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1\"/>
    </mc:Choice>
  </mc:AlternateContent>
  <bookViews>
    <workbookView xWindow="105" yWindow="60" windowWidth="13680" windowHeight="12240" tabRatio="566" activeTab="1"/>
  </bookViews>
  <sheets>
    <sheet name="Pr. 1-1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H27" i="1" l="1"/>
  <c r="J40" i="1" l="1"/>
  <c r="J39" i="1"/>
  <c r="J38" i="1"/>
  <c r="J37" i="1"/>
  <c r="J36" i="1"/>
  <c r="H39" i="1"/>
  <c r="H38" i="1"/>
  <c r="H37" i="1"/>
  <c r="H36" i="1"/>
  <c r="H40" i="1"/>
  <c r="A12" i="1"/>
  <c r="A11" i="1"/>
  <c r="F39" i="1"/>
  <c r="F38" i="1"/>
  <c r="F37" i="1"/>
  <c r="F36" i="1"/>
  <c r="F40" i="1"/>
  <c r="E40" i="3"/>
  <c r="G40" i="3"/>
  <c r="I40" i="3"/>
  <c r="G28" i="3"/>
  <c r="G27" i="3"/>
  <c r="C5" i="3"/>
  <c r="G58" i="3"/>
  <c r="G59" i="3" s="1"/>
  <c r="G51" i="3"/>
  <c r="H59" i="1"/>
  <c r="H58" i="1"/>
  <c r="F58" i="1"/>
  <c r="D58" i="1"/>
  <c r="F57" i="1"/>
  <c r="D57" i="1"/>
  <c r="H54" i="1"/>
  <c r="D54" i="1"/>
  <c r="H51" i="1"/>
  <c r="H50" i="1"/>
  <c r="D50" i="1"/>
  <c r="H49" i="1"/>
  <c r="D49" i="1"/>
  <c r="H48" i="1"/>
  <c r="D48" i="1"/>
  <c r="H28" i="1"/>
  <c r="F26" i="1"/>
  <c r="D26" i="1"/>
  <c r="F25" i="1"/>
  <c r="D25" i="1"/>
  <c r="F24" i="1"/>
  <c r="D24" i="1"/>
  <c r="F23" i="1"/>
  <c r="D23" i="1"/>
  <c r="F22" i="1"/>
  <c r="D22" i="1"/>
  <c r="F21" i="1"/>
  <c r="D21" i="1"/>
  <c r="H19" i="1"/>
  <c r="A5" i="1"/>
  <c r="A11" i="3"/>
  <c r="AD6" i="1" l="1"/>
  <c r="AD2" i="1"/>
  <c r="AD4" i="1"/>
  <c r="AD8" i="1" s="1"/>
  <c r="AD10" i="1" s="1"/>
  <c r="C5" i="1" s="1"/>
  <c r="AD6" i="3"/>
  <c r="AD2" i="3"/>
  <c r="AD4" i="3"/>
  <c r="AD8" i="3" l="1"/>
  <c r="AD10" i="3" s="1"/>
</calcChain>
</file>

<file path=xl/comments1.xml><?xml version="1.0" encoding="utf-8"?>
<comments xmlns="http://schemas.openxmlformats.org/spreadsheetml/2006/main">
  <authors>
    <author>Craig Pence</author>
    <author>Mark Sears</author>
  </authors>
  <commentList>
    <comment ref="C21" authorId="0" shapeId="0">
      <text>
        <r>
          <rPr>
            <sz val="8"/>
            <color indexed="81"/>
            <rFont val="Tahoma"/>
            <family val="2"/>
          </rPr>
          <t>List the expenses by order of size, largest balance to smallest, except miscellaneous expense, which is always listed last.</t>
        </r>
      </text>
    </comment>
    <comment ref="E21" authorId="0" shapeId="0">
      <text>
        <r>
          <rPr>
            <sz val="8"/>
            <color indexed="81"/>
            <rFont val="Tahoma"/>
            <family val="2"/>
          </rPr>
          <t xml:space="preserve">Enter expenses in this column as positive amounts. </t>
        </r>
      </text>
    </comment>
    <comment ref="G27" authorId="1" shapeId="0">
      <text>
        <r>
          <rPr>
            <sz val="8"/>
            <color indexed="81"/>
            <rFont val="Tahoma"/>
            <family val="2"/>
          </rPr>
          <t>Enter total expenses as a negative amount.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Enter the equity account with the smaller balance on this line.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>Mark Sears</author>
  </authors>
  <commentList>
    <comment ref="C21" authorId="0" shapeId="0">
      <text>
        <r>
          <rPr>
            <sz val="8"/>
            <color indexed="81"/>
            <rFont val="Tahoma"/>
            <family val="2"/>
          </rPr>
          <t>List the expenses by order of size, largest balance to smallest, except miscellaneous expense, which is always listed last.</t>
        </r>
      </text>
    </comment>
    <comment ref="E21" authorId="0" shapeId="0">
      <text>
        <r>
          <rPr>
            <sz val="8"/>
            <color indexed="81"/>
            <rFont val="Tahoma"/>
            <family val="2"/>
          </rPr>
          <t xml:space="preserve">Enter expenses in this column as positive amounts. </t>
        </r>
      </text>
    </comment>
    <comment ref="G27" authorId="1" shapeId="0">
      <text>
        <r>
          <rPr>
            <sz val="8"/>
            <color indexed="81"/>
            <rFont val="Tahoma"/>
            <family val="2"/>
          </rPr>
          <t>Enter total expenses as a negative amount.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>Enter the equity account with the smaller balance on this line.</t>
        </r>
      </text>
    </comment>
  </commentList>
</comments>
</file>

<file path=xl/sharedStrings.xml><?xml version="1.0" encoding="utf-8"?>
<sst xmlns="http://schemas.openxmlformats.org/spreadsheetml/2006/main" count="158" uniqueCount="84">
  <si>
    <t>Name:</t>
  </si>
  <si>
    <t>Section:</t>
  </si>
  <si>
    <t>Income Statement</t>
  </si>
  <si>
    <t>Fees earned</t>
  </si>
  <si>
    <t>Operating expenses:</t>
  </si>
  <si>
    <t>Wages expense</t>
  </si>
  <si>
    <t>Rent expense</t>
  </si>
  <si>
    <t>Miscellaneous expense</t>
  </si>
  <si>
    <t>Total operating expenses</t>
  </si>
  <si>
    <t>Net income</t>
  </si>
  <si>
    <t>Utilities expense</t>
  </si>
  <si>
    <t>Retained Earnings Statement</t>
  </si>
  <si>
    <t>Net income for the year</t>
  </si>
  <si>
    <t>Less dividends</t>
  </si>
  <si>
    <t>Increase in retained earnings</t>
  </si>
  <si>
    <t>Balance Sheet</t>
  </si>
  <si>
    <t>Assets</t>
  </si>
  <si>
    <t>Cash</t>
  </si>
  <si>
    <t>Accounts receivable</t>
  </si>
  <si>
    <t>Total assets</t>
  </si>
  <si>
    <t>Liabilities</t>
  </si>
  <si>
    <t>Accounts payable</t>
  </si>
  <si>
    <t>Stockholders' Equity</t>
  </si>
  <si>
    <t>Capital stock</t>
  </si>
  <si>
    <t>Retained earnings</t>
  </si>
  <si>
    <t>Total liabilities and stockholders' equity</t>
  </si>
  <si>
    <t>Taxes expense</t>
  </si>
  <si>
    <t>Supplies expense</t>
  </si>
  <si>
    <t>Supplies</t>
  </si>
  <si>
    <t>Problem 1-1</t>
  </si>
  <si>
    <t>Decrease in retained earnings</t>
  </si>
  <si>
    <t>Score:</t>
  </si>
  <si>
    <t>See student sheet for student's score.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</si>
  <si>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</si>
  <si>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Cells with non-gray backgrounds are protected and cannot be edited.</t>
  </si>
  <si>
    <t>Scoring: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</si>
  <si>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</si>
  <si>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</si>
  <si>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</si>
  <si>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</si>
  <si>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</si>
  <si>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</si>
  <si>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</si>
  <si>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</si>
  <si>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</si>
  <si>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</si>
  <si>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</si>
  <si>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Steps:</t>
  </si>
  <si>
    <t>Update to new edition numbers</t>
  </si>
  <si>
    <t>Open this sheet and macro sheet</t>
  </si>
  <si>
    <t>SOLUTION</t>
  </si>
  <si>
    <t>Verification</t>
  </si>
  <si>
    <t>Enter answers from problem, verify correct scoring and monitor % score upating at top of sheet</t>
  </si>
  <si>
    <t>Check that students name box and section box are unprotected and data can be entered in them</t>
  </si>
  <si>
    <t>Verify that the "sol." tab is not visible at bottom of sheet.</t>
  </si>
  <si>
    <t>Open old templated, then change color palet to this sheet's</t>
  </si>
  <si>
    <t>Copy these formulas (column AD) to new sheet.</t>
  </si>
  <si>
    <t>Answers are entered in the cells with gray backgrounds.</t>
  </si>
  <si>
    <t>IF(sol.!$C$5="OFF","",IF(G19="","  ",IF(AND(G19&lt;&gt;"",G19&lt;&gt;sol.!G19),"*"," ")))</t>
  </si>
  <si>
    <t>Copy new error check formulas:</t>
  </si>
  <si>
    <t>Copy Score formula from this template to new sheet.</t>
  </si>
  <si>
    <t>IF(sol.!C5="OFF","",AD10)</t>
  </si>
  <si>
    <t>Insert new header - change problem number and reformat</t>
  </si>
  <si>
    <t># Incorrect N-box and B-box entries   COUNTIF(A12:Z200,"~*")</t>
  </si>
  <si>
    <t># N-box Incorrects due to blanks   COUNTIF(A12:Z200,"  ")</t>
  </si>
  <si>
    <t># N-box +B-box corrects   COUNTIF(A12:Z200," ")</t>
  </si>
  <si>
    <t>Percentage  =(AD8-AD4-AD2)/AD8</t>
  </si>
  <si>
    <t>Verify that problem heading is ok (correct problem number, spacing, etc.)</t>
  </si>
  <si>
    <t xml:space="preserve">1. </t>
  </si>
  <si>
    <t xml:space="preserve">2. </t>
  </si>
  <si>
    <t xml:space="preserve">3. </t>
  </si>
  <si>
    <t>Net loss for the year</t>
  </si>
  <si>
    <t>Plus dividends</t>
  </si>
  <si>
    <t>Key Code:</t>
  </si>
  <si>
    <t>GLACIER TRAVEL SERVICE</t>
  </si>
  <si>
    <t>For the Year Ended September 30, 20Y6</t>
  </si>
  <si>
    <t>September 30, 20Y6</t>
  </si>
  <si>
    <t>Balances, October 1, 20Y5</t>
  </si>
  <si>
    <t>Issuance of common stock</t>
  </si>
  <si>
    <t>Dividends</t>
  </si>
  <si>
    <t>Balances, September 30, 20Y6</t>
  </si>
  <si>
    <t>Common Stock</t>
  </si>
  <si>
    <t>Retained Earnings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</si>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</sst>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164" formatCode="mmmm\ d\,\ yyyy"/>
    <numFmt numFmtId="165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sz val="10"/>
      <name val="Arial Narrow"/>
      <family val="2"/>
    </font>
    <font>
      <b/>
      <sz val="10"/>
      <color indexed="10"/>
      <name val="Arial"/>
      <family val="2"/>
    </font>
    <font>
      <u val="doubleAccounting"/>
      <sz val="10"/>
      <color indexed="10"/>
      <name val="Arial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rgb="FFFF0000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4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4" fillId="2" borderId="5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0" xfId="0" applyFill="1" applyBorder="1" applyAlignment="1">
      <alignment horizontal="left" indent="1"/>
    </xf>
    <xf numFmtId="0" fontId="4" fillId="2" borderId="0" xfId="0" applyFont="1" applyFill="1" applyBorder="1" applyProtection="1">
      <protection hidden="1"/>
    </xf>
    <xf numFmtId="0" fontId="0" fillId="2" borderId="0" xfId="0" applyFill="1" applyBorder="1" applyAlignment="1">
      <alignment horizontal="left" indent="2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0" xfId="0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>
      <alignment horizontal="center"/>
    </xf>
    <xf numFmtId="5" fontId="0" fillId="3" borderId="9" xfId="0" applyNumberFormat="1" applyFill="1" applyBorder="1" applyProtection="1">
      <protection locked="0"/>
    </xf>
    <xf numFmtId="37" fontId="0" fillId="3" borderId="10" xfId="0" applyNumberFormat="1" applyFill="1" applyBorder="1" applyProtection="1">
      <protection locked="0"/>
    </xf>
    <xf numFmtId="37" fontId="0" fillId="3" borderId="11" xfId="0" applyNumberFormat="1" applyFill="1" applyBorder="1" applyProtection="1">
      <protection locked="0"/>
    </xf>
    <xf numFmtId="37" fontId="0" fillId="3" borderId="7" xfId="0" applyNumberFormat="1" applyFill="1" applyBorder="1" applyProtection="1">
      <protection locked="0"/>
    </xf>
    <xf numFmtId="37" fontId="0" fillId="3" borderId="0" xfId="0" applyNumberFormat="1" applyFill="1" applyBorder="1" applyProtection="1">
      <protection locked="0"/>
    </xf>
    <xf numFmtId="0" fontId="11" fillId="0" borderId="0" xfId="0" applyFont="1"/>
    <xf numFmtId="0" fontId="11" fillId="0" borderId="0" xfId="0" quotePrefix="1" applyFont="1"/>
    <xf numFmtId="0" fontId="11" fillId="0" borderId="7" xfId="0" applyFont="1" applyBorder="1"/>
    <xf numFmtId="0" fontId="0" fillId="0" borderId="12" xfId="0" applyBorder="1"/>
    <xf numFmtId="9" fontId="0" fillId="0" borderId="12" xfId="2" applyFont="1" applyBorder="1"/>
    <xf numFmtId="0" fontId="11" fillId="0" borderId="0" xfId="0" applyFont="1" applyFill="1" applyBorder="1"/>
    <xf numFmtId="0" fontId="6" fillId="4" borderId="0" xfId="0" applyFont="1" applyFill="1" applyAlignment="1"/>
    <xf numFmtId="0" fontId="12" fillId="0" borderId="0" xfId="0" applyFont="1"/>
    <xf numFmtId="9" fontId="13" fillId="0" borderId="0" xfId="2" applyFont="1" applyAlignment="1">
      <alignment horizontal="left"/>
    </xf>
    <xf numFmtId="9" fontId="14" fillId="0" borderId="0" xfId="2" applyFont="1" applyAlignment="1">
      <alignment horizontal="left"/>
    </xf>
    <xf numFmtId="165" fontId="0" fillId="3" borderId="0" xfId="1" applyNumberFormat="1" applyFont="1" applyFill="1" applyBorder="1" applyProtection="1">
      <protection locked="0"/>
    </xf>
    <xf numFmtId="165" fontId="0" fillId="3" borderId="9" xfId="1" applyNumberFormat="1" applyFont="1" applyFill="1" applyBorder="1" applyProtection="1">
      <protection locked="0"/>
    </xf>
    <xf numFmtId="165" fontId="0" fillId="3" borderId="13" xfId="1" applyNumberFormat="1" applyFont="1" applyFill="1" applyBorder="1" applyProtection="1">
      <protection locked="0"/>
    </xf>
    <xf numFmtId="0" fontId="11" fillId="0" borderId="0" xfId="0" quotePrefix="1" applyFont="1" applyFill="1" applyBorder="1" applyAlignment="1">
      <alignment horizontal="left" indent="1"/>
    </xf>
    <xf numFmtId="5" fontId="0" fillId="3" borderId="9" xfId="0" applyNumberFormat="1" applyFill="1" applyBorder="1" applyAlignment="1" applyProtection="1">
      <alignment horizontal="left" indent="1"/>
      <protection locked="0"/>
    </xf>
    <xf numFmtId="0" fontId="2" fillId="0" borderId="0" xfId="0" quotePrefix="1" applyFont="1" applyAlignment="1">
      <alignment horizontal="right"/>
    </xf>
    <xf numFmtId="0" fontId="0" fillId="0" borderId="0" xfId="0" applyAlignment="1">
      <alignment horizontal="right"/>
    </xf>
    <xf numFmtId="165" fontId="0" fillId="3" borderId="13" xfId="0" applyNumberFormat="1" applyFill="1" applyBorder="1" applyProtection="1">
      <protection locked="0"/>
    </xf>
    <xf numFmtId="0" fontId="15" fillId="0" borderId="0" xfId="0" applyFont="1" applyAlignment="1">
      <alignment horizontal="left"/>
    </xf>
    <xf numFmtId="0" fontId="2" fillId="0" borderId="0" xfId="0" quotePrefix="1" applyFont="1" applyAlignment="1" applyProtection="1">
      <alignment horizontal="right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Protection="1"/>
    <xf numFmtId="165" fontId="0" fillId="3" borderId="9" xfId="1" applyNumberFormat="1" applyFont="1" applyFill="1" applyBorder="1" applyProtection="1"/>
    <xf numFmtId="0" fontId="4" fillId="2" borderId="5" xfId="0" applyFont="1" applyFill="1" applyBorder="1" applyProtection="1"/>
    <xf numFmtId="5" fontId="0" fillId="3" borderId="9" xfId="0" applyNumberFormat="1" applyFill="1" applyBorder="1" applyProtection="1"/>
    <xf numFmtId="37" fontId="0" fillId="3" borderId="10" xfId="0" applyNumberFormat="1" applyFill="1" applyBorder="1" applyProtection="1"/>
    <xf numFmtId="37" fontId="0" fillId="3" borderId="11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37" fontId="0" fillId="3" borderId="0" xfId="0" applyNumberFormat="1" applyFill="1" applyBorder="1" applyProtection="1"/>
    <xf numFmtId="165" fontId="0" fillId="3" borderId="13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165" fontId="0" fillId="3" borderId="0" xfId="1" applyNumberFormat="1" applyFont="1" applyFill="1" applyBorder="1" applyProtection="1"/>
    <xf numFmtId="0" fontId="0" fillId="2" borderId="0" xfId="0" applyFill="1" applyBorder="1" applyAlignment="1" applyProtection="1">
      <alignment horizontal="left"/>
    </xf>
    <xf numFmtId="165" fontId="0" fillId="3" borderId="13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0" fontId="0" fillId="0" borderId="14" xfId="0" applyBorder="1" applyAlignment="1" applyProtection="1">
      <alignment horizontal="center"/>
    </xf>
    <xf numFmtId="5" fontId="0" fillId="3" borderId="9" xfId="0" applyNumberFormat="1" applyFill="1" applyBorder="1" applyAlignment="1" applyProtection="1">
      <alignment horizontal="left" indent="1"/>
    </xf>
    <xf numFmtId="5" fontId="3" fillId="3" borderId="9" xfId="0" applyNumberFormat="1" applyFont="1" applyFill="1" applyBorder="1" applyAlignment="1" applyProtection="1">
      <alignment horizontal="left" indent="1"/>
    </xf>
    <xf numFmtId="0" fontId="3" fillId="2" borderId="0" xfId="0" applyFont="1" applyFill="1" applyBorder="1" applyProtection="1"/>
    <xf numFmtId="41" fontId="0" fillId="3" borderId="10" xfId="0" applyNumberFormat="1" applyFill="1" applyBorder="1" applyProtection="1"/>
    <xf numFmtId="41" fontId="0" fillId="3" borderId="0" xfId="0" applyNumberFormat="1" applyFill="1" applyBorder="1" applyProtection="1"/>
    <xf numFmtId="41" fontId="0" fillId="3" borderId="10" xfId="0" applyNumberFormat="1" applyFill="1" applyBorder="1" applyProtection="1">
      <protection locked="0"/>
    </xf>
    <xf numFmtId="41" fontId="0" fillId="3" borderId="0" xfId="0" applyNumberFormat="1" applyFill="1" applyBorder="1" applyProtection="1">
      <protection locked="0"/>
    </xf>
    <xf numFmtId="0" fontId="17" fillId="0" borderId="0" xfId="0" applyFont="1"/>
    <xf numFmtId="0" fontId="18" fillId="2" borderId="0" xfId="0" applyFont="1" applyFill="1" applyBorder="1" applyAlignment="1" applyProtection="1">
      <alignment horizontal="center"/>
    </xf>
    <xf numFmtId="5" fontId="3" fillId="3" borderId="9" xfId="0" applyNumberFormat="1" applyFont="1" applyFill="1" applyBorder="1" applyProtection="1"/>
    <xf numFmtId="5" fontId="3" fillId="3" borderId="9" xfId="0" applyNumberFormat="1" applyFont="1" applyFill="1" applyBorder="1" applyProtection="1">
      <protection locked="0"/>
    </xf>
    <xf numFmtId="0" fontId="6" fillId="4" borderId="0" xfId="0" applyFont="1" applyFill="1" applyAlignment="1">
      <alignment horizontal="left"/>
    </xf>
    <xf numFmtId="0" fontId="7" fillId="4" borderId="15" xfId="0" applyNumberFormat="1" applyFont="1" applyFill="1" applyBorder="1" applyAlignment="1">
      <alignment horizontal="left" vertical="center" wrapText="1"/>
    </xf>
    <xf numFmtId="0" fontId="7" fillId="4" borderId="14" xfId="0" applyNumberFormat="1" applyFont="1" applyFill="1" applyBorder="1" applyAlignment="1">
      <alignment horizontal="left" vertical="center" wrapText="1"/>
    </xf>
    <xf numFmtId="0" fontId="7" fillId="4" borderId="16" xfId="0" applyNumberFormat="1" applyFont="1" applyFill="1" applyBorder="1" applyAlignment="1">
      <alignment horizontal="left" vertical="center" wrapText="1"/>
    </xf>
    <xf numFmtId="0" fontId="3" fillId="5" borderId="15" xfId="0" applyNumberFormat="1" applyFont="1" applyFill="1" applyBorder="1" applyAlignment="1">
      <alignment horizontal="left" vertical="center"/>
    </xf>
    <xf numFmtId="0" fontId="3" fillId="5" borderId="14" xfId="0" applyNumberFormat="1" applyFont="1" applyFill="1" applyBorder="1" applyAlignment="1">
      <alignment horizontal="left" vertical="center"/>
    </xf>
    <xf numFmtId="0" fontId="3" fillId="5" borderId="16" xfId="0" applyNumberFormat="1" applyFont="1" applyFill="1" applyBorder="1" applyAlignment="1">
      <alignment horizontal="left" vertical="center"/>
    </xf>
    <xf numFmtId="0" fontId="9" fillId="6" borderId="15" xfId="0" applyNumberFormat="1" applyFont="1" applyFill="1" applyBorder="1" applyAlignment="1">
      <alignment horizontal="left" vertical="center"/>
    </xf>
    <xf numFmtId="0" fontId="9" fillId="6" borderId="14" xfId="0" applyNumberFormat="1" applyFont="1" applyFill="1" applyBorder="1" applyAlignment="1">
      <alignment horizontal="left" vertical="center"/>
    </xf>
    <xf numFmtId="0" fontId="9" fillId="6" borderId="16" xfId="0" applyNumberFormat="1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49" fontId="0" fillId="3" borderId="6" xfId="0" applyNumberFormat="1" applyFill="1" applyBorder="1" applyAlignment="1" applyProtection="1">
      <alignment horizontal="left"/>
      <protection locked="0"/>
    </xf>
    <xf numFmtId="49" fontId="0" fillId="3" borderId="7" xfId="0" applyNumberFormat="1" applyFill="1" applyBorder="1" applyAlignment="1" applyProtection="1">
      <alignment horizontal="left"/>
      <protection locked="0"/>
    </xf>
    <xf numFmtId="49" fontId="0" fillId="3" borderId="8" xfId="0" applyNumberFormat="1" applyFill="1" applyBorder="1" applyAlignment="1" applyProtection="1">
      <alignment horizontal="left"/>
      <protection locked="0"/>
    </xf>
    <xf numFmtId="49" fontId="0" fillId="3" borderId="15" xfId="0" applyNumberFormat="1" applyFill="1" applyBorder="1" applyAlignment="1" applyProtection="1">
      <alignment horizontal="left"/>
      <protection locked="0"/>
    </xf>
    <xf numFmtId="49" fontId="0" fillId="3" borderId="14" xfId="0" applyNumberFormat="1" applyFill="1" applyBorder="1" applyAlignment="1" applyProtection="1">
      <alignment horizontal="left"/>
      <protection locked="0"/>
    </xf>
    <xf numFmtId="49" fontId="0" fillId="3" borderId="16" xfId="0" applyNumberFormat="1" applyFill="1" applyBorder="1" applyAlignment="1" applyProtection="1">
      <alignment horizontal="left"/>
      <protection locked="0"/>
    </xf>
    <xf numFmtId="164" fontId="2" fillId="2" borderId="7" xfId="0" quotePrefix="1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2" fillId="2" borderId="7" xfId="0" applyFont="1" applyFill="1" applyBorder="1" applyAlignment="1" applyProtection="1">
      <alignment horizontal="center"/>
    </xf>
    <xf numFmtId="0" fontId="3" fillId="0" borderId="7" xfId="0" applyFont="1" applyBorder="1" applyAlignment="1"/>
    <xf numFmtId="0" fontId="16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2" borderId="7" xfId="0" quotePrefix="1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top"/>
    </xf>
    <xf numFmtId="9" fontId="0" fillId="0" borderId="14" xfId="2" applyFont="1" applyBorder="1" applyAlignment="1" applyProtection="1">
      <alignment horizontal="left"/>
    </xf>
    <xf numFmtId="49" fontId="0" fillId="3" borderId="15" xfId="0" applyNumberFormat="1" applyFill="1" applyBorder="1" applyAlignment="1" applyProtection="1">
      <alignment horizontal="left"/>
    </xf>
    <xf numFmtId="49" fontId="0" fillId="3" borderId="14" xfId="0" applyNumberFormat="1" applyFill="1" applyBorder="1" applyAlignment="1" applyProtection="1">
      <alignment horizontal="left"/>
    </xf>
    <xf numFmtId="49" fontId="0" fillId="3" borderId="16" xfId="0" applyNumberFormat="1" applyFill="1" applyBorder="1" applyAlignment="1" applyProtection="1">
      <alignment horizontal="left"/>
    </xf>
    <xf numFmtId="49" fontId="0" fillId="3" borderId="6" xfId="0" applyNumberFormat="1" applyFill="1" applyBorder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CDF9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60"/>
  <sheetViews>
    <sheetView showGridLines="0" workbookViewId="0">
      <selection activeCell="G27" sqref="G27"/>
    </sheetView>
  </sheetViews>
  <sheetFormatPr defaultRowHeight="12.75" x14ac:dyDescent="0.2"/>
  <cols>
    <col min="1" max="1" width="5.140625" customWidth="1"/>
    <col min="2" max="2" width="3.140625" customWidth="1"/>
    <col min="3" max="3" width="33.85546875" customWidth="1"/>
    <col min="4" max="4" width="8.2851562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1.7109375" customWidth="1"/>
    <col min="10" max="10" width="2.7109375" customWidth="1"/>
    <col min="11" max="11" width="9" hidden="1" customWidth="1"/>
    <col min="29" max="29" width="6.140625" customWidth="1"/>
    <col min="30" max="30" width="30.85546875" customWidth="1"/>
  </cols>
  <sheetData>
    <row r="1" spans="1:30" ht="19.5" x14ac:dyDescent="0.4">
      <c r="A1" s="82" t="s">
        <v>29</v>
      </c>
      <c r="B1" s="82"/>
      <c r="C1" s="82"/>
      <c r="D1" s="82"/>
      <c r="E1" s="82"/>
      <c r="F1" s="32"/>
      <c r="AD1" s="26" t="s">
        <v>36</v>
      </c>
    </row>
    <row r="2" spans="1:30" ht="13.5" thickBot="1" x14ac:dyDescent="0.25">
      <c r="A2" s="1" t="s">
        <v>0</v>
      </c>
      <c r="C2" s="95"/>
      <c r="D2" s="96"/>
      <c r="E2" s="96"/>
      <c r="F2" s="97"/>
      <c r="AD2" s="29">
        <f>COUNTIF(A12:Z200,"~*")</f>
        <v>0</v>
      </c>
    </row>
    <row r="3" spans="1:30" ht="13.5" thickTop="1" x14ac:dyDescent="0.2">
      <c r="A3" s="1" t="s">
        <v>1</v>
      </c>
      <c r="C3" s="98"/>
      <c r="D3" s="99"/>
      <c r="E3" s="99"/>
      <c r="F3" s="100"/>
      <c r="AD3" s="26" t="s">
        <v>37</v>
      </c>
    </row>
    <row r="4" spans="1:30" ht="15.75" thickBot="1" x14ac:dyDescent="0.4">
      <c r="A4" s="33"/>
      <c r="C4" s="34"/>
      <c r="AD4" s="29">
        <f>COUNTIF(A12:Z200,"  ")</f>
        <v>45</v>
      </c>
    </row>
    <row r="5" spans="1:30" ht="13.5" thickTop="1" x14ac:dyDescent="0.2">
      <c r="A5" s="2" t="str">
        <f>IF(Sol.!C5="OFF","     ","Score:")</f>
        <v>Score:</v>
      </c>
      <c r="C5" s="35">
        <f>IF(Sol.!C5="OFF","",AD10)</f>
        <v>0</v>
      </c>
      <c r="AD5" s="27" t="s">
        <v>38</v>
      </c>
    </row>
    <row r="6" spans="1:30" ht="13.5" thickBot="1" x14ac:dyDescent="0.25">
      <c r="E6" s="2"/>
      <c r="G6" s="20"/>
      <c r="AD6" s="29">
        <f>COUNTIF(A12:Z200," ")</f>
        <v>0</v>
      </c>
    </row>
    <row r="7" spans="1:30" ht="13.5" thickTop="1" x14ac:dyDescent="0.2">
      <c r="A7" s="44" t="s">
        <v>73</v>
      </c>
      <c r="C7" s="109">
        <v>2</v>
      </c>
      <c r="D7" s="110"/>
      <c r="E7" s="110"/>
      <c r="G7" s="20"/>
      <c r="AD7" s="26" t="s">
        <v>39</v>
      </c>
    </row>
    <row r="8" spans="1:30" ht="15.75" thickBot="1" x14ac:dyDescent="0.25">
      <c r="A8" s="83" t="s">
        <v>33</v>
      </c>
      <c r="B8" s="84"/>
      <c r="C8" s="84"/>
      <c r="D8" s="84"/>
      <c r="E8" s="84"/>
      <c r="F8" s="84"/>
      <c r="G8" s="84"/>
      <c r="H8" s="85"/>
      <c r="AD8" s="29">
        <f>AD2+AD4+AD6</f>
        <v>45</v>
      </c>
    </row>
    <row r="9" spans="1:30" ht="13.5" thickTop="1" x14ac:dyDescent="0.2">
      <c r="A9" s="86" t="s">
        <v>57</v>
      </c>
      <c r="B9" s="87"/>
      <c r="C9" s="87"/>
      <c r="D9" s="87"/>
      <c r="E9" s="87"/>
      <c r="F9" s="87"/>
      <c r="G9" s="87"/>
      <c r="H9" s="88"/>
      <c r="AD9" s="26" t="s">
        <v>40</v>
      </c>
    </row>
    <row r="10" spans="1:30" ht="13.5" thickBot="1" x14ac:dyDescent="0.25">
      <c r="A10" s="89" t="s">
        <v>34</v>
      </c>
      <c r="B10" s="90"/>
      <c r="C10" s="90"/>
      <c r="D10" s="90"/>
      <c r="E10" s="90"/>
      <c r="F10" s="90"/>
      <c r="G10" s="90"/>
      <c r="H10" s="91"/>
      <c r="AD10" s="30">
        <f>(AD8-AD4-AD2)/AD8</f>
        <v>0</v>
      </c>
    </row>
    <row r="11" spans="1:30" ht="13.5" thickTop="1" x14ac:dyDescent="0.2">
      <c r="A11" s="92" t="str">
        <f>IF(Sol.!C5="OFF","     ","A red asterisk (*) will appear in the column to the right of an incorrect answer.")</f>
        <v>A red asterisk (*) will appear in the column to the right of an incorrect answer.</v>
      </c>
      <c r="B11" s="93"/>
      <c r="C11" s="93"/>
      <c r="D11" s="93"/>
      <c r="E11" s="93"/>
      <c r="F11" s="93"/>
      <c r="G11" s="93"/>
      <c r="H11" s="94"/>
      <c r="AD11" t="s">
        <v>41</v>
      </c>
    </row>
    <row r="12" spans="1:30" ht="12.75" customHeight="1" x14ac:dyDescent="0.2">
      <c r="A12" s="78" t="str">
        <f>IF(Sol.!C5="OFF","     ","For correct grading, enter a zero in cells you would otherwise leave blank.")</f>
        <v>For correct grading, enter a zero in cells you would otherwise leave blank.</v>
      </c>
      <c r="E12" s="2"/>
      <c r="G12" s="20"/>
      <c r="AD12" t="s">
        <v>42</v>
      </c>
    </row>
    <row r="13" spans="1:30" x14ac:dyDescent="0.2">
      <c r="A13" s="3"/>
      <c r="AD13" t="s">
        <v>43</v>
      </c>
    </row>
    <row r="14" spans="1:30" x14ac:dyDescent="0.2">
      <c r="A14" s="41" t="s">
        <v>68</v>
      </c>
      <c r="B14" s="4"/>
      <c r="C14" s="5"/>
      <c r="D14" s="5"/>
      <c r="E14" s="5"/>
      <c r="F14" s="5"/>
      <c r="G14" s="5"/>
      <c r="H14" s="6"/>
      <c r="AD14" s="26" t="s">
        <v>44</v>
      </c>
    </row>
    <row r="15" spans="1:30" x14ac:dyDescent="0.2">
      <c r="A15" s="42"/>
      <c r="B15" s="7"/>
      <c r="C15" s="111" t="s">
        <v>74</v>
      </c>
      <c r="D15" s="111"/>
      <c r="E15" s="111"/>
      <c r="F15" s="111"/>
      <c r="G15" s="111"/>
      <c r="H15" s="8"/>
      <c r="AD15" s="26" t="s">
        <v>45</v>
      </c>
    </row>
    <row r="16" spans="1:30" x14ac:dyDescent="0.2">
      <c r="A16" s="42"/>
      <c r="B16" s="7"/>
      <c r="C16" s="111" t="s">
        <v>2</v>
      </c>
      <c r="D16" s="111"/>
      <c r="E16" s="111"/>
      <c r="F16" s="111"/>
      <c r="G16" s="111"/>
      <c r="H16" s="8"/>
      <c r="AD16" s="28" t="s">
        <v>46</v>
      </c>
    </row>
    <row r="17" spans="1:11" x14ac:dyDescent="0.2">
      <c r="A17" s="42"/>
      <c r="B17" s="7"/>
      <c r="C17" s="112" t="s">
        <v>75</v>
      </c>
      <c r="D17" s="112"/>
      <c r="E17" s="112"/>
      <c r="F17" s="112"/>
      <c r="G17" s="112"/>
      <c r="H17" s="8"/>
    </row>
    <row r="18" spans="1:11" x14ac:dyDescent="0.2">
      <c r="A18" s="42"/>
      <c r="B18" s="7"/>
      <c r="C18" s="9"/>
      <c r="D18" s="9"/>
      <c r="E18" s="9"/>
      <c r="F18" s="9"/>
      <c r="G18" s="9"/>
      <c r="H18" s="8"/>
    </row>
    <row r="19" spans="1:11" ht="15" customHeight="1" x14ac:dyDescent="0.2">
      <c r="A19" s="42"/>
      <c r="B19" s="7"/>
      <c r="C19" s="9" t="s">
        <v>3</v>
      </c>
      <c r="D19" s="9"/>
      <c r="E19" s="9"/>
      <c r="F19" s="9"/>
      <c r="G19" s="37"/>
      <c r="H19" s="10" t="str">
        <f>IF(Sol.!$C$5="OFF","",IF(G19="","  ",IF(AND(G19&lt;&gt;"",G19&lt;&gt;Sol.!G19),"*"," ")))</f>
        <v xml:space="preserve">  </v>
      </c>
      <c r="K19" t="s">
        <v>7</v>
      </c>
    </row>
    <row r="20" spans="1:11" ht="15" customHeight="1" x14ac:dyDescent="0.2">
      <c r="A20" s="42"/>
      <c r="B20" s="7"/>
      <c r="C20" s="9" t="s">
        <v>4</v>
      </c>
      <c r="D20" s="9"/>
      <c r="E20" s="9"/>
      <c r="F20" s="9"/>
      <c r="G20" s="9"/>
      <c r="H20" s="11"/>
      <c r="K20" t="s">
        <v>6</v>
      </c>
    </row>
    <row r="21" spans="1:11" ht="15" customHeight="1" x14ac:dyDescent="0.2">
      <c r="A21" s="42"/>
      <c r="B21" s="7"/>
      <c r="C21" s="40"/>
      <c r="D21" s="19" t="str">
        <f>IF(Sol.!$C$5="OFF","",IF(C21="","  ",IF(AND(C21&lt;&gt;"",C21&lt;&gt;Sol.!C21),"*"," ")))</f>
        <v xml:space="preserve">  </v>
      </c>
      <c r="E21" s="37"/>
      <c r="F21" s="13" t="str">
        <f>IF(Sol.!$C$5="OFF","",IF(E21="","  ",IF(AND(E21&lt;&gt;"",E21&lt;&gt;Sol.!E21),"*"," ")))</f>
        <v xml:space="preserve">  </v>
      </c>
      <c r="G21" s="9"/>
      <c r="H21" s="8"/>
      <c r="K21" t="s">
        <v>27</v>
      </c>
    </row>
    <row r="22" spans="1:11" ht="15" customHeight="1" x14ac:dyDescent="0.2">
      <c r="A22" s="42"/>
      <c r="B22" s="7"/>
      <c r="C22" s="40"/>
      <c r="D22" s="19" t="str">
        <f>IF(Sol.!$C$5="OFF","",IF(C22="","  ",IF(AND(C22&lt;&gt;"",C22&lt;&gt;Sol.!C22),"*"," ")))</f>
        <v xml:space="preserve">  </v>
      </c>
      <c r="E22" s="22"/>
      <c r="F22" s="13" t="str">
        <f>IF(Sol.!$C$5="OFF","",IF(E22="","  ",IF(AND(E22&lt;&gt;"",E22&lt;&gt;Sol.!E22),"*"," ")))</f>
        <v xml:space="preserve">  </v>
      </c>
      <c r="G22" s="9"/>
      <c r="H22" s="8"/>
      <c r="K22" t="s">
        <v>26</v>
      </c>
    </row>
    <row r="23" spans="1:11" ht="15" customHeight="1" x14ac:dyDescent="0.2">
      <c r="A23" s="42"/>
      <c r="B23" s="7"/>
      <c r="C23" s="40"/>
      <c r="D23" s="19" t="str">
        <f>IF(Sol.!$C$5="OFF","",IF(C23="","  ",IF(AND(C23&lt;&gt;"",C23&lt;&gt;Sol.!C23),"*"," ")))</f>
        <v xml:space="preserve">  </v>
      </c>
      <c r="E23" s="22"/>
      <c r="F23" s="13" t="str">
        <f>IF(Sol.!$C$5="OFF","",IF(E23="","  ",IF(AND(E23&lt;&gt;"",E23&lt;&gt;Sol.!E23),"*"," ")))</f>
        <v xml:space="preserve">  </v>
      </c>
      <c r="G23" s="9"/>
      <c r="H23" s="8"/>
      <c r="K23" t="s">
        <v>10</v>
      </c>
    </row>
    <row r="24" spans="1:11" ht="15" customHeight="1" x14ac:dyDescent="0.2">
      <c r="A24" s="42"/>
      <c r="B24" s="7"/>
      <c r="C24" s="40"/>
      <c r="D24" s="19" t="str">
        <f>IF(Sol.!$C$5="OFF","",IF(C24="","  ",IF(AND(C24&lt;&gt;"",C24&lt;&gt;Sol.!C24),"*"," ")))</f>
        <v xml:space="preserve">  </v>
      </c>
      <c r="E24" s="23"/>
      <c r="F24" s="13" t="str">
        <f>IF(Sol.!$C$5="OFF","",IF(E24="","  ",IF(AND(E24&lt;&gt;"",E24&lt;&gt;Sol.!E24),"*"," ")))</f>
        <v xml:space="preserve">  </v>
      </c>
      <c r="G24" s="9"/>
      <c r="H24" s="8"/>
      <c r="K24" t="s">
        <v>5</v>
      </c>
    </row>
    <row r="25" spans="1:11" ht="15" customHeight="1" x14ac:dyDescent="0.2">
      <c r="A25" s="42"/>
      <c r="B25" s="7"/>
      <c r="C25" s="40"/>
      <c r="D25" s="19" t="str">
        <f>IF(Sol.!$C$5="OFF","",IF(C25="","  ",IF(AND(C25&lt;&gt;"",C25&lt;&gt;Sol.!C25),"*"," ")))</f>
        <v xml:space="preserve">  </v>
      </c>
      <c r="E25" s="22"/>
      <c r="F25" s="13" t="str">
        <f>IF(Sol.!$C$5="OFF","",IF(E25="","  ",IF(AND(E25&lt;&gt;"",E25&lt;&gt;Sol.!E25),"*"," ")))</f>
        <v xml:space="preserve">  </v>
      </c>
      <c r="G25" s="9"/>
      <c r="H25" s="8"/>
    </row>
    <row r="26" spans="1:11" ht="15" customHeight="1" x14ac:dyDescent="0.2">
      <c r="A26" s="42"/>
      <c r="B26" s="7"/>
      <c r="C26" s="40"/>
      <c r="D26" s="19" t="str">
        <f>IF(Sol.!$C$5="OFF","",IF(C26="","  ",IF(AND(C26&lt;&gt;"",C26&lt;&gt;Sol.!C26),"*"," ")))</f>
        <v xml:space="preserve">  </v>
      </c>
      <c r="E26" s="24"/>
      <c r="F26" s="13" t="str">
        <f>IF(Sol.!$C$5="OFF","",IF(E26="","  ",IF(AND(E26&lt;&gt;"",E26&lt;&gt;Sol.!E26),"*"," ")))</f>
        <v xml:space="preserve">  </v>
      </c>
      <c r="G26" s="9"/>
      <c r="H26" s="8"/>
    </row>
    <row r="27" spans="1:11" ht="15" customHeight="1" x14ac:dyDescent="0.2">
      <c r="A27" s="42"/>
      <c r="B27" s="7"/>
      <c r="C27" s="14" t="s">
        <v>8</v>
      </c>
      <c r="D27" s="9"/>
      <c r="E27" s="9"/>
      <c r="F27" s="9"/>
      <c r="G27" s="25"/>
      <c r="H27" s="10" t="str">
        <f>IF(Sol.!$C$5="OFF","",IF(G27="","  ",IF(AND(G27&lt;&gt;"",G27&lt;&gt;Sol.!G27),"*"," ")))</f>
        <v xml:space="preserve">  </v>
      </c>
    </row>
    <row r="28" spans="1:11" ht="15" customHeight="1" thickBot="1" x14ac:dyDescent="0.25">
      <c r="A28" s="42"/>
      <c r="B28" s="7"/>
      <c r="C28" s="9" t="s">
        <v>9</v>
      </c>
      <c r="D28" s="9"/>
      <c r="E28" s="9"/>
      <c r="F28" s="9"/>
      <c r="G28" s="38"/>
      <c r="H28" s="10" t="str">
        <f>IF(Sol.!$C$5="OFF","",IF(G28="","  ",IF(AND(G28&lt;&gt;"",G28&lt;&gt;Sol.!G28),"*"," ")))</f>
        <v xml:space="preserve">  </v>
      </c>
    </row>
    <row r="29" spans="1:11" ht="13.5" thickTop="1" x14ac:dyDescent="0.2">
      <c r="A29" s="42"/>
      <c r="B29" s="15"/>
      <c r="C29" s="16"/>
      <c r="D29" s="16"/>
      <c r="E29" s="16"/>
      <c r="F29" s="16"/>
      <c r="G29" s="16"/>
      <c r="H29" s="17"/>
    </row>
    <row r="30" spans="1:11" x14ac:dyDescent="0.2">
      <c r="A30" s="42"/>
      <c r="K30" t="s">
        <v>71</v>
      </c>
    </row>
    <row r="31" spans="1:11" x14ac:dyDescent="0.2">
      <c r="A31" s="41" t="s">
        <v>69</v>
      </c>
      <c r="B31" s="46"/>
      <c r="C31" s="47"/>
      <c r="D31" s="47"/>
      <c r="E31" s="47"/>
      <c r="F31" s="47"/>
      <c r="G31" s="47"/>
      <c r="H31" s="47"/>
      <c r="I31" s="47"/>
      <c r="J31" s="48"/>
      <c r="K31" t="s">
        <v>12</v>
      </c>
    </row>
    <row r="32" spans="1:11" x14ac:dyDescent="0.2">
      <c r="B32" s="51"/>
      <c r="C32" s="105" t="s">
        <v>74</v>
      </c>
      <c r="D32" s="105"/>
      <c r="E32" s="105"/>
      <c r="F32" s="105"/>
      <c r="G32" s="105"/>
      <c r="H32" s="106"/>
      <c r="I32" s="106"/>
      <c r="J32" s="52"/>
      <c r="K32" t="s">
        <v>13</v>
      </c>
    </row>
    <row r="33" spans="1:11" x14ac:dyDescent="0.2">
      <c r="B33" s="51"/>
      <c r="C33" s="105" t="s">
        <v>11</v>
      </c>
      <c r="D33" s="105"/>
      <c r="E33" s="105"/>
      <c r="F33" s="105"/>
      <c r="G33" s="105"/>
      <c r="H33" s="106"/>
      <c r="I33" s="106"/>
      <c r="J33" s="52"/>
      <c r="K33" t="s">
        <v>72</v>
      </c>
    </row>
    <row r="34" spans="1:11" x14ac:dyDescent="0.2">
      <c r="B34" s="51"/>
      <c r="C34" s="107" t="s">
        <v>75</v>
      </c>
      <c r="D34" s="107"/>
      <c r="E34" s="107"/>
      <c r="F34" s="107"/>
      <c r="G34" s="107"/>
      <c r="H34" s="108"/>
      <c r="I34" s="108"/>
      <c r="J34" s="52"/>
      <c r="K34" t="s">
        <v>14</v>
      </c>
    </row>
    <row r="35" spans="1:11" x14ac:dyDescent="0.2">
      <c r="B35" s="51"/>
      <c r="C35" s="53"/>
      <c r="D35" s="53"/>
      <c r="E35" s="79" t="s">
        <v>81</v>
      </c>
      <c r="F35" s="53"/>
      <c r="G35" s="79" t="s">
        <v>82</v>
      </c>
      <c r="H35" s="53"/>
      <c r="I35" s="79" t="s">
        <v>83</v>
      </c>
      <c r="J35" s="52"/>
      <c r="K35" t="s">
        <v>30</v>
      </c>
    </row>
    <row r="36" spans="1:11" ht="15" customHeight="1" x14ac:dyDescent="0.2">
      <c r="B36" s="7"/>
      <c r="C36" s="73" t="s">
        <v>77</v>
      </c>
      <c r="D36" s="9"/>
      <c r="E36" s="37"/>
      <c r="F36" s="13" t="str">
        <f>IF(Sol.!$C$5="OFF","",IF(E36="","  ",IF(AND(E36&lt;&gt;"",E36&lt;&gt;Sol.!E36),"*"," ")))</f>
        <v xml:space="preserve">  </v>
      </c>
      <c r="G36" s="37"/>
      <c r="H36" s="13" t="str">
        <f>IF(Sol.!$C$5="OFF","",IF(G36="","  ",IF(AND(G36&lt;&gt;"",G36&lt;&gt;Sol.!G36),"*"," ")))</f>
        <v xml:space="preserve">  </v>
      </c>
      <c r="I36" s="37"/>
      <c r="J36" s="10" t="str">
        <f>IF(Sol.!$C$5="OFF","",IF(I36="","  ",IF(AND(I36&lt;&gt;"",I36&lt;&gt;Sol.!I36),"*"," ")))</f>
        <v xml:space="preserve">  </v>
      </c>
    </row>
    <row r="37" spans="1:11" ht="15" customHeight="1" x14ac:dyDescent="0.2">
      <c r="B37" s="7"/>
      <c r="C37" s="73" t="s">
        <v>78</v>
      </c>
      <c r="D37" s="19"/>
      <c r="E37" s="76"/>
      <c r="F37" s="13" t="str">
        <f>IF(Sol.!$C$5="OFF","",IF(E37="","  ",IF(AND(E37&lt;&gt;"",E37&lt;&gt;Sol.!E37),"*"," ")))</f>
        <v xml:space="preserve">  </v>
      </c>
      <c r="G37" s="76"/>
      <c r="H37" s="13" t="str">
        <f>IF(Sol.!$C$5="OFF","",IF(G37="","  ",IF(AND(G37&lt;&gt;"",G37&lt;&gt;Sol.!G37),"*"," ")))</f>
        <v xml:space="preserve">  </v>
      </c>
      <c r="I37" s="76"/>
      <c r="J37" s="10" t="str">
        <f>IF(Sol.!$C$5="OFF","",IF(I37="","  ",IF(AND(I37&lt;&gt;"",I37&lt;&gt;Sol.!I37),"*"," ")))</f>
        <v xml:space="preserve">  </v>
      </c>
      <c r="K37" t="s">
        <v>21</v>
      </c>
    </row>
    <row r="38" spans="1:11" ht="15" customHeight="1" x14ac:dyDescent="0.2">
      <c r="B38" s="7"/>
      <c r="C38" s="73" t="s">
        <v>9</v>
      </c>
      <c r="D38" s="19"/>
      <c r="E38" s="76"/>
      <c r="F38" s="13" t="str">
        <f>IF(Sol.!$C$5="OFF","",IF(E38="","  ",IF(AND(E38&lt;&gt;"",E38&lt;&gt;Sol.!E38),"*"," ")))</f>
        <v xml:space="preserve">  </v>
      </c>
      <c r="G38" s="76"/>
      <c r="H38" s="13" t="str">
        <f>IF(Sol.!$C$5="OFF","",IF(G38="","  ",IF(AND(G38&lt;&gt;"",G38&lt;&gt;Sol.!G38),"*"," ")))</f>
        <v xml:space="preserve">  </v>
      </c>
      <c r="I38" s="76"/>
      <c r="J38" s="10" t="str">
        <f>IF(Sol.!$C$5="OFF","",IF(I38="","  ",IF(AND(I38&lt;&gt;"",I38&lt;&gt;Sol.!I38),"*"," ")))</f>
        <v xml:space="preserve">  </v>
      </c>
      <c r="K38" t="s">
        <v>18</v>
      </c>
    </row>
    <row r="39" spans="1:11" ht="15" customHeight="1" x14ac:dyDescent="0.2">
      <c r="B39" s="7"/>
      <c r="C39" s="73" t="s">
        <v>79</v>
      </c>
      <c r="D39" s="19"/>
      <c r="E39" s="77"/>
      <c r="F39" s="13" t="str">
        <f>IF(Sol.!$C$5="OFF","",IF(E39="","  ",IF(AND(E39&lt;&gt;"",E39&lt;&gt;Sol.!E39),"*"," ")))</f>
        <v xml:space="preserve">  </v>
      </c>
      <c r="G39" s="77"/>
      <c r="H39" s="13" t="str">
        <f>IF(Sol.!$C$5="OFF","",IF(G39="","  ",IF(AND(G39&lt;&gt;"",G39&lt;&gt;Sol.!G39),"*"," ")))</f>
        <v xml:space="preserve">  </v>
      </c>
      <c r="I39" s="77"/>
      <c r="J39" s="10" t="str">
        <f>IF(Sol.!$C$5="OFF","",IF(I39="","  ",IF(AND(I39&lt;&gt;"",I39&lt;&gt;Sol.!I39),"*"," ")))</f>
        <v xml:space="preserve">  </v>
      </c>
      <c r="K39" t="s">
        <v>23</v>
      </c>
    </row>
    <row r="40" spans="1:11" ht="15" customHeight="1" thickBot="1" x14ac:dyDescent="0.25">
      <c r="B40" s="7"/>
      <c r="C40" s="73" t="s">
        <v>80</v>
      </c>
      <c r="D40" s="9"/>
      <c r="E40" s="38"/>
      <c r="F40" s="13" t="str">
        <f>IF(Sol.!$C$5="OFF","",IF(E40="","  ",IF(AND(E40&lt;&gt;"",E40&lt;&gt;Sol.!E40),"*"," ")))</f>
        <v xml:space="preserve">  </v>
      </c>
      <c r="G40" s="38"/>
      <c r="H40" s="13" t="str">
        <f>IF(Sol.!$C$5="OFF","",IF(G40="","  ",IF(AND(G40&lt;&gt;"",G40&lt;&gt;Sol.!G40),"*"," ")))</f>
        <v xml:space="preserve">  </v>
      </c>
      <c r="I40" s="38"/>
      <c r="J40" s="10" t="str">
        <f>IF(Sol.!$C$5="OFF","",IF(I40="","  ",IF(AND(I40&lt;&gt;"",I40&lt;&gt;Sol.!I40),"*"," ")))</f>
        <v xml:space="preserve">  </v>
      </c>
      <c r="K40" t="s">
        <v>17</v>
      </c>
    </row>
    <row r="41" spans="1:11" ht="13.5" thickTop="1" x14ac:dyDescent="0.2">
      <c r="B41" s="15"/>
      <c r="C41" s="16"/>
      <c r="D41" s="16"/>
      <c r="E41" s="16"/>
      <c r="F41" s="16"/>
      <c r="G41" s="64"/>
      <c r="H41" s="64"/>
      <c r="I41" s="64"/>
      <c r="J41" s="65"/>
      <c r="K41" t="s">
        <v>24</v>
      </c>
    </row>
    <row r="42" spans="1:11" x14ac:dyDescent="0.2">
      <c r="K42" t="s">
        <v>28</v>
      </c>
    </row>
    <row r="43" spans="1:11" x14ac:dyDescent="0.2">
      <c r="A43" s="41" t="s">
        <v>70</v>
      </c>
      <c r="B43" s="4"/>
      <c r="C43" s="5"/>
      <c r="D43" s="5"/>
      <c r="E43" s="5"/>
      <c r="F43" s="5"/>
      <c r="G43" s="5"/>
      <c r="H43" s="6"/>
    </row>
    <row r="44" spans="1:11" x14ac:dyDescent="0.2">
      <c r="B44" s="7"/>
      <c r="C44" s="111" t="s">
        <v>74</v>
      </c>
      <c r="D44" s="111"/>
      <c r="E44" s="111"/>
      <c r="F44" s="111"/>
      <c r="G44" s="111"/>
      <c r="H44" s="8"/>
    </row>
    <row r="45" spans="1:11" x14ac:dyDescent="0.2">
      <c r="B45" s="7"/>
      <c r="C45" s="111" t="s">
        <v>15</v>
      </c>
      <c r="D45" s="111"/>
      <c r="E45" s="111"/>
      <c r="F45" s="111"/>
      <c r="G45" s="111"/>
      <c r="H45" s="8"/>
    </row>
    <row r="46" spans="1:11" x14ac:dyDescent="0.2">
      <c r="B46" s="7"/>
      <c r="C46" s="101" t="s">
        <v>76</v>
      </c>
      <c r="D46" s="102"/>
      <c r="E46" s="102"/>
      <c r="F46" s="102"/>
      <c r="G46" s="102"/>
      <c r="H46" s="8"/>
    </row>
    <row r="47" spans="1:11" ht="15" customHeight="1" x14ac:dyDescent="0.2">
      <c r="B47" s="7"/>
      <c r="C47" s="104" t="s">
        <v>16</v>
      </c>
      <c r="D47" s="104"/>
      <c r="E47" s="104"/>
      <c r="F47" s="104"/>
      <c r="G47" s="104"/>
      <c r="H47" s="8"/>
    </row>
    <row r="48" spans="1:11" ht="15" customHeight="1" x14ac:dyDescent="0.2">
      <c r="B48" s="7"/>
      <c r="C48" s="21"/>
      <c r="D48" s="19" t="str">
        <f>IF(Sol.!$C$5="OFF","",IF(C48="","  ",IF(AND(C48&lt;&gt;"",C48&lt;&gt;Sol.!C48),"*"," ")))</f>
        <v xml:space="preserve">  </v>
      </c>
      <c r="E48" s="9"/>
      <c r="F48" s="9"/>
      <c r="G48" s="36"/>
      <c r="H48" s="10" t="str">
        <f>IF(Sol.!$C$5="OFF","",IF(G48="","  ",IF(AND(G48&lt;&gt;"",G48&lt;&gt;Sol.!G48),"*"," ")))</f>
        <v xml:space="preserve">  </v>
      </c>
    </row>
    <row r="49" spans="2:8" ht="15" customHeight="1" x14ac:dyDescent="0.2">
      <c r="B49" s="7"/>
      <c r="C49" s="21"/>
      <c r="D49" s="19" t="str">
        <f>IF(Sol.!$C$5="OFF","",IF(C49="","  ",IF(AND(C49&lt;&gt;"",C49&lt;&gt;Sol.!C49),"*"," ")))</f>
        <v xml:space="preserve">  </v>
      </c>
      <c r="E49" s="9"/>
      <c r="F49" s="9"/>
      <c r="G49" s="22"/>
      <c r="H49" s="10" t="str">
        <f>IF(Sol.!$C$5="OFF","",IF(G49="","  ",IF(AND(G49&lt;&gt;"",G49&lt;&gt;Sol.!G49),"*"," ")))</f>
        <v xml:space="preserve">  </v>
      </c>
    </row>
    <row r="50" spans="2:8" ht="15" customHeight="1" x14ac:dyDescent="0.2">
      <c r="B50" s="7"/>
      <c r="C50" s="21"/>
      <c r="D50" s="19" t="str">
        <f>IF(Sol.!$C$5="OFF","",IF(C50="","  ",IF(AND(C50&lt;&gt;"",C50&lt;&gt;Sol.!C50),"*"," ")))</f>
        <v xml:space="preserve">  </v>
      </c>
      <c r="E50" s="9"/>
      <c r="F50" s="9"/>
      <c r="G50" s="24"/>
      <c r="H50" s="10" t="str">
        <f>IF(Sol.!$C$5="OFF","",IF(G50="","  ",IF(AND(G50&lt;&gt;"",G50&lt;&gt;Sol.!G50),"*"," ")))</f>
        <v xml:space="preserve">  </v>
      </c>
    </row>
    <row r="51" spans="2:8" ht="15" customHeight="1" thickBot="1" x14ac:dyDescent="0.25">
      <c r="B51" s="7"/>
      <c r="C51" s="18" t="s">
        <v>19</v>
      </c>
      <c r="D51" s="9"/>
      <c r="E51" s="9"/>
      <c r="F51" s="9"/>
      <c r="G51" s="43"/>
      <c r="H51" s="10" t="str">
        <f>IF(Sol.!$C$5="OFF","",IF(G51="","  ",IF(AND(G51&lt;&gt;"",G51&lt;&gt;Sol.!G51),"*"," ")))</f>
        <v xml:space="preserve">  </v>
      </c>
    </row>
    <row r="52" spans="2:8" ht="15" customHeight="1" thickTop="1" x14ac:dyDescent="0.2">
      <c r="B52" s="7"/>
      <c r="C52" s="18"/>
      <c r="D52" s="9"/>
      <c r="E52" s="9"/>
      <c r="F52" s="9"/>
      <c r="G52" s="9"/>
      <c r="H52" s="8"/>
    </row>
    <row r="53" spans="2:8" ht="15" customHeight="1" x14ac:dyDescent="0.2">
      <c r="B53" s="7"/>
      <c r="C53" s="103" t="s">
        <v>20</v>
      </c>
      <c r="D53" s="103"/>
      <c r="E53" s="103"/>
      <c r="F53" s="103"/>
      <c r="G53" s="103"/>
      <c r="H53" s="8"/>
    </row>
    <row r="54" spans="2:8" ht="15" customHeight="1" x14ac:dyDescent="0.2">
      <c r="B54" s="7"/>
      <c r="C54" s="21"/>
      <c r="D54" s="19" t="str">
        <f>IF(Sol.!$C$5="OFF","",IF(C54="","  ",IF(AND(C54&lt;&gt;"",C54&lt;&gt;Sol.!C54),"*"," ")))</f>
        <v xml:space="preserve">  </v>
      </c>
      <c r="E54" s="9"/>
      <c r="F54" s="9"/>
      <c r="G54" s="37"/>
      <c r="H54" s="10" t="str">
        <f>IF(Sol.!$C$5="OFF","",IF(G54="","  ",IF(AND(G54&lt;&gt;"",G54&lt;&gt;Sol.!G54),"*"," ")))</f>
        <v xml:space="preserve">  </v>
      </c>
    </row>
    <row r="55" spans="2:8" ht="15" customHeight="1" x14ac:dyDescent="0.2">
      <c r="B55" s="7"/>
      <c r="C55" s="12"/>
      <c r="D55" s="9"/>
      <c r="E55" s="9"/>
      <c r="F55" s="9"/>
      <c r="G55" s="9"/>
      <c r="H55" s="8"/>
    </row>
    <row r="56" spans="2:8" ht="15" customHeight="1" x14ac:dyDescent="0.2">
      <c r="B56" s="7"/>
      <c r="C56" s="103" t="s">
        <v>22</v>
      </c>
      <c r="D56" s="103"/>
      <c r="E56" s="103"/>
      <c r="F56" s="103"/>
      <c r="G56" s="103"/>
      <c r="H56" s="8"/>
    </row>
    <row r="57" spans="2:8" ht="15" customHeight="1" x14ac:dyDescent="0.2">
      <c r="B57" s="7"/>
      <c r="C57" s="81"/>
      <c r="D57" s="19" t="str">
        <f>IF(Sol.!$C$5="OFF","",IF(C57="","  ",IF(AND(C57&lt;&gt;"",C57&lt;&gt;Sol.!C57),"*"," ")))</f>
        <v xml:space="preserve">  </v>
      </c>
      <c r="E57" s="37"/>
      <c r="F57" s="13" t="str">
        <f>IF(Sol.!$C$5="OFF","",IF(E57="","  ",IF(AND(E57&lt;&gt;"",E57&lt;&gt;Sol.!E57),"*"," ")))</f>
        <v xml:space="preserve">  </v>
      </c>
      <c r="G57" s="9"/>
      <c r="H57" s="8"/>
    </row>
    <row r="58" spans="2:8" ht="15" customHeight="1" x14ac:dyDescent="0.2">
      <c r="B58" s="7"/>
      <c r="C58" s="21"/>
      <c r="D58" s="19" t="str">
        <f>IF(Sol.!$C$5="OFF","",IF(C58="","  ",IF(AND(C58&lt;&gt;"",C58&lt;&gt;Sol.!C58),"*"," ")))</f>
        <v xml:space="preserve">  </v>
      </c>
      <c r="E58" s="24"/>
      <c r="F58" s="13" t="str">
        <f>IF(Sol.!$C$5="OFF","",IF(E58="","  ",IF(AND(E58&lt;&gt;"",E58&lt;&gt;Sol.!E58),"*"," ")))</f>
        <v xml:space="preserve">  </v>
      </c>
      <c r="G58" s="25"/>
      <c r="H58" s="10" t="str">
        <f>IF(Sol.!$C$5="OFF","",IF(G58="","  ",IF(AND(G58&lt;&gt;"",G58&lt;&gt;Sol.!G58),"*"," ")))</f>
        <v xml:space="preserve">  </v>
      </c>
    </row>
    <row r="59" spans="2:8" ht="15" customHeight="1" thickBot="1" x14ac:dyDescent="0.25">
      <c r="B59" s="7"/>
      <c r="C59" s="9" t="s">
        <v>25</v>
      </c>
      <c r="D59" s="9"/>
      <c r="E59" s="9"/>
      <c r="F59" s="9"/>
      <c r="G59" s="38"/>
      <c r="H59" s="10" t="str">
        <f>IF(Sol.!$C$5="OFF","",IF(G59="","  ",IF(AND(G59&lt;&gt;"",G59&lt;&gt;Sol.!G59),"*"," ")))</f>
        <v xml:space="preserve">  </v>
      </c>
    </row>
    <row r="60" spans="2:8" ht="13.5" thickTop="1" x14ac:dyDescent="0.2">
      <c r="B60" s="15"/>
      <c r="C60" s="16"/>
      <c r="D60" s="16"/>
      <c r="E60" s="16"/>
      <c r="F60" s="16"/>
      <c r="G60" s="16"/>
      <c r="H60" s="17"/>
    </row>
  </sheetData>
  <sheetProtection password="EF22" sheet="1" objects="1" scenarios="1"/>
  <mergeCells count="20">
    <mergeCell ref="C15:G15"/>
    <mergeCell ref="C16:G16"/>
    <mergeCell ref="C17:G17"/>
    <mergeCell ref="C44:G44"/>
    <mergeCell ref="C45:G45"/>
    <mergeCell ref="C46:G46"/>
    <mergeCell ref="C53:G53"/>
    <mergeCell ref="C56:G56"/>
    <mergeCell ref="C47:G47"/>
    <mergeCell ref="C32:I32"/>
    <mergeCell ref="C33:I33"/>
    <mergeCell ref="C34:I34"/>
    <mergeCell ref="A1:E1"/>
    <mergeCell ref="A8:H8"/>
    <mergeCell ref="A9:H9"/>
    <mergeCell ref="A10:H10"/>
    <mergeCell ref="A11:H11"/>
    <mergeCell ref="C2:F2"/>
    <mergeCell ref="C3:F3"/>
    <mergeCell ref="C7:E7"/>
  </mergeCells>
  <phoneticPr fontId="0" type="noConversion"/>
  <dataValidations count="14">
    <dataValidation allowBlank="1" showErrorMessage="1" sqref="G27 E39:E40 G40 I40"/>
    <dataValidation allowBlank="1" showErrorMessage="1" sqref="G28"/>
    <dataValidation allowBlank="1" showErrorMessage="1" sqref="G58"/>
    <dataValidation allowBlank="1" showErrorMessage="1" sqref="E58"/>
    <dataValidation allowBlank="1" showInputMessage="1" showErrorMessage="1" prompt="This number should be equal to total assets." sqref="G59"/>
    <dataValidation type="list" allowBlank="1" showInputMessage="1" showErrorMessage="1" prompt="Select your answer from the drop-down list." sqref="C21">
      <formula1>$K$19:$K$24</formula1>
    </dataValidation>
    <dataValidation type="list" allowBlank="1" showInputMessage="1" showErrorMessage="1" prompt="Select your answer from the drop-down list." sqref="C54 C57">
      <formula1>$K$37:$K$42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 G12">
      <formula1>"ON, OFF"</formula1>
    </dataValidation>
    <dataValidation type="list" allowBlank="1" showErrorMessage="1" sqref="C22:C26">
      <formula1>$K$19:$K$24</formula1>
    </dataValidation>
    <dataValidation type="list" allowBlank="1" showErrorMessage="1" sqref="C58">
      <formula1>$K$37:$K$42</formula1>
    </dataValidation>
    <dataValidation allowBlank="1" showInputMessage="1" showErrorMessage="1" prompt="Enter amounts to be deducted as negative values." sqref="G39 I39"/>
    <dataValidation type="list" allowBlank="1" showInputMessage="1" showErrorMessage="1" prompt="Select the asset from the drop-down list." sqref="C50">
      <formula1>"Accounts payable,Capital stock,Supplies"</formula1>
    </dataValidation>
    <dataValidation type="list" allowBlank="1" showInputMessage="1" showErrorMessage="1" prompt="Select the asset from the drop-down list." sqref="C49">
      <formula1>"Accounts payable,Accounts receivable,Retained earnings"</formula1>
    </dataValidation>
    <dataValidation type="list" allowBlank="1" showInputMessage="1" showErrorMessage="1" prompt="Select the asset from the drop-down list." sqref="C48">
      <formula1>"Accounts payable,Capital stock, Cash"</formula1>
    </dataValidation>
  </dataValidations>
  <pageMargins left="0.75" right="0.75" top="1" bottom="1" header="0.5" footer="0.5"/>
  <pageSetup orientation="portrait" horizontalDpi="360" verticalDpi="360" r:id="rId1"/>
  <headerFooter alignWithMargins="0"/>
  <ignoredErrors>
    <ignoredError sqref="A44:A6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E61"/>
  <sheetViews>
    <sheetView showGridLines="0" tabSelected="1" workbookViewId="0">
      <selection activeCell="C2" sqref="C2:F2"/>
    </sheetView>
  </sheetViews>
  <sheetFormatPr defaultRowHeight="12.75" x14ac:dyDescent="0.2"/>
  <cols>
    <col min="1" max="1" width="5.140625" customWidth="1"/>
    <col min="2" max="2" width="3.140625" customWidth="1"/>
    <col min="3" max="3" width="33.85546875" customWidth="1"/>
    <col min="4" max="4" width="8.2851562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1.7109375" customWidth="1"/>
    <col min="10" max="10" width="2.7109375" customWidth="1"/>
    <col min="11" max="11" width="7.85546875" hidden="1" customWidth="1"/>
    <col min="29" max="29" width="2" customWidth="1"/>
    <col min="30" max="30" width="16" hidden="1" customWidth="1"/>
    <col min="31" max="31" width="9.140625" hidden="1" customWidth="1"/>
  </cols>
  <sheetData>
    <row r="1" spans="1:30" ht="19.5" x14ac:dyDescent="0.4">
      <c r="A1" s="82" t="s">
        <v>29</v>
      </c>
      <c r="B1" s="82"/>
      <c r="C1" s="82"/>
      <c r="D1" s="82"/>
      <c r="E1" s="82"/>
      <c r="F1" s="32"/>
      <c r="AD1" s="26" t="s">
        <v>63</v>
      </c>
    </row>
    <row r="2" spans="1:30" ht="13.5" thickBot="1" x14ac:dyDescent="0.25">
      <c r="A2" s="1" t="s">
        <v>0</v>
      </c>
      <c r="C2" s="121" t="s">
        <v>50</v>
      </c>
      <c r="D2" s="122"/>
      <c r="E2" s="122"/>
      <c r="F2" s="123"/>
      <c r="AD2" s="29">
        <f>COUNTIF(A12:Z200,"~*")</f>
        <v>0</v>
      </c>
    </row>
    <row r="3" spans="1:30" ht="13.5" thickTop="1" x14ac:dyDescent="0.2">
      <c r="A3" s="1" t="s">
        <v>1</v>
      </c>
      <c r="C3" s="118"/>
      <c r="D3" s="119"/>
      <c r="E3" s="119"/>
      <c r="F3" s="120"/>
      <c r="AD3" s="26" t="s">
        <v>64</v>
      </c>
    </row>
    <row r="4" spans="1:30" ht="13.5" thickBot="1" x14ac:dyDescent="0.25">
      <c r="A4" s="2" t="s">
        <v>31</v>
      </c>
      <c r="C4" s="117" t="s">
        <v>32</v>
      </c>
      <c r="D4" s="117"/>
      <c r="E4" s="117"/>
      <c r="F4" s="117"/>
      <c r="AD4" s="29">
        <f>COUNTIF(A12:Z200,"  ")</f>
        <v>0</v>
      </c>
    </row>
    <row r="5" spans="1:30" ht="13.5" thickTop="1" x14ac:dyDescent="0.2">
      <c r="A5" s="2" t="s">
        <v>35</v>
      </c>
      <c r="C5" s="70" t="str">
        <f>IF('Pr. 1-1'!C7=100200,"OFF","ON")</f>
        <v>ON</v>
      </c>
      <c r="D5" s="49"/>
      <c r="E5" s="49"/>
      <c r="F5" s="49"/>
      <c r="AD5" s="27" t="s">
        <v>65</v>
      </c>
    </row>
    <row r="6" spans="1:30" ht="13.5" thickBot="1" x14ac:dyDescent="0.25">
      <c r="E6" s="2"/>
      <c r="G6" s="20"/>
      <c r="AD6" s="29">
        <f>COUNTIF(A12:Z200," ")</f>
        <v>0</v>
      </c>
    </row>
    <row r="7" spans="1:30" ht="13.5" thickTop="1" x14ac:dyDescent="0.2">
      <c r="E7" s="2"/>
      <c r="G7" s="20"/>
      <c r="AD7" s="26" t="s">
        <v>39</v>
      </c>
    </row>
    <row r="8" spans="1:30" ht="15" customHeight="1" thickBot="1" x14ac:dyDescent="0.25">
      <c r="A8" s="83" t="s">
        <v>33</v>
      </c>
      <c r="B8" s="84"/>
      <c r="C8" s="84"/>
      <c r="D8" s="84"/>
      <c r="E8" s="84"/>
      <c r="F8" s="84"/>
      <c r="G8" s="84"/>
      <c r="H8" s="85"/>
      <c r="AD8" s="29">
        <f>AD2+AD4+AD6</f>
        <v>0</v>
      </c>
    </row>
    <row r="9" spans="1:30" ht="13.5" thickTop="1" x14ac:dyDescent="0.2">
      <c r="A9" s="86" t="s">
        <v>57</v>
      </c>
      <c r="B9" s="87"/>
      <c r="C9" s="87"/>
      <c r="D9" s="87"/>
      <c r="E9" s="87"/>
      <c r="F9" s="87"/>
      <c r="G9" s="87"/>
      <c r="H9" s="88"/>
      <c r="AD9" s="26" t="s">
        <v>66</v>
      </c>
    </row>
    <row r="10" spans="1:30" ht="13.5" thickBot="1" x14ac:dyDescent="0.25">
      <c r="A10" s="89" t="s">
        <v>34</v>
      </c>
      <c r="B10" s="90"/>
      <c r="C10" s="90"/>
      <c r="D10" s="90"/>
      <c r="E10" s="90"/>
      <c r="F10" s="90"/>
      <c r="G10" s="90"/>
      <c r="H10" s="91"/>
      <c r="AD10" s="30" t="e">
        <f>(AD8-AD4-AD2)/AD8</f>
        <v>#DIV/0!</v>
      </c>
    </row>
    <row r="11" spans="1:30" ht="13.5" thickTop="1" x14ac:dyDescent="0.2">
      <c r="A11" s="92" t="str">
        <f>IF(Sol.!C5="OFF","     ","A red asterisk (*) will appear in the column to the right of an incorrect answer.")</f>
        <v>A red asterisk (*) will appear in the column to the right of an incorrect answer.</v>
      </c>
      <c r="B11" s="93"/>
      <c r="C11" s="93"/>
      <c r="D11" s="93"/>
      <c r="E11" s="93"/>
      <c r="F11" s="93"/>
      <c r="G11" s="93"/>
      <c r="H11" s="94"/>
      <c r="AD11" t="s">
        <v>41</v>
      </c>
    </row>
    <row r="12" spans="1:30" x14ac:dyDescent="0.2">
      <c r="E12" s="2"/>
      <c r="G12" s="20"/>
      <c r="AD12" t="s">
        <v>42</v>
      </c>
    </row>
    <row r="13" spans="1:30" x14ac:dyDescent="0.2">
      <c r="A13" s="3"/>
      <c r="AD13" t="s">
        <v>43</v>
      </c>
    </row>
    <row r="14" spans="1:30" x14ac:dyDescent="0.2">
      <c r="A14" s="45" t="s">
        <v>68</v>
      </c>
      <c r="B14" s="46"/>
      <c r="C14" s="47"/>
      <c r="D14" s="47"/>
      <c r="E14" s="47"/>
      <c r="F14" s="47"/>
      <c r="G14" s="47"/>
      <c r="H14" s="48"/>
      <c r="I14" s="49"/>
      <c r="AD14" s="26" t="s">
        <v>44</v>
      </c>
    </row>
    <row r="15" spans="1:30" x14ac:dyDescent="0.2">
      <c r="A15" s="50"/>
      <c r="B15" s="51"/>
      <c r="C15" s="105" t="s">
        <v>74</v>
      </c>
      <c r="D15" s="105"/>
      <c r="E15" s="105"/>
      <c r="F15" s="105"/>
      <c r="G15" s="105"/>
      <c r="H15" s="52"/>
      <c r="I15" s="49"/>
      <c r="AD15" s="26" t="s">
        <v>45</v>
      </c>
    </row>
    <row r="16" spans="1:30" x14ac:dyDescent="0.2">
      <c r="A16" s="50"/>
      <c r="B16" s="51"/>
      <c r="C16" s="105" t="s">
        <v>2</v>
      </c>
      <c r="D16" s="105"/>
      <c r="E16" s="105"/>
      <c r="F16" s="105"/>
      <c r="G16" s="105"/>
      <c r="H16" s="52"/>
      <c r="I16" s="49"/>
      <c r="AD16" s="28" t="s">
        <v>46</v>
      </c>
    </row>
    <row r="17" spans="1:30" x14ac:dyDescent="0.2">
      <c r="A17" s="50"/>
      <c r="B17" s="51"/>
      <c r="C17" s="107" t="s">
        <v>75</v>
      </c>
      <c r="D17" s="107"/>
      <c r="E17" s="107"/>
      <c r="F17" s="107"/>
      <c r="G17" s="107"/>
      <c r="H17" s="52"/>
      <c r="I17" s="49"/>
    </row>
    <row r="18" spans="1:30" x14ac:dyDescent="0.2">
      <c r="A18" s="50"/>
      <c r="B18" s="51"/>
      <c r="C18" s="53"/>
      <c r="D18" s="53"/>
      <c r="E18" s="53"/>
      <c r="F18" s="53"/>
      <c r="G18" s="53"/>
      <c r="H18" s="52"/>
      <c r="I18" s="49"/>
    </row>
    <row r="19" spans="1:30" ht="15" customHeight="1" x14ac:dyDescent="0.2">
      <c r="A19" s="50"/>
      <c r="B19" s="51"/>
      <c r="C19" s="53" t="s">
        <v>3</v>
      </c>
      <c r="D19" s="53"/>
      <c r="E19" s="53"/>
      <c r="F19" s="53"/>
      <c r="G19" s="54">
        <v>900000</v>
      </c>
      <c r="H19" s="10"/>
      <c r="I19" s="49"/>
      <c r="K19" t="s">
        <v>10</v>
      </c>
      <c r="AD19" s="31" t="s">
        <v>47</v>
      </c>
    </row>
    <row r="20" spans="1:30" ht="15" customHeight="1" x14ac:dyDescent="0.2">
      <c r="A20" s="50"/>
      <c r="B20" s="51"/>
      <c r="C20" s="53" t="s">
        <v>4</v>
      </c>
      <c r="D20" s="53"/>
      <c r="E20" s="53"/>
      <c r="F20" s="53"/>
      <c r="G20" s="53"/>
      <c r="H20" s="55"/>
      <c r="I20" s="49"/>
      <c r="K20" t="s">
        <v>27</v>
      </c>
      <c r="AD20" s="31" t="s">
        <v>49</v>
      </c>
    </row>
    <row r="21" spans="1:30" ht="15" customHeight="1" x14ac:dyDescent="0.2">
      <c r="A21" s="50"/>
      <c r="B21" s="51"/>
      <c r="C21" s="72" t="s">
        <v>5</v>
      </c>
      <c r="D21" s="19"/>
      <c r="E21" s="54">
        <v>425000</v>
      </c>
      <c r="F21" s="13"/>
      <c r="G21" s="53"/>
      <c r="H21" s="52"/>
      <c r="I21" s="49"/>
      <c r="K21" t="s">
        <v>5</v>
      </c>
      <c r="AD21" s="31" t="s">
        <v>55</v>
      </c>
    </row>
    <row r="22" spans="1:30" ht="15" customHeight="1" x14ac:dyDescent="0.2">
      <c r="A22" s="50"/>
      <c r="B22" s="51"/>
      <c r="C22" s="71" t="s">
        <v>6</v>
      </c>
      <c r="D22" s="19"/>
      <c r="E22" s="57">
        <v>180000</v>
      </c>
      <c r="F22" s="13"/>
      <c r="G22" s="53"/>
      <c r="H22" s="52"/>
      <c r="I22" s="49"/>
      <c r="K22" t="s">
        <v>6</v>
      </c>
      <c r="AD22" s="31" t="s">
        <v>62</v>
      </c>
    </row>
    <row r="23" spans="1:30" ht="15" customHeight="1" x14ac:dyDescent="0.2">
      <c r="A23" s="50"/>
      <c r="B23" s="51"/>
      <c r="C23" s="71" t="s">
        <v>10</v>
      </c>
      <c r="D23" s="19"/>
      <c r="E23" s="57">
        <v>75000</v>
      </c>
      <c r="F23" s="13"/>
      <c r="G23" s="53"/>
      <c r="H23" s="52"/>
      <c r="I23" s="49"/>
      <c r="K23" t="s">
        <v>7</v>
      </c>
      <c r="AD23" s="31" t="s">
        <v>56</v>
      </c>
    </row>
    <row r="24" spans="1:30" ht="15" customHeight="1" x14ac:dyDescent="0.2">
      <c r="A24" s="50"/>
      <c r="B24" s="51"/>
      <c r="C24" s="71" t="s">
        <v>27</v>
      </c>
      <c r="D24" s="19"/>
      <c r="E24" s="58">
        <v>38000</v>
      </c>
      <c r="F24" s="13"/>
      <c r="G24" s="53"/>
      <c r="H24" s="52"/>
      <c r="I24" s="49"/>
      <c r="K24" t="s">
        <v>26</v>
      </c>
      <c r="AD24" s="31" t="s">
        <v>48</v>
      </c>
    </row>
    <row r="25" spans="1:30" ht="15" customHeight="1" x14ac:dyDescent="0.2">
      <c r="A25" s="50"/>
      <c r="B25" s="51"/>
      <c r="C25" s="71" t="s">
        <v>26</v>
      </c>
      <c r="D25" s="19"/>
      <c r="E25" s="57">
        <v>30000</v>
      </c>
      <c r="F25" s="13"/>
      <c r="G25" s="53"/>
      <c r="H25" s="52"/>
      <c r="I25" s="49"/>
      <c r="AD25" s="31" t="s">
        <v>59</v>
      </c>
    </row>
    <row r="26" spans="1:30" ht="15" customHeight="1" x14ac:dyDescent="0.2">
      <c r="A26" s="50"/>
      <c r="B26" s="51"/>
      <c r="C26" s="71" t="s">
        <v>7</v>
      </c>
      <c r="D26" s="19"/>
      <c r="E26" s="59">
        <v>37000</v>
      </c>
      <c r="F26" s="13"/>
      <c r="G26" s="53"/>
      <c r="H26" s="52"/>
      <c r="I26" s="49"/>
      <c r="AD26" s="39" t="s">
        <v>58</v>
      </c>
    </row>
    <row r="27" spans="1:30" ht="15" customHeight="1" x14ac:dyDescent="0.2">
      <c r="A27" s="50"/>
      <c r="B27" s="51"/>
      <c r="C27" s="60" t="s">
        <v>8</v>
      </c>
      <c r="D27" s="53"/>
      <c r="E27" s="53"/>
      <c r="F27" s="53"/>
      <c r="G27" s="61">
        <f>-SUM(E21:E26)</f>
        <v>-785000</v>
      </c>
      <c r="H27" s="10"/>
      <c r="I27" s="49"/>
      <c r="AD27" s="31" t="s">
        <v>60</v>
      </c>
    </row>
    <row r="28" spans="1:30" ht="15" customHeight="1" thickBot="1" x14ac:dyDescent="0.25">
      <c r="A28" s="50"/>
      <c r="B28" s="51"/>
      <c r="C28" s="53" t="s">
        <v>9</v>
      </c>
      <c r="D28" s="53"/>
      <c r="E28" s="53"/>
      <c r="F28" s="53"/>
      <c r="G28" s="62">
        <f>G19+G27</f>
        <v>115000</v>
      </c>
      <c r="H28" s="10"/>
      <c r="I28" s="49"/>
      <c r="AD28" s="39" t="s">
        <v>61</v>
      </c>
    </row>
    <row r="29" spans="1:30" ht="13.5" thickTop="1" x14ac:dyDescent="0.2">
      <c r="A29" s="50"/>
      <c r="B29" s="63"/>
      <c r="C29" s="64"/>
      <c r="D29" s="64"/>
      <c r="E29" s="64"/>
      <c r="F29" s="64"/>
      <c r="G29" s="64"/>
      <c r="H29" s="65"/>
      <c r="I29" s="49"/>
    </row>
    <row r="30" spans="1:30" x14ac:dyDescent="0.2">
      <c r="A30" s="50"/>
      <c r="B30" s="49"/>
      <c r="C30" s="49"/>
      <c r="D30" s="49"/>
      <c r="E30" s="49"/>
      <c r="F30" s="49"/>
      <c r="G30" s="49"/>
      <c r="H30" s="49"/>
      <c r="I30" s="49"/>
      <c r="K30" t="s">
        <v>30</v>
      </c>
    </row>
    <row r="31" spans="1:30" x14ac:dyDescent="0.2">
      <c r="A31" s="45" t="s">
        <v>69</v>
      </c>
      <c r="B31" s="46"/>
      <c r="C31" s="47"/>
      <c r="D31" s="47"/>
      <c r="E31" s="47"/>
      <c r="F31" s="47"/>
      <c r="G31" s="47"/>
      <c r="H31" s="47"/>
      <c r="I31" s="47"/>
      <c r="J31" s="48"/>
      <c r="K31" t="s">
        <v>12</v>
      </c>
    </row>
    <row r="32" spans="1:30" x14ac:dyDescent="0.2">
      <c r="A32" s="49"/>
      <c r="B32" s="51"/>
      <c r="C32" s="105" t="s">
        <v>74</v>
      </c>
      <c r="D32" s="105"/>
      <c r="E32" s="105"/>
      <c r="F32" s="105"/>
      <c r="G32" s="105"/>
      <c r="H32" s="106"/>
      <c r="I32" s="106"/>
      <c r="J32" s="52"/>
      <c r="K32" t="s">
        <v>13</v>
      </c>
    </row>
    <row r="33" spans="1:30" x14ac:dyDescent="0.2">
      <c r="A33" s="49"/>
      <c r="B33" s="51"/>
      <c r="C33" s="105" t="s">
        <v>11</v>
      </c>
      <c r="D33" s="105"/>
      <c r="E33" s="105"/>
      <c r="F33" s="105"/>
      <c r="G33" s="105"/>
      <c r="H33" s="106"/>
      <c r="I33" s="106"/>
      <c r="J33" s="52"/>
      <c r="K33" t="s">
        <v>14</v>
      </c>
    </row>
    <row r="34" spans="1:30" x14ac:dyDescent="0.2">
      <c r="A34" s="49"/>
      <c r="B34" s="51"/>
      <c r="C34" s="107" t="s">
        <v>75</v>
      </c>
      <c r="D34" s="107"/>
      <c r="E34" s="107"/>
      <c r="F34" s="107"/>
      <c r="G34" s="107"/>
      <c r="H34" s="108"/>
      <c r="I34" s="108"/>
      <c r="J34" s="52"/>
      <c r="AD34" t="s">
        <v>51</v>
      </c>
    </row>
    <row r="35" spans="1:30" x14ac:dyDescent="0.2">
      <c r="A35" s="49"/>
      <c r="B35" s="51"/>
      <c r="C35" s="53"/>
      <c r="D35" s="53"/>
      <c r="E35" s="79" t="s">
        <v>81</v>
      </c>
      <c r="F35" s="53"/>
      <c r="G35" s="79" t="s">
        <v>82</v>
      </c>
      <c r="H35" s="53"/>
      <c r="I35" s="79" t="s">
        <v>83</v>
      </c>
      <c r="J35" s="52"/>
      <c r="AD35" t="s">
        <v>67</v>
      </c>
    </row>
    <row r="36" spans="1:30" ht="15" customHeight="1" x14ac:dyDescent="0.2">
      <c r="A36" s="49"/>
      <c r="B36" s="51"/>
      <c r="C36" s="73" t="s">
        <v>77</v>
      </c>
      <c r="D36" s="53"/>
      <c r="E36" s="54">
        <v>50000</v>
      </c>
      <c r="F36" s="53"/>
      <c r="G36" s="54">
        <v>150000</v>
      </c>
      <c r="H36" s="53"/>
      <c r="I36" s="54">
        <v>200000</v>
      </c>
      <c r="J36" s="10"/>
      <c r="AD36" t="s">
        <v>52</v>
      </c>
    </row>
    <row r="37" spans="1:30" ht="15" customHeight="1" x14ac:dyDescent="0.2">
      <c r="A37" s="49"/>
      <c r="B37" s="51"/>
      <c r="C37" s="73" t="s">
        <v>78</v>
      </c>
      <c r="D37" s="19"/>
      <c r="E37" s="74">
        <v>20000</v>
      </c>
      <c r="F37" s="13"/>
      <c r="G37" s="74">
        <v>0</v>
      </c>
      <c r="H37" s="13"/>
      <c r="I37" s="74">
        <v>20000</v>
      </c>
      <c r="J37" s="52"/>
      <c r="K37" t="s">
        <v>23</v>
      </c>
      <c r="AD37" t="s">
        <v>53</v>
      </c>
    </row>
    <row r="38" spans="1:30" ht="15" customHeight="1" x14ac:dyDescent="0.2">
      <c r="A38" s="49"/>
      <c r="B38" s="51"/>
      <c r="C38" s="73" t="s">
        <v>9</v>
      </c>
      <c r="D38" s="19"/>
      <c r="E38" s="74">
        <v>0</v>
      </c>
      <c r="F38" s="13"/>
      <c r="G38" s="74">
        <v>115000</v>
      </c>
      <c r="H38" s="13"/>
      <c r="I38" s="74">
        <v>115000</v>
      </c>
      <c r="J38" s="52"/>
      <c r="K38" t="s">
        <v>24</v>
      </c>
      <c r="AD38" t="s">
        <v>54</v>
      </c>
    </row>
    <row r="39" spans="1:30" ht="15" customHeight="1" x14ac:dyDescent="0.2">
      <c r="A39" s="49"/>
      <c r="B39" s="51"/>
      <c r="C39" s="73" t="s">
        <v>79</v>
      </c>
      <c r="D39" s="19"/>
      <c r="E39" s="75">
        <v>0</v>
      </c>
      <c r="F39" s="53"/>
      <c r="G39" s="75">
        <v>-10000</v>
      </c>
      <c r="H39" s="53"/>
      <c r="I39" s="75">
        <v>-10000</v>
      </c>
      <c r="J39" s="10"/>
      <c r="K39" t="s">
        <v>18</v>
      </c>
    </row>
    <row r="40" spans="1:30" ht="15" customHeight="1" thickBot="1" x14ac:dyDescent="0.25">
      <c r="A40" s="49"/>
      <c r="B40" s="51"/>
      <c r="C40" s="73" t="s">
        <v>80</v>
      </c>
      <c r="D40" s="53"/>
      <c r="E40" s="62">
        <f>SUM(E36:E39)</f>
        <v>70000</v>
      </c>
      <c r="F40" s="53"/>
      <c r="G40" s="62">
        <f>SUM(G36:G39)</f>
        <v>255000</v>
      </c>
      <c r="H40" s="53"/>
      <c r="I40" s="62">
        <f>SUM(I36:I39)</f>
        <v>325000</v>
      </c>
      <c r="J40" s="10"/>
      <c r="K40" t="s">
        <v>28</v>
      </c>
    </row>
    <row r="41" spans="1:30" ht="13.5" thickTop="1" x14ac:dyDescent="0.2">
      <c r="A41" s="49"/>
      <c r="B41" s="63"/>
      <c r="C41" s="64"/>
      <c r="D41" s="64"/>
      <c r="E41" s="64"/>
      <c r="F41" s="64"/>
      <c r="G41" s="64"/>
      <c r="H41" s="64"/>
      <c r="I41" s="64"/>
      <c r="J41" s="65"/>
      <c r="K41" t="s">
        <v>21</v>
      </c>
    </row>
    <row r="42" spans="1:30" x14ac:dyDescent="0.2">
      <c r="A42" s="49"/>
      <c r="B42" s="49"/>
      <c r="C42" s="49"/>
      <c r="D42" s="49"/>
      <c r="E42" s="49"/>
      <c r="F42" s="49"/>
      <c r="G42" s="49"/>
      <c r="H42" s="49"/>
      <c r="I42" s="49"/>
      <c r="K42" t="s">
        <v>17</v>
      </c>
    </row>
    <row r="43" spans="1:30" x14ac:dyDescent="0.2">
      <c r="A43" s="45" t="s">
        <v>70</v>
      </c>
      <c r="B43" s="46"/>
      <c r="C43" s="47"/>
      <c r="D43" s="47"/>
      <c r="E43" s="47"/>
      <c r="F43" s="47"/>
      <c r="G43" s="47"/>
      <c r="H43" s="48"/>
      <c r="I43" s="49"/>
    </row>
    <row r="44" spans="1:30" x14ac:dyDescent="0.2">
      <c r="A44" s="49"/>
      <c r="B44" s="51"/>
      <c r="C44" s="105" t="s">
        <v>74</v>
      </c>
      <c r="D44" s="105"/>
      <c r="E44" s="105"/>
      <c r="F44" s="105"/>
      <c r="G44" s="105"/>
      <c r="H44" s="52"/>
      <c r="I44" s="49"/>
    </row>
    <row r="45" spans="1:30" x14ac:dyDescent="0.2">
      <c r="A45" s="49"/>
      <c r="B45" s="51"/>
      <c r="C45" s="105" t="s">
        <v>15</v>
      </c>
      <c r="D45" s="105"/>
      <c r="E45" s="105"/>
      <c r="F45" s="105"/>
      <c r="G45" s="105"/>
      <c r="H45" s="52"/>
      <c r="I45" s="49"/>
    </row>
    <row r="46" spans="1:30" x14ac:dyDescent="0.2">
      <c r="A46" s="49"/>
      <c r="B46" s="51"/>
      <c r="C46" s="113" t="s">
        <v>76</v>
      </c>
      <c r="D46" s="114"/>
      <c r="E46" s="114"/>
      <c r="F46" s="114"/>
      <c r="G46" s="114"/>
      <c r="H46" s="52"/>
      <c r="I46" s="49"/>
    </row>
    <row r="47" spans="1:30" ht="15" customHeight="1" x14ac:dyDescent="0.2">
      <c r="A47" s="49"/>
      <c r="B47" s="51"/>
      <c r="C47" s="115" t="s">
        <v>16</v>
      </c>
      <c r="D47" s="115"/>
      <c r="E47" s="115"/>
      <c r="F47" s="115"/>
      <c r="G47" s="115"/>
      <c r="H47" s="52"/>
      <c r="I47" s="49"/>
    </row>
    <row r="48" spans="1:30" ht="15" customHeight="1" x14ac:dyDescent="0.2">
      <c r="A48" s="49"/>
      <c r="B48" s="51"/>
      <c r="C48" s="56" t="s">
        <v>17</v>
      </c>
      <c r="D48" s="19"/>
      <c r="E48" s="53"/>
      <c r="F48" s="53"/>
      <c r="G48" s="66">
        <v>166000</v>
      </c>
      <c r="H48" s="10"/>
      <c r="I48" s="49"/>
    </row>
    <row r="49" spans="1:9" ht="15" customHeight="1" x14ac:dyDescent="0.2">
      <c r="A49" s="49"/>
      <c r="B49" s="51"/>
      <c r="C49" s="56" t="s">
        <v>18</v>
      </c>
      <c r="D49" s="19"/>
      <c r="E49" s="53"/>
      <c r="F49" s="53"/>
      <c r="G49" s="57">
        <v>321000</v>
      </c>
      <c r="H49" s="10"/>
      <c r="I49" s="49"/>
    </row>
    <row r="50" spans="1:9" ht="15" customHeight="1" x14ac:dyDescent="0.2">
      <c r="A50" s="49"/>
      <c r="B50" s="51"/>
      <c r="C50" s="56" t="s">
        <v>28</v>
      </c>
      <c r="D50" s="19"/>
      <c r="E50" s="53"/>
      <c r="F50" s="53"/>
      <c r="G50" s="61">
        <v>13000</v>
      </c>
      <c r="H50" s="10"/>
      <c r="I50" s="49"/>
    </row>
    <row r="51" spans="1:9" ht="15" customHeight="1" thickBot="1" x14ac:dyDescent="0.25">
      <c r="A51" s="49"/>
      <c r="B51" s="51"/>
      <c r="C51" s="67" t="s">
        <v>19</v>
      </c>
      <c r="D51" s="53"/>
      <c r="E51" s="53"/>
      <c r="F51" s="53"/>
      <c r="G51" s="68">
        <f>SUM(G48:G50)</f>
        <v>500000</v>
      </c>
      <c r="H51" s="10"/>
      <c r="I51" s="49"/>
    </row>
    <row r="52" spans="1:9" ht="15" customHeight="1" thickTop="1" x14ac:dyDescent="0.2">
      <c r="A52" s="49"/>
      <c r="B52" s="51"/>
      <c r="C52" s="67"/>
      <c r="D52" s="53"/>
      <c r="E52" s="53"/>
      <c r="F52" s="53"/>
      <c r="G52" s="53"/>
      <c r="H52" s="52"/>
      <c r="I52" s="49"/>
    </row>
    <row r="53" spans="1:9" ht="15" customHeight="1" x14ac:dyDescent="0.2">
      <c r="A53" s="49"/>
      <c r="B53" s="51"/>
      <c r="C53" s="116" t="s">
        <v>20</v>
      </c>
      <c r="D53" s="116"/>
      <c r="E53" s="116"/>
      <c r="F53" s="116"/>
      <c r="G53" s="116"/>
      <c r="H53" s="52"/>
      <c r="I53" s="49"/>
    </row>
    <row r="54" spans="1:9" ht="15" customHeight="1" x14ac:dyDescent="0.2">
      <c r="A54" s="49"/>
      <c r="B54" s="51"/>
      <c r="C54" s="56" t="s">
        <v>21</v>
      </c>
      <c r="D54" s="19"/>
      <c r="E54" s="53"/>
      <c r="F54" s="53"/>
      <c r="G54" s="54">
        <v>175000</v>
      </c>
      <c r="H54" s="10"/>
      <c r="I54" s="49"/>
    </row>
    <row r="55" spans="1:9" ht="15" customHeight="1" x14ac:dyDescent="0.2">
      <c r="A55" s="49"/>
      <c r="B55" s="51"/>
      <c r="C55" s="69"/>
      <c r="D55" s="53"/>
      <c r="E55" s="53"/>
      <c r="F55" s="53"/>
      <c r="G55" s="53"/>
      <c r="H55" s="52"/>
      <c r="I55" s="49"/>
    </row>
    <row r="56" spans="1:9" ht="15" customHeight="1" x14ac:dyDescent="0.2">
      <c r="A56" s="49"/>
      <c r="B56" s="51"/>
      <c r="C56" s="116" t="s">
        <v>22</v>
      </c>
      <c r="D56" s="116"/>
      <c r="E56" s="116"/>
      <c r="F56" s="116"/>
      <c r="G56" s="116"/>
      <c r="H56" s="52"/>
      <c r="I56" s="49"/>
    </row>
    <row r="57" spans="1:9" ht="15" customHeight="1" x14ac:dyDescent="0.2">
      <c r="A57" s="49"/>
      <c r="B57" s="51"/>
      <c r="C57" s="80" t="s">
        <v>23</v>
      </c>
      <c r="D57" s="19"/>
      <c r="E57" s="54">
        <v>70000</v>
      </c>
      <c r="F57" s="13"/>
      <c r="G57" s="53"/>
      <c r="H57" s="52"/>
      <c r="I57" s="49"/>
    </row>
    <row r="58" spans="1:9" ht="15" customHeight="1" x14ac:dyDescent="0.2">
      <c r="A58" s="49"/>
      <c r="B58" s="51"/>
      <c r="C58" s="56" t="s">
        <v>24</v>
      </c>
      <c r="D58" s="19"/>
      <c r="E58" s="59">
        <v>255000</v>
      </c>
      <c r="F58" s="13"/>
      <c r="G58" s="61">
        <f>E57+E58</f>
        <v>325000</v>
      </c>
      <c r="H58" s="10"/>
      <c r="I58" s="49"/>
    </row>
    <row r="59" spans="1:9" ht="15" customHeight="1" thickBot="1" x14ac:dyDescent="0.25">
      <c r="A59" s="49"/>
      <c r="B59" s="51"/>
      <c r="C59" s="53" t="s">
        <v>25</v>
      </c>
      <c r="D59" s="53"/>
      <c r="E59" s="53"/>
      <c r="F59" s="53"/>
      <c r="G59" s="62">
        <f>G54+G58</f>
        <v>500000</v>
      </c>
      <c r="H59" s="10"/>
      <c r="I59" s="49"/>
    </row>
    <row r="60" spans="1:9" ht="13.5" thickTop="1" x14ac:dyDescent="0.2">
      <c r="A60" s="49"/>
      <c r="B60" s="63"/>
      <c r="C60" s="64"/>
      <c r="D60" s="64"/>
      <c r="E60" s="64"/>
      <c r="F60" s="64"/>
      <c r="G60" s="64"/>
      <c r="H60" s="65"/>
      <c r="I60" s="49"/>
    </row>
    <row r="61" spans="1:9" x14ac:dyDescent="0.2">
      <c r="A61" s="49"/>
      <c r="B61" s="49"/>
      <c r="C61" s="49"/>
      <c r="D61" s="49"/>
      <c r="E61" s="49"/>
      <c r="F61" s="49"/>
      <c r="G61" s="49"/>
      <c r="H61" s="49"/>
      <c r="I61" s="49"/>
    </row>
  </sheetData>
  <sheetProtection password="A5B9" sheet="1" objects="1" scenarios="1"/>
  <mergeCells count="20">
    <mergeCell ref="C3:F3"/>
    <mergeCell ref="C2:F2"/>
    <mergeCell ref="A1:E1"/>
    <mergeCell ref="A8:H8"/>
    <mergeCell ref="A9:H9"/>
    <mergeCell ref="C53:G53"/>
    <mergeCell ref="C56:G56"/>
    <mergeCell ref="A10:H10"/>
    <mergeCell ref="A11:H11"/>
    <mergeCell ref="C4:F4"/>
    <mergeCell ref="C34:I34"/>
    <mergeCell ref="C44:G44"/>
    <mergeCell ref="C45:G45"/>
    <mergeCell ref="C46:G46"/>
    <mergeCell ref="C47:G47"/>
    <mergeCell ref="C15:G15"/>
    <mergeCell ref="C16:G16"/>
    <mergeCell ref="C17:G17"/>
    <mergeCell ref="C32:I32"/>
    <mergeCell ref="C33:I33"/>
  </mergeCells>
  <phoneticPr fontId="0" type="noConversion"/>
  <dataValidations count="11">
    <dataValidation allowBlank="1" showErrorMessage="1" sqref="G28"/>
    <dataValidation allowBlank="1" showErrorMessage="1" sqref="G27 G40 G58 E58 I40 E39:E40 G50"/>
    <dataValidation allowBlank="1" showInputMessage="1" showErrorMessage="1" prompt="This number should be equal to total assets." sqref="G59"/>
    <dataValidation type="list" allowBlank="1" showInputMessage="1" showErrorMessage="1" prompt="Select your answer from the drop-down list." sqref="C21:C26">
      <formula1>$K$19:$K$24</formula1>
    </dataValidation>
    <dataValidation type="list" allowBlank="1" showInputMessage="1" showErrorMessage="1" prompt="Select your answer from the drop-down list." sqref="C57:C58 C54">
      <formula1>$K$37:$K$42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 G12">
      <formula1>"ON, OFF"</formula1>
    </dataValidation>
    <dataValidation allowBlank="1" showErrorMessage="1" sqref="C5"/>
    <dataValidation allowBlank="1" showInputMessage="1" showErrorMessage="1" prompt="Enter amounts to be deducted as negative values." sqref="G39 I39"/>
    <dataValidation type="list" allowBlank="1" showInputMessage="1" showErrorMessage="1" prompt="Select the asset from the drop-down list." sqref="C48">
      <formula1>"Accounts payable,Capital stock, Cash"</formula1>
    </dataValidation>
    <dataValidation type="list" allowBlank="1" showInputMessage="1" showErrorMessage="1" prompt="Select the asset from the drop-down list." sqref="C49">
      <formula1>"Accounts payable,Accounts receivable,Retained earnings"</formula1>
    </dataValidation>
    <dataValidation type="list" allowBlank="1" showInputMessage="1" showErrorMessage="1" prompt="Select the asset from the drop-down list." sqref="C50">
      <formula1>"Accounts payable,Capital stock,Supplies"</formula1>
    </dataValidation>
  </dataValidations>
  <pageMargins left="0.75" right="0.75" top="1" bottom="1" header="0.5" footer="0.5"/>
  <pageSetup orientation="portrait" horizontalDpi="1200" verticalDpi="1200" r:id="rId1"/>
  <headerFooter alignWithMargins="0"/>
  <ignoredErrors>
    <ignoredError sqref="A15:A30 A32:A42 A44:A46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Pr. 1-1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8e by Mark Sears</dc:creator>
  <cp:lastModifiedBy>Mark Sears</cp:lastModifiedBy>
  <dcterms:created xsi:type="dcterms:W3CDTF">2003-04-02T14:20:56Z</dcterms:created>
  <dcterms:modified xsi:type="dcterms:W3CDTF">2016-10-28T20:36:54Z</dcterms:modified>
</cp:coreProperties>
</file>