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urvey 8e Excel\Chapter 02\"/>
    </mc:Choice>
  </mc:AlternateContent>
  <bookViews>
    <workbookView xWindow="1350" yWindow="-75" windowWidth="19440" windowHeight="12240" activeTab="1"/>
  </bookViews>
  <sheets>
    <sheet name="Pr. 2-1" sheetId="1" r:id="rId1"/>
    <sheet name="Sol." sheetId="3" r:id="rId2"/>
  </sheets>
  <calcPr calcId="152511" fullPrecision="0"/>
</workbook>
</file>

<file path=xl/calcChain.xml><?xml version="1.0" encoding="utf-8"?>
<calcChain xmlns="http://schemas.openxmlformats.org/spreadsheetml/2006/main">
  <c r="L68" i="1" l="1"/>
  <c r="L67" i="1"/>
  <c r="L66" i="1"/>
  <c r="L65" i="1"/>
  <c r="L64" i="1"/>
  <c r="J68" i="1"/>
  <c r="J67" i="1"/>
  <c r="J66" i="1"/>
  <c r="J65" i="1"/>
  <c r="J64" i="1"/>
  <c r="H68" i="1"/>
  <c r="H67" i="1"/>
  <c r="H66" i="1"/>
  <c r="H65" i="1"/>
  <c r="H64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H34" i="1"/>
  <c r="H33" i="1"/>
  <c r="H32" i="1"/>
  <c r="H31" i="1"/>
  <c r="H30" i="1"/>
  <c r="H29" i="1"/>
  <c r="H28" i="1"/>
  <c r="H27" i="1"/>
  <c r="H26" i="1"/>
  <c r="H25" i="1"/>
  <c r="H24" i="1"/>
  <c r="H23" i="1"/>
  <c r="N106" i="1" l="1"/>
  <c r="K68" i="3" l="1"/>
  <c r="I68" i="3"/>
  <c r="G68" i="3"/>
  <c r="R39" i="1"/>
  <c r="H22" i="1"/>
  <c r="H21" i="1"/>
  <c r="H20" i="1"/>
  <c r="H19" i="1"/>
  <c r="H18" i="1"/>
  <c r="A12" i="1"/>
  <c r="A12" i="3"/>
  <c r="A11" i="3"/>
  <c r="L68" i="3"/>
  <c r="J68" i="3"/>
  <c r="H68" i="3"/>
  <c r="L67" i="3"/>
  <c r="J67" i="3"/>
  <c r="H67" i="3"/>
  <c r="L66" i="3"/>
  <c r="J66" i="3"/>
  <c r="H66" i="3"/>
  <c r="L65" i="3"/>
  <c r="J65" i="3"/>
  <c r="H65" i="3"/>
  <c r="L64" i="3"/>
  <c r="J64" i="3"/>
  <c r="H64" i="3"/>
  <c r="O30" i="3"/>
  <c r="O28" i="3"/>
  <c r="O26" i="3"/>
  <c r="C5" i="3"/>
  <c r="S24" i="3" s="1"/>
  <c r="M97" i="3"/>
  <c r="M104" i="3"/>
  <c r="O34" i="3"/>
  <c r="M22" i="3"/>
  <c r="K22" i="3"/>
  <c r="G20" i="3"/>
  <c r="R35" i="3"/>
  <c r="E35" i="3"/>
  <c r="M105" i="3" l="1"/>
  <c r="N18" i="3"/>
  <c r="J30" i="3"/>
  <c r="P23" i="3"/>
  <c r="L103" i="1"/>
  <c r="P19" i="3"/>
  <c r="L25" i="3"/>
  <c r="P32" i="3"/>
  <c r="H84" i="3"/>
  <c r="H81" i="1"/>
  <c r="H21" i="3"/>
  <c r="H27" i="3"/>
  <c r="N34" i="3"/>
  <c r="J22" i="3"/>
  <c r="P28" i="3"/>
  <c r="L102" i="1"/>
  <c r="L84" i="1"/>
  <c r="N86" i="1"/>
  <c r="N76" i="1"/>
  <c r="N48" i="1"/>
  <c r="L51" i="1"/>
  <c r="J53" i="1"/>
  <c r="J48" i="1"/>
  <c r="S26" i="1"/>
  <c r="F31" i="1"/>
  <c r="F23" i="1"/>
  <c r="L103" i="3"/>
  <c r="N99" i="3"/>
  <c r="H96" i="3"/>
  <c r="N86" i="3"/>
  <c r="N78" i="3"/>
  <c r="N55" i="3"/>
  <c r="S34" i="3"/>
  <c r="S30" i="3"/>
  <c r="S26" i="3"/>
  <c r="S22" i="3"/>
  <c r="S18" i="3"/>
  <c r="A5" i="1"/>
  <c r="H81" i="3"/>
  <c r="J54" i="3"/>
  <c r="J50" i="3"/>
  <c r="J34" i="3"/>
  <c r="J33" i="3"/>
  <c r="P31" i="3"/>
  <c r="H31" i="3"/>
  <c r="N29" i="3"/>
  <c r="N107" i="1"/>
  <c r="L95" i="1"/>
  <c r="H84" i="1"/>
  <c r="N81" i="1"/>
  <c r="L54" i="1"/>
  <c r="L50" i="1"/>
  <c r="J52" i="1"/>
  <c r="S21" i="1"/>
  <c r="S25" i="1"/>
  <c r="F29" i="1"/>
  <c r="F21" i="1"/>
  <c r="H103" i="3"/>
  <c r="H99" i="3"/>
  <c r="N95" i="3"/>
  <c r="L85" i="3"/>
  <c r="N77" i="3"/>
  <c r="N48" i="3"/>
  <c r="S33" i="3"/>
  <c r="S29" i="3"/>
  <c r="S25" i="3"/>
  <c r="S21" i="3"/>
  <c r="A11" i="1"/>
  <c r="H77" i="3"/>
  <c r="J53" i="3"/>
  <c r="J48" i="3"/>
  <c r="P33" i="3"/>
  <c r="H33" i="3"/>
  <c r="N31" i="3"/>
  <c r="P30" i="3"/>
  <c r="L29" i="3"/>
  <c r="J28" i="3"/>
  <c r="J27" i="3"/>
  <c r="P25" i="3"/>
  <c r="H25" i="3"/>
  <c r="N23" i="3"/>
  <c r="P22" i="3"/>
  <c r="L21" i="3"/>
  <c r="N20" i="3"/>
  <c r="N19" i="3"/>
  <c r="P18" i="3"/>
  <c r="H18" i="3"/>
  <c r="H85" i="1"/>
  <c r="L96" i="1"/>
  <c r="N99" i="1"/>
  <c r="H103" i="1"/>
  <c r="H77" i="1"/>
  <c r="N78" i="1"/>
  <c r="N56" i="1"/>
  <c r="L53" i="1"/>
  <c r="J56" i="1"/>
  <c r="J51" i="1"/>
  <c r="S29" i="1"/>
  <c r="S23" i="1"/>
  <c r="H76" i="1"/>
  <c r="H19" i="3"/>
  <c r="J21" i="3"/>
  <c r="J24" i="3"/>
  <c r="L27" i="3"/>
  <c r="J31" i="3"/>
  <c r="L33" i="3"/>
  <c r="H85" i="3"/>
  <c r="S27" i="3"/>
  <c r="N96" i="3"/>
  <c r="F25" i="1"/>
  <c r="L52" i="1"/>
  <c r="H102" i="1"/>
  <c r="J19" i="3"/>
  <c r="N21" i="3"/>
  <c r="P24" i="3"/>
  <c r="N27" i="3"/>
  <c r="L31" i="3"/>
  <c r="N33" i="3"/>
  <c r="J52" i="3"/>
  <c r="S20" i="3"/>
  <c r="S28" i="3"/>
  <c r="L84" i="3"/>
  <c r="N97" i="3"/>
  <c r="N105" i="1"/>
  <c r="F27" i="1"/>
  <c r="S27" i="1"/>
  <c r="N55" i="1"/>
  <c r="H101" i="1"/>
  <c r="S32" i="3"/>
  <c r="N76" i="3"/>
  <c r="H95" i="3"/>
  <c r="L101" i="3"/>
  <c r="F19" i="1"/>
  <c r="J54" i="1"/>
  <c r="N87" i="1"/>
  <c r="H99" i="1"/>
  <c r="N104" i="3"/>
  <c r="J20" i="3"/>
  <c r="H23" i="3"/>
  <c r="N25" i="3"/>
  <c r="H29" i="3"/>
  <c r="J51" i="3"/>
  <c r="S19" i="3"/>
  <c r="S35" i="1"/>
  <c r="N81" i="3"/>
  <c r="N107" i="3"/>
  <c r="J18" i="3"/>
  <c r="L20" i="3"/>
  <c r="J23" i="3"/>
  <c r="J26" i="3"/>
  <c r="J29" i="3"/>
  <c r="N97" i="1"/>
  <c r="L85" i="1"/>
  <c r="L18" i="3"/>
  <c r="L19" i="3"/>
  <c r="P20" i="3"/>
  <c r="P21" i="3"/>
  <c r="L23" i="3"/>
  <c r="J25" i="3"/>
  <c r="P26" i="3"/>
  <c r="P27" i="3"/>
  <c r="P29" i="3"/>
  <c r="J32" i="3"/>
  <c r="L34" i="3"/>
  <c r="J56" i="3"/>
  <c r="H76" i="3"/>
  <c r="S23" i="3"/>
  <c r="S31" i="3"/>
  <c r="N56" i="3"/>
  <c r="N87" i="3"/>
  <c r="H101" i="3"/>
  <c r="F18" i="1"/>
  <c r="F33" i="1"/>
  <c r="J50" i="1"/>
  <c r="N77" i="1"/>
  <c r="L101" i="1"/>
  <c r="F35" i="1"/>
  <c r="H20" i="3"/>
  <c r="N104" i="1"/>
  <c r="N22" i="3"/>
  <c r="M24" i="3"/>
  <c r="L22" i="3"/>
  <c r="K24" i="3"/>
  <c r="G22" i="3"/>
  <c r="H22" i="3"/>
  <c r="P34" i="3"/>
  <c r="G24" i="3"/>
  <c r="AD6" i="1" l="1"/>
  <c r="AD2" i="1"/>
  <c r="AD4" i="1"/>
  <c r="M26" i="3"/>
  <c r="N24" i="3"/>
  <c r="L24" i="3"/>
  <c r="K26" i="3"/>
  <c r="K28" i="3" s="1"/>
  <c r="G26" i="3"/>
  <c r="H24" i="3"/>
  <c r="L26" i="3" l="1"/>
  <c r="N26" i="3"/>
  <c r="M28" i="3"/>
  <c r="L28" i="3"/>
  <c r="K30" i="3"/>
  <c r="H26" i="3"/>
  <c r="G28" i="3"/>
  <c r="M30" i="3" l="1"/>
  <c r="N28" i="3"/>
  <c r="K32" i="3"/>
  <c r="L30" i="3"/>
  <c r="H28" i="3"/>
  <c r="G30" i="3"/>
  <c r="M32" i="3" l="1"/>
  <c r="N30" i="3"/>
  <c r="L32" i="3"/>
  <c r="G32" i="3"/>
  <c r="H30" i="3"/>
  <c r="N32" i="3" l="1"/>
  <c r="H32" i="3"/>
  <c r="G34" i="3"/>
  <c r="H34" i="3" l="1"/>
  <c r="AD8" i="1" l="1"/>
  <c r="AD10" i="1" s="1"/>
  <c r="C5" i="1" s="1"/>
  <c r="AG4" i="3"/>
  <c r="AG2" i="3"/>
  <c r="AG6" i="3"/>
  <c r="AG8" i="3" l="1"/>
  <c r="AG10" i="3" s="1"/>
</calcChain>
</file>

<file path=xl/comments1.xml><?xml version="1.0" encoding="utf-8"?>
<comments xmlns="http://schemas.openxmlformats.org/spreadsheetml/2006/main">
  <authors>
    <author>Craig Pence</author>
  </authors>
  <commentList>
    <comment ref="C50" authorId="0" shapeId="0">
      <text>
        <r>
          <rPr>
            <sz val="8"/>
            <color indexed="81"/>
            <rFont val="Tahoma"/>
            <family val="2"/>
          </rPr>
          <t>List expenses in descending order by amount, largest to smallest, except miscellaneous expense, which is always listed last.</t>
        </r>
      </text>
    </comment>
    <comment ref="K50" authorId="0" shapeId="0">
      <text>
        <r>
          <rPr>
            <sz val="8"/>
            <color indexed="81"/>
            <rFont val="Tahoma"/>
            <family val="2"/>
          </rPr>
          <t>Enter the expenses in this column as positive amounts.</t>
        </r>
      </text>
    </comment>
    <comment ref="M55" authorId="0" shapeId="0">
      <text>
        <r>
          <rPr>
            <sz val="8"/>
            <color indexed="81"/>
            <rFont val="Tahoma"/>
            <family val="2"/>
          </rPr>
          <t>Enter the total of expenses as a negative value.</t>
        </r>
      </text>
    </comment>
    <comment ref="C76" authorId="0" shapeId="0">
      <text>
        <r>
          <rPr>
            <sz val="8"/>
            <color indexed="81"/>
            <rFont val="Tahoma"/>
            <family val="2"/>
          </rPr>
          <t>Place the asset account with the smaller balance on this line.</t>
        </r>
      </text>
    </comment>
    <comment ref="C84" authorId="0" shapeId="0">
      <text>
        <r>
          <rPr>
            <sz val="8"/>
            <color indexed="81"/>
            <rFont val="Tahoma"/>
            <family val="2"/>
          </rPr>
          <t>Place the stockholders' equity account with the larger balance on this line.</t>
        </r>
      </text>
    </comment>
  </commentList>
</comments>
</file>

<file path=xl/comments2.xml><?xml version="1.0" encoding="utf-8"?>
<comments xmlns="http://schemas.openxmlformats.org/spreadsheetml/2006/main">
  <authors>
    <author>Craig Pence</author>
    <author>Mark Sears</author>
  </authors>
  <commentList>
    <comment ref="C50" authorId="0" shapeId="0">
      <text>
        <r>
          <rPr>
            <sz val="8"/>
            <color indexed="81"/>
            <rFont val="Tahoma"/>
            <family val="2"/>
          </rPr>
          <t>List expenses in descending order by amount, largest to smallest, except miscellaneous expense, which is always listed last.</t>
        </r>
      </text>
    </comment>
    <comment ref="K50" authorId="0" shapeId="0">
      <text>
        <r>
          <rPr>
            <sz val="8"/>
            <color indexed="81"/>
            <rFont val="Tahoma"/>
            <family val="2"/>
          </rPr>
          <t>Enter the expenses in this column as positive amounts.</t>
        </r>
      </text>
    </comment>
    <comment ref="M55" authorId="0" shapeId="0">
      <text>
        <r>
          <rPr>
            <sz val="8"/>
            <color indexed="81"/>
            <rFont val="Tahoma"/>
            <family val="2"/>
          </rPr>
          <t>Enter the total of expenses as a negative value.</t>
        </r>
      </text>
    </comment>
    <comment ref="C76" authorId="1" shapeId="0">
      <text>
        <r>
          <rPr>
            <sz val="8"/>
            <color indexed="81"/>
            <rFont val="Tahoma"/>
            <family val="2"/>
          </rPr>
          <t>Select the smaller asset first.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84" authorId="0" shapeId="0">
      <text>
        <r>
          <rPr>
            <sz val="8"/>
            <color indexed="81"/>
            <rFont val="Tahoma"/>
            <family val="2"/>
          </rPr>
          <t>Select the larger equity item first.</t>
        </r>
      </text>
    </comment>
  </commentList>
</comments>
</file>

<file path=xl/sharedStrings.xml><?xml version="1.0" encoding="utf-8"?>
<sst xmlns="http://schemas.openxmlformats.org/spreadsheetml/2006/main" count="309" uniqueCount="123">
  <si>
    <t>Name:</t>
  </si>
  <si>
    <t>Section:</t>
  </si>
  <si>
    <t>Cash</t>
  </si>
  <si>
    <t>Land</t>
  </si>
  <si>
    <t>Payable</t>
  </si>
  <si>
    <t>Stock</t>
  </si>
  <si>
    <t>Earnings</t>
  </si>
  <si>
    <t>Notes</t>
  </si>
  <si>
    <t>Retained</t>
  </si>
  <si>
    <t>+</t>
  </si>
  <si>
    <t>=</t>
  </si>
  <si>
    <t>Stockholders' Equity</t>
  </si>
  <si>
    <t>Liabilities</t>
  </si>
  <si>
    <t>Assets</t>
  </si>
  <si>
    <t>c.</t>
  </si>
  <si>
    <t>Fees earned</t>
  </si>
  <si>
    <t>d.</t>
  </si>
  <si>
    <t>e.</t>
  </si>
  <si>
    <t>f.</t>
  </si>
  <si>
    <t>g.</t>
  </si>
  <si>
    <t>Income Statement</t>
  </si>
  <si>
    <t>Rent expense</t>
  </si>
  <si>
    <t>Miscellaneous expense</t>
  </si>
  <si>
    <t>Net income</t>
  </si>
  <si>
    <t>Less dividends</t>
  </si>
  <si>
    <t>Balance Sheet</t>
  </si>
  <si>
    <t>Total assets</t>
  </si>
  <si>
    <t>Capital stock</t>
  </si>
  <si>
    <t>Retained earnings</t>
  </si>
  <si>
    <t>Total liabilities and stockholders' equity</t>
  </si>
  <si>
    <t>Interest expense</t>
  </si>
  <si>
    <t>Notes payable</t>
  </si>
  <si>
    <t>Statement of Cash Flows</t>
  </si>
  <si>
    <t>Cash receipts from issuing capital stock</t>
  </si>
  <si>
    <t>Cash receipts from operating activities</t>
  </si>
  <si>
    <t>Cash payments for operating activities</t>
  </si>
  <si>
    <t>Cash payment for land</t>
  </si>
  <si>
    <t>Cash payments for dividends</t>
  </si>
  <si>
    <t>Revenues:</t>
  </si>
  <si>
    <t>Total stockholders' equity</t>
  </si>
  <si>
    <t>Expenses:</t>
  </si>
  <si>
    <t>Total expenses</t>
  </si>
  <si>
    <t>Cash flows from operating activities:</t>
  </si>
  <si>
    <t>Net cash flows from operating activities</t>
  </si>
  <si>
    <t>Cash flows from financing activities:</t>
  </si>
  <si>
    <t>Net cash flows from financing activities</t>
  </si>
  <si>
    <t>Problem 2-1</t>
  </si>
  <si>
    <t>Net loss</t>
  </si>
  <si>
    <t>SOLUTION</t>
  </si>
  <si>
    <t>Score:</t>
  </si>
  <si>
    <t>See student sheet for student's score.</t>
  </si>
  <si>
    <t>Scoring: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</si>
  <si>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</si>
  <si>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</si>
  <si>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</si>
  <si>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Total  SUM(AV13:AV15)</t>
  </si>
  <si>
    <t>Notes:</t>
  </si>
  <si>
    <t>Conditional formatting might be used but wasn't here, to hide some of the error check return symbols. If A1 = "~*", then font = red, if something else, then font = background color.</t>
  </si>
  <si>
    <t>Steps:</t>
  </si>
  <si>
    <t>Open this sheet and macro sheet</t>
  </si>
  <si>
    <t>Open old templated, then change color palet to this sheet's</t>
  </si>
  <si>
    <t>Insert new header - change problem number and reformat</t>
  </si>
  <si>
    <t>Copy these formulas (column AD) to new sheet.</t>
  </si>
  <si>
    <t>Copy Score formula from this template to new sheet.</t>
  </si>
  <si>
    <t>=IF(sol.!$C$5="OFF","","Score:")</t>
  </si>
  <si>
    <t>=IF(sol.!$C$5="OFF","",AD10)</t>
  </si>
  <si>
    <t>Copy new error check formulas. For N-boxes</t>
  </si>
  <si>
    <t>For B-Boxes</t>
  </si>
  <si>
    <t>* represents an incorrect N answer</t>
  </si>
  <si>
    <t>"  " represents an unanswered N box - counts as an incorrect.</t>
  </si>
  <si>
    <t>" " represents a correct blank answer or N answer</t>
  </si>
  <si>
    <t>Total number of answers = sum of above</t>
  </si>
  <si>
    <t>* represents an incorrect N answer  =COUNTIF(A14:H27,"~*")</t>
  </si>
  <si>
    <t>"  " represents an unanswered N box - counts as an incorrect.  =COUNTIF(A14:H27,"  ")</t>
  </si>
  <si>
    <t>" " represents a correct blank answer or N answer  =COUNTIF(A14:H27," ")</t>
  </si>
  <si>
    <t>Update to new edition's names and numbers</t>
  </si>
  <si>
    <t>Percentage  =AD6/AD8</t>
  </si>
  <si>
    <t>=IF(sol.!$C$5="OFF","",IF(AC26=sol.!AC26," ",IF(AC26="","  ","*")))</t>
  </si>
  <si>
    <t>=IF(sol.!$C$5="OFF","",IF(AC29&lt;&gt;sol.!AC29,"*"," "))</t>
  </si>
  <si>
    <t>Stockholders' rights to business assets are increased by investments and revenues, and decreased by dividends and expenses.</t>
  </si>
  <si>
    <t>Stockholders' rights to business assets are increased by dividends and revenues, and decreased by investments and expenses.</t>
  </si>
  <si>
    <t>Stockholders' rights to business assets are increased by dividends and expenses, and decreased by investments and revenues.</t>
  </si>
  <si>
    <t>Key Code:</t>
  </si>
  <si>
    <t>b. Issued note payable</t>
  </si>
  <si>
    <t>Balances</t>
  </si>
  <si>
    <t>c. Fees earned</t>
  </si>
  <si>
    <t>d. Rent expense</t>
  </si>
  <si>
    <t>e. Paid expenses</t>
  </si>
  <si>
    <t>f. Paid salary expense</t>
  </si>
  <si>
    <t>g. Paid interest expense</t>
  </si>
  <si>
    <t>h. Purchased land</t>
  </si>
  <si>
    <t>i. Paid dividends</t>
  </si>
  <si>
    <t>Increase in cash</t>
  </si>
  <si>
    <t>F</t>
  </si>
  <si>
    <t>O</t>
  </si>
  <si>
    <t>I</t>
  </si>
  <si>
    <t xml:space="preserve">Net income  </t>
  </si>
  <si>
    <t>Cash flows used for investing activities:</t>
  </si>
  <si>
    <t>Cash receipts from note payable</t>
  </si>
  <si>
    <t xml:space="preserve">5. </t>
  </si>
  <si>
    <t xml:space="preserve">4. </t>
  </si>
  <si>
    <t xml:space="preserve">3. </t>
  </si>
  <si>
    <t xml:space="preserve">2. </t>
  </si>
  <si>
    <t xml:space="preserve">1. </t>
  </si>
  <si>
    <t>a. Issued stock</t>
  </si>
  <si>
    <t>Common</t>
  </si>
  <si>
    <t>STANLEY INSURANCE, INC.</t>
  </si>
  <si>
    <t>Auto expense</t>
  </si>
  <si>
    <t>Salary expense</t>
  </si>
  <si>
    <t>For the Month Ended July 31, 20Y5</t>
  </si>
  <si>
    <t>July 31, 20Y5</t>
  </si>
  <si>
    <t>Net increase in cash during July</t>
  </si>
  <si>
    <t>Cash as of July 1, 20Y5</t>
  </si>
  <si>
    <t>Cash as of July 31, 20Y5</t>
  </si>
  <si>
    <t>Statement of Stockholders' Equity</t>
  </si>
  <si>
    <t>Balances, July 1, 20Y5</t>
  </si>
  <si>
    <t>Issued common stock</t>
  </si>
  <si>
    <t>Dividends</t>
  </si>
  <si>
    <t>Balances, July 31, 20Y5</t>
  </si>
  <si>
    <t>Common Stock</t>
  </si>
  <si>
    <t>Total</t>
  </si>
  <si>
    <t>Ret. Earnings</t>
  </si>
  <si>
    <t>Common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</si>
</sst>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m\ d\,\ yyyy"/>
    <numFmt numFmtId="165" formatCode="_(* #,##0_);_(* \(#,##0\);_(* &quot;-&quot;??_);_(@_)"/>
    <numFmt numFmtId="166" formatCode="_(&quot;$&quot;* #,##0_);_(&quot;$&quot;* \(#,##0\);_(&quot;$&quot;* &quot;-&quot;??_);_(@_)"/>
  </numFmts>
  <fonts count="2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color indexed="81"/>
      <name val="Tahoma"/>
      <family val="2"/>
    </font>
    <font>
      <i/>
      <sz val="12"/>
      <color indexed="9"/>
      <name val="Arial Black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sz val="10"/>
      <color indexed="10"/>
      <name val="Arial Narrow"/>
      <family val="2"/>
    </font>
    <font>
      <u val="double"/>
      <sz val="10"/>
      <color indexed="10"/>
      <name val="Arial"/>
      <family val="2"/>
    </font>
    <font>
      <u val="double"/>
      <sz val="10"/>
      <color indexed="10"/>
      <name val="Arial Narrow"/>
      <family val="2"/>
    </font>
    <font>
      <i/>
      <vertAlign val="superscript"/>
      <sz val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sz val="10"/>
      <color rgb="FFFF0000"/>
      <name val="Arial"/>
      <family val="2"/>
    </font>
    <font>
      <b/>
      <u/>
      <sz val="9"/>
      <name val="Arial"/>
      <family val="2"/>
    </font>
    <font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8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0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4" fillId="2" borderId="0" xfId="0" applyFont="1" applyFill="1" applyBorder="1" applyProtection="1">
      <protection hidden="1"/>
    </xf>
    <xf numFmtId="0" fontId="4" fillId="2" borderId="5" xfId="0" applyFont="1" applyFill="1" applyBorder="1" applyProtection="1">
      <protection hidden="1"/>
    </xf>
    <xf numFmtId="0" fontId="4" fillId="2" borderId="5" xfId="0" applyFont="1" applyFill="1" applyBorder="1"/>
    <xf numFmtId="0" fontId="0" fillId="2" borderId="0" xfId="0" applyFill="1" applyBorder="1" applyAlignment="1">
      <alignment horizontal="left" indent="1"/>
    </xf>
    <xf numFmtId="37" fontId="0" fillId="3" borderId="9" xfId="0" applyNumberFormat="1" applyFill="1" applyBorder="1" applyProtection="1">
      <protection locked="0"/>
    </xf>
    <xf numFmtId="37" fontId="0" fillId="3" borderId="7" xfId="0" applyNumberFormat="1" applyFill="1" applyBorder="1" applyProtection="1">
      <protection locked="0"/>
    </xf>
    <xf numFmtId="0" fontId="0" fillId="2" borderId="0" xfId="0" applyFill="1" applyBorder="1" applyAlignment="1">
      <alignment horizontal="left" indent="2"/>
    </xf>
    <xf numFmtId="37" fontId="0" fillId="3" borderId="0" xfId="0" applyNumberFormat="1" applyFill="1" applyBorder="1" applyProtection="1">
      <protection locked="0"/>
    </xf>
    <xf numFmtId="0" fontId="0" fillId="2" borderId="0" xfId="0" applyFill="1" applyBorder="1" applyAlignment="1">
      <alignment horizontal="left"/>
    </xf>
    <xf numFmtId="37" fontId="0" fillId="3" borderId="10" xfId="0" applyNumberFormat="1" applyFill="1" applyBorder="1" applyProtection="1">
      <protection locked="0"/>
    </xf>
    <xf numFmtId="0" fontId="0" fillId="0" borderId="0" xfId="0" applyBorder="1" applyAlignment="1">
      <alignment horizontal="center"/>
    </xf>
    <xf numFmtId="165" fontId="0" fillId="3" borderId="10" xfId="1" applyNumberFormat="1" applyFont="1" applyFill="1" applyBorder="1" applyProtection="1">
      <protection locked="0"/>
    </xf>
    <xf numFmtId="165" fontId="0" fillId="3" borderId="11" xfId="1" applyNumberFormat="1" applyFont="1" applyFill="1" applyBorder="1" applyProtection="1">
      <protection locked="0"/>
    </xf>
    <xf numFmtId="165" fontId="0" fillId="3" borderId="12" xfId="1" applyNumberFormat="1" applyFont="1" applyFill="1" applyBorder="1" applyProtection="1">
      <protection locked="0"/>
    </xf>
    <xf numFmtId="165" fontId="0" fillId="3" borderId="7" xfId="1" applyNumberFormat="1" applyFont="1" applyFill="1" applyBorder="1" applyProtection="1">
      <protection locked="0"/>
    </xf>
    <xf numFmtId="165" fontId="0" fillId="3" borderId="13" xfId="1" applyNumberFormat="1" applyFont="1" applyFill="1" applyBorder="1" applyProtection="1">
      <protection locked="0"/>
    </xf>
    <xf numFmtId="0" fontId="2" fillId="2" borderId="5" xfId="0" applyFont="1" applyFill="1" applyBorder="1" applyAlignment="1"/>
    <xf numFmtId="0" fontId="5" fillId="2" borderId="5" xfId="0" applyFont="1" applyFill="1" applyBorder="1" applyAlignment="1"/>
    <xf numFmtId="0" fontId="0" fillId="0" borderId="0" xfId="0" applyAlignment="1">
      <alignment horizontal="left"/>
    </xf>
    <xf numFmtId="0" fontId="11" fillId="0" borderId="0" xfId="0" applyFont="1"/>
    <xf numFmtId="0" fontId="0" fillId="0" borderId="14" xfId="0" applyBorder="1"/>
    <xf numFmtId="0" fontId="11" fillId="0" borderId="0" xfId="0" quotePrefix="1" applyFont="1"/>
    <xf numFmtId="9" fontId="0" fillId="0" borderId="14" xfId="3" applyFont="1" applyBorder="1"/>
    <xf numFmtId="0" fontId="11" fillId="0" borderId="7" xfId="0" applyFont="1" applyBorder="1"/>
    <xf numFmtId="0" fontId="11" fillId="0" borderId="0" xfId="0" applyFont="1" applyFill="1" applyBorder="1"/>
    <xf numFmtId="0" fontId="11" fillId="0" borderId="0" xfId="0" quotePrefix="1" applyFont="1" applyFill="1" applyBorder="1" applyAlignment="1">
      <alignment horizontal="left"/>
    </xf>
    <xf numFmtId="9" fontId="12" fillId="0" borderId="0" xfId="3" quotePrefix="1" applyFont="1" applyFill="1" applyBorder="1" applyAlignment="1">
      <alignment horizontal="left"/>
    </xf>
    <xf numFmtId="166" fontId="0" fillId="3" borderId="10" xfId="2" applyNumberFormat="1" applyFont="1" applyFill="1" applyBorder="1" applyProtection="1">
      <protection locked="0"/>
    </xf>
    <xf numFmtId="166" fontId="0" fillId="3" borderId="13" xfId="2" applyNumberFormat="1" applyFont="1" applyFill="1" applyBorder="1" applyProtection="1">
      <protection locked="0"/>
    </xf>
    <xf numFmtId="166" fontId="0" fillId="3" borderId="12" xfId="2" applyNumberFormat="1" applyFont="1" applyFill="1" applyBorder="1" applyProtection="1">
      <protection locked="0"/>
    </xf>
    <xf numFmtId="0" fontId="2" fillId="0" borderId="0" xfId="0" quotePrefix="1" applyFont="1" applyFill="1" applyBorder="1" applyAlignment="1">
      <alignment horizontal="left"/>
    </xf>
    <xf numFmtId="0" fontId="0" fillId="0" borderId="0" xfId="0" quotePrefix="1"/>
    <xf numFmtId="0" fontId="0" fillId="0" borderId="0" xfId="0" quotePrefix="1" applyFill="1"/>
    <xf numFmtId="9" fontId="14" fillId="0" borderId="0" xfId="3" quotePrefix="1" applyFont="1" applyFill="1" applyBorder="1" applyAlignment="1">
      <alignment horizontal="left"/>
    </xf>
    <xf numFmtId="0" fontId="3" fillId="0" borderId="0" xfId="0" applyFont="1"/>
    <xf numFmtId="9" fontId="13" fillId="0" borderId="0" xfId="3" quotePrefix="1" applyFont="1" applyFill="1" applyBorder="1" applyAlignment="1">
      <alignment horizontal="left"/>
    </xf>
    <xf numFmtId="0" fontId="15" fillId="0" borderId="0" xfId="0" applyFont="1"/>
    <xf numFmtId="0" fontId="16" fillId="0" borderId="0" xfId="0" applyFont="1" applyAlignment="1">
      <alignment horizontal="left"/>
    </xf>
    <xf numFmtId="165" fontId="0" fillId="3" borderId="15" xfId="1" applyNumberFormat="1" applyFont="1" applyFill="1" applyBorder="1" applyProtection="1">
      <protection locked="0"/>
    </xf>
    <xf numFmtId="0" fontId="2" fillId="2" borderId="0" xfId="0" applyFont="1" applyFill="1" applyBorder="1" applyAlignment="1">
      <alignment horizontal="right" wrapText="1"/>
    </xf>
    <xf numFmtId="0" fontId="3" fillId="2" borderId="7" xfId="0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right"/>
    </xf>
    <xf numFmtId="0" fontId="2" fillId="2" borderId="7" xfId="0" applyFont="1" applyFill="1" applyBorder="1" applyAlignment="1">
      <alignment horizontal="right"/>
    </xf>
    <xf numFmtId="0" fontId="0" fillId="2" borderId="5" xfId="0" applyFill="1" applyBorder="1" applyAlignment="1"/>
    <xf numFmtId="164" fontId="0" fillId="2" borderId="5" xfId="0" applyNumberFormat="1" applyFill="1" applyBorder="1" applyAlignment="1"/>
    <xf numFmtId="41" fontId="0" fillId="3" borderId="9" xfId="2" applyNumberFormat="1" applyFont="1" applyFill="1" applyBorder="1" applyProtection="1">
      <protection locked="0"/>
    </xf>
    <xf numFmtId="41" fontId="0" fillId="3" borderId="11" xfId="0" applyNumberFormat="1" applyFill="1" applyBorder="1" applyProtection="1">
      <protection locked="0"/>
    </xf>
    <xf numFmtId="0" fontId="2" fillId="0" borderId="0" xfId="0" quotePrefix="1" applyFont="1" applyAlignment="1">
      <alignment horizontal="right"/>
    </xf>
    <xf numFmtId="0" fontId="0" fillId="0" borderId="4" xfId="0" applyBorder="1"/>
    <xf numFmtId="0" fontId="0" fillId="0" borderId="0" xfId="0" applyProtection="1"/>
    <xf numFmtId="0" fontId="2" fillId="0" borderId="0" xfId="0" applyFont="1" applyProtection="1"/>
    <xf numFmtId="0" fontId="15" fillId="0" borderId="0" xfId="0" applyFont="1" applyProtection="1"/>
    <xf numFmtId="0" fontId="0" fillId="0" borderId="0" xfId="0" applyBorder="1" applyAlignment="1" applyProtection="1">
      <alignment horizontal="center"/>
    </xf>
    <xf numFmtId="0" fontId="2" fillId="0" borderId="0" xfId="0" quotePrefix="1" applyFont="1" applyAlignment="1" applyProtection="1">
      <alignment horizontal="right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0" xfId="0" applyFill="1" applyBorder="1" applyProtection="1"/>
    <xf numFmtId="0" fontId="3" fillId="2" borderId="7" xfId="0" applyFont="1" applyFill="1" applyBorder="1" applyAlignment="1" applyProtection="1">
      <alignment horizontal="center"/>
    </xf>
    <xf numFmtId="0" fontId="3" fillId="2" borderId="7" xfId="0" quotePrefix="1" applyFont="1" applyFill="1" applyBorder="1" applyAlignment="1" applyProtection="1">
      <alignment horizontal="center"/>
    </xf>
    <xf numFmtId="0" fontId="3" fillId="2" borderId="0" xfId="0" quotePrefix="1" applyFont="1" applyFill="1" applyBorder="1" applyAlignment="1" applyProtection="1">
      <alignment horizontal="center"/>
    </xf>
    <xf numFmtId="0" fontId="0" fillId="2" borderId="5" xfId="0" applyFill="1" applyBorder="1" applyProtection="1"/>
    <xf numFmtId="0" fontId="2" fillId="2" borderId="0" xfId="0" applyFont="1" applyFill="1" applyBorder="1" applyAlignment="1" applyProtection="1">
      <alignment horizontal="right" wrapText="1"/>
    </xf>
    <xf numFmtId="0" fontId="3" fillId="2" borderId="0" xfId="0" applyFont="1" applyFill="1" applyBorder="1" applyAlignment="1" applyProtection="1">
      <alignment horizontal="center"/>
    </xf>
    <xf numFmtId="0" fontId="2" fillId="2" borderId="7" xfId="0" applyFont="1" applyFill="1" applyBorder="1" applyAlignment="1" applyProtection="1">
      <alignment horizontal="right"/>
    </xf>
    <xf numFmtId="0" fontId="0" fillId="2" borderId="7" xfId="0" applyFill="1" applyBorder="1" applyProtection="1"/>
    <xf numFmtId="165" fontId="0" fillId="3" borderId="10" xfId="1" applyNumberFormat="1" applyFont="1" applyFill="1" applyBorder="1" applyProtection="1"/>
    <xf numFmtId="165" fontId="0" fillId="3" borderId="15" xfId="1" applyNumberFormat="1" applyFont="1" applyFill="1" applyBorder="1" applyProtection="1"/>
    <xf numFmtId="165" fontId="0" fillId="3" borderId="11" xfId="1" applyNumberFormat="1" applyFont="1" applyFill="1" applyBorder="1" applyProtection="1"/>
    <xf numFmtId="165" fontId="0" fillId="3" borderId="12" xfId="1" applyNumberFormat="1" applyFont="1" applyFill="1" applyBorder="1" applyProtection="1"/>
    <xf numFmtId="165" fontId="0" fillId="3" borderId="7" xfId="1" applyNumberFormat="1" applyFont="1" applyFill="1" applyBorder="1" applyProtection="1"/>
    <xf numFmtId="0" fontId="0" fillId="2" borderId="0" xfId="0" applyFill="1" applyBorder="1" applyAlignment="1" applyProtection="1">
      <alignment horizontal="center"/>
    </xf>
    <xf numFmtId="165" fontId="0" fillId="3" borderId="13" xfId="1" applyNumberFormat="1" applyFont="1" applyFill="1" applyBorder="1" applyProtection="1"/>
    <xf numFmtId="0" fontId="0" fillId="2" borderId="0" xfId="0" applyFill="1" applyBorder="1" applyAlignment="1" applyProtection="1">
      <alignment horizontal="right"/>
    </xf>
    <xf numFmtId="0" fontId="0" fillId="2" borderId="6" xfId="0" applyFill="1" applyBorder="1" applyProtection="1"/>
    <xf numFmtId="0" fontId="0" fillId="2" borderId="8" xfId="0" applyFill="1" applyBorder="1" applyProtection="1"/>
    <xf numFmtId="0" fontId="2" fillId="2" borderId="5" xfId="0" applyFont="1" applyFill="1" applyBorder="1" applyAlignment="1" applyProtection="1"/>
    <xf numFmtId="0" fontId="0" fillId="2" borderId="5" xfId="0" applyFill="1" applyBorder="1" applyAlignment="1" applyProtection="1"/>
    <xf numFmtId="166" fontId="0" fillId="3" borderId="10" xfId="2" applyNumberFormat="1" applyFont="1" applyFill="1" applyBorder="1" applyProtection="1"/>
    <xf numFmtId="0" fontId="4" fillId="2" borderId="5" xfId="0" applyFont="1" applyFill="1" applyBorder="1" applyProtection="1"/>
    <xf numFmtId="37" fontId="0" fillId="3" borderId="9" xfId="0" applyNumberFormat="1" applyFill="1" applyBorder="1" applyProtection="1"/>
    <xf numFmtId="37" fontId="0" fillId="3" borderId="7" xfId="0" applyNumberFormat="1" applyFill="1" applyBorder="1" applyProtection="1"/>
    <xf numFmtId="0" fontId="0" fillId="2" borderId="0" xfId="0" applyFill="1" applyBorder="1" applyAlignment="1" applyProtection="1">
      <alignment horizontal="left" indent="2"/>
    </xf>
    <xf numFmtId="0" fontId="0" fillId="2" borderId="0" xfId="0" applyFill="1" applyBorder="1" applyAlignment="1" applyProtection="1">
      <alignment horizontal="left"/>
    </xf>
    <xf numFmtId="37" fontId="0" fillId="3" borderId="0" xfId="0" applyNumberFormat="1" applyFill="1" applyBorder="1" applyProtection="1"/>
    <xf numFmtId="166" fontId="0" fillId="3" borderId="13" xfId="2" applyNumberFormat="1" applyFont="1" applyFill="1" applyBorder="1" applyProtection="1"/>
    <xf numFmtId="164" fontId="0" fillId="2" borderId="5" xfId="0" applyNumberFormat="1" applyFill="1" applyBorder="1" applyAlignment="1" applyProtection="1"/>
    <xf numFmtId="0" fontId="5" fillId="2" borderId="5" xfId="0" applyFont="1" applyFill="1" applyBorder="1" applyAlignment="1" applyProtection="1"/>
    <xf numFmtId="0" fontId="0" fillId="2" borderId="0" xfId="0" applyFill="1" applyBorder="1" applyAlignment="1" applyProtection="1">
      <alignment horizontal="left" indent="1"/>
    </xf>
    <xf numFmtId="37" fontId="0" fillId="3" borderId="10" xfId="0" applyNumberFormat="1" applyFill="1" applyBorder="1" applyProtection="1"/>
    <xf numFmtId="41" fontId="0" fillId="3" borderId="9" xfId="2" applyNumberFormat="1" applyFont="1" applyFill="1" applyBorder="1" applyProtection="1"/>
    <xf numFmtId="166" fontId="0" fillId="3" borderId="12" xfId="2" applyNumberFormat="1" applyFont="1" applyFill="1" applyBorder="1" applyProtection="1"/>
    <xf numFmtId="41" fontId="0" fillId="3" borderId="11" xfId="0" applyNumberFormat="1" applyFill="1" applyBorder="1" applyProtection="1"/>
    <xf numFmtId="0" fontId="0" fillId="0" borderId="4" xfId="0" applyBorder="1" applyProtection="1"/>
    <xf numFmtId="0" fontId="3" fillId="2" borderId="0" xfId="0" applyFont="1" applyFill="1" applyBorder="1" applyProtection="1"/>
    <xf numFmtId="42" fontId="0" fillId="3" borderId="10" xfId="2" applyNumberFormat="1" applyFont="1" applyFill="1" applyBorder="1" applyProtection="1"/>
    <xf numFmtId="0" fontId="18" fillId="0" borderId="0" xfId="0" applyFont="1" applyProtection="1"/>
    <xf numFmtId="0" fontId="19" fillId="2" borderId="0" xfId="0" applyFont="1" applyFill="1" applyBorder="1" applyAlignment="1">
      <alignment horizontal="center"/>
    </xf>
    <xf numFmtId="41" fontId="0" fillId="3" borderId="9" xfId="0" applyNumberFormat="1" applyFill="1" applyBorder="1" applyProtection="1"/>
    <xf numFmtId="41" fontId="0" fillId="3" borderId="7" xfId="0" applyNumberFormat="1" applyFill="1" applyBorder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top"/>
    </xf>
    <xf numFmtId="5" fontId="0" fillId="3" borderId="10" xfId="0" applyNumberFormat="1" applyFill="1" applyBorder="1" applyAlignment="1" applyProtection="1">
      <alignment horizontal="left"/>
      <protection locked="0"/>
    </xf>
    <xf numFmtId="0" fontId="10" fillId="4" borderId="4" xfId="0" applyNumberFormat="1" applyFont="1" applyFill="1" applyBorder="1" applyAlignment="1">
      <alignment horizontal="left" vertical="center"/>
    </xf>
    <xf numFmtId="0" fontId="10" fillId="4" borderId="0" xfId="0" applyNumberFormat="1" applyFont="1" applyFill="1" applyBorder="1" applyAlignment="1">
      <alignment horizontal="left" vertical="center"/>
    </xf>
    <xf numFmtId="0" fontId="10" fillId="4" borderId="5" xfId="0" applyNumberFormat="1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7" fillId="5" borderId="0" xfId="0" applyFont="1" applyFill="1" applyAlignment="1">
      <alignment horizontal="left"/>
    </xf>
    <xf numFmtId="5" fontId="0" fillId="3" borderId="10" xfId="0" applyNumberFormat="1" applyFill="1" applyBorder="1" applyAlignment="1" applyProtection="1">
      <alignment horizontal="left" indent="1"/>
      <protection locked="0"/>
    </xf>
    <xf numFmtId="49" fontId="0" fillId="3" borderId="6" xfId="0" applyNumberFormat="1" applyFill="1" applyBorder="1" applyAlignment="1" applyProtection="1">
      <alignment horizontal="left"/>
      <protection locked="0"/>
    </xf>
    <xf numFmtId="49" fontId="0" fillId="3" borderId="7" xfId="0" applyNumberFormat="1" applyFill="1" applyBorder="1" applyAlignment="1" applyProtection="1">
      <alignment horizontal="left"/>
      <protection locked="0"/>
    </xf>
    <xf numFmtId="0" fontId="8" fillId="5" borderId="4" xfId="0" applyNumberFormat="1" applyFont="1" applyFill="1" applyBorder="1" applyAlignment="1">
      <alignment horizontal="left" vertical="center" wrapText="1"/>
    </xf>
    <xf numFmtId="0" fontId="8" fillId="5" borderId="0" xfId="0" applyNumberFormat="1" applyFont="1" applyFill="1" applyBorder="1" applyAlignment="1">
      <alignment horizontal="left" vertical="center" wrapText="1"/>
    </xf>
    <xf numFmtId="0" fontId="8" fillId="5" borderId="5" xfId="0" applyNumberFormat="1" applyFont="1" applyFill="1" applyBorder="1" applyAlignment="1">
      <alignment horizontal="left" vertical="center" wrapText="1"/>
    </xf>
    <xf numFmtId="0" fontId="3" fillId="6" borderId="4" xfId="0" applyNumberFormat="1" applyFont="1" applyFill="1" applyBorder="1" applyAlignment="1">
      <alignment horizontal="left" vertical="center"/>
    </xf>
    <xf numFmtId="0" fontId="3" fillId="6" borderId="0" xfId="0" applyNumberFormat="1" applyFont="1" applyFill="1" applyBorder="1" applyAlignment="1">
      <alignment horizontal="left" vertical="center"/>
    </xf>
    <xf numFmtId="0" fontId="3" fillId="6" borderId="5" xfId="0" applyNumberFormat="1" applyFont="1" applyFill="1" applyBorder="1" applyAlignment="1">
      <alignment horizontal="left" vertical="center"/>
    </xf>
    <xf numFmtId="0" fontId="17" fillId="0" borderId="0" xfId="0" applyFont="1" applyAlignment="1" applyProtection="1">
      <alignment horizontal="left"/>
    </xf>
    <xf numFmtId="0" fontId="0" fillId="0" borderId="0" xfId="0" applyAlignment="1" applyProtection="1"/>
    <xf numFmtId="0" fontId="2" fillId="2" borderId="2" xfId="0" applyFont="1" applyFill="1" applyBorder="1" applyAlignment="1">
      <alignment horizontal="center" wrapText="1"/>
    </xf>
    <xf numFmtId="0" fontId="0" fillId="0" borderId="2" xfId="0" applyBorder="1" applyAlignment="1"/>
    <xf numFmtId="0" fontId="0" fillId="0" borderId="0" xfId="0" applyBorder="1" applyAlignment="1"/>
    <xf numFmtId="0" fontId="0" fillId="0" borderId="7" xfId="0" applyBorder="1" applyAlignment="1"/>
    <xf numFmtId="0" fontId="2" fillId="2" borderId="1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49" fontId="0" fillId="3" borderId="10" xfId="0" applyNumberFormat="1" applyFill="1" applyBorder="1" applyAlignment="1" applyProtection="1">
      <alignment vertical="top" wrapText="1"/>
      <protection locked="0"/>
    </xf>
    <xf numFmtId="0" fontId="2" fillId="2" borderId="7" xfId="0" applyFont="1" applyFill="1" applyBorder="1" applyAlignment="1">
      <alignment horizontal="center"/>
    </xf>
    <xf numFmtId="15" fontId="2" fillId="2" borderId="7" xfId="0" quotePrefix="1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/>
    </xf>
    <xf numFmtId="0" fontId="3" fillId="2" borderId="2" xfId="0" applyFont="1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center" vertical="top"/>
    </xf>
    <xf numFmtId="5" fontId="0" fillId="3" borderId="10" xfId="0" applyNumberFormat="1" applyFill="1" applyBorder="1" applyAlignment="1" applyProtection="1">
      <alignment horizontal="left" indent="1"/>
    </xf>
    <xf numFmtId="0" fontId="2" fillId="2" borderId="0" xfId="0" applyFont="1" applyFill="1" applyBorder="1" applyAlignment="1" applyProtection="1">
      <alignment horizontal="center"/>
    </xf>
    <xf numFmtId="9" fontId="0" fillId="0" borderId="7" xfId="3" applyFont="1" applyBorder="1" applyAlignment="1" applyProtection="1">
      <alignment horizontal="left"/>
    </xf>
    <xf numFmtId="0" fontId="2" fillId="2" borderId="7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 wrapText="1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2" fillId="2" borderId="16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0" fontId="3" fillId="2" borderId="7" xfId="0" quotePrefix="1" applyFont="1" applyFill="1" applyBorder="1" applyAlignment="1" applyProtection="1">
      <alignment horizontal="center"/>
    </xf>
    <xf numFmtId="49" fontId="0" fillId="3" borderId="10" xfId="0" applyNumberFormat="1" applyFill="1" applyBorder="1" applyAlignment="1" applyProtection="1">
      <alignment vertical="top" wrapText="1"/>
    </xf>
    <xf numFmtId="0" fontId="3" fillId="6" borderId="4" xfId="0" applyNumberFormat="1" applyFont="1" applyFill="1" applyBorder="1" applyAlignment="1" applyProtection="1">
      <alignment horizontal="left" vertical="center"/>
    </xf>
    <xf numFmtId="0" fontId="3" fillId="6" borderId="0" xfId="0" applyNumberFormat="1" applyFont="1" applyFill="1" applyBorder="1" applyAlignment="1" applyProtection="1">
      <alignment horizontal="left" vertical="center"/>
    </xf>
    <xf numFmtId="0" fontId="3" fillId="6" borderId="5" xfId="0" applyNumberFormat="1" applyFont="1" applyFill="1" applyBorder="1" applyAlignment="1" applyProtection="1">
      <alignment horizontal="left" vertical="center"/>
    </xf>
    <xf numFmtId="0" fontId="10" fillId="4" borderId="4" xfId="0" applyNumberFormat="1" applyFont="1" applyFill="1" applyBorder="1" applyAlignment="1" applyProtection="1">
      <alignment horizontal="left" vertical="center"/>
    </xf>
    <xf numFmtId="0" fontId="10" fillId="4" borderId="0" xfId="0" applyNumberFormat="1" applyFont="1" applyFill="1" applyBorder="1" applyAlignment="1" applyProtection="1">
      <alignment horizontal="left" vertical="center"/>
    </xf>
    <xf numFmtId="0" fontId="10" fillId="4" borderId="5" xfId="0" applyNumberFormat="1" applyFont="1" applyFill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horizontal="left"/>
    </xf>
    <xf numFmtId="0" fontId="4" fillId="0" borderId="8" xfId="0" applyFont="1" applyBorder="1" applyAlignment="1" applyProtection="1">
      <alignment horizontal="left"/>
    </xf>
    <xf numFmtId="5" fontId="0" fillId="3" borderId="10" xfId="0" applyNumberFormat="1" applyFill="1" applyBorder="1" applyAlignment="1" applyProtection="1">
      <alignment horizontal="left"/>
    </xf>
    <xf numFmtId="15" fontId="2" fillId="2" borderId="7" xfId="0" quotePrefix="1" applyNumberFormat="1" applyFont="1" applyFill="1" applyBorder="1" applyAlignment="1" applyProtection="1">
      <alignment horizontal="center"/>
    </xf>
    <xf numFmtId="0" fontId="7" fillId="5" borderId="7" xfId="0" applyFont="1" applyFill="1" applyBorder="1" applyAlignment="1" applyProtection="1">
      <alignment horizontal="left"/>
    </xf>
    <xf numFmtId="0" fontId="7" fillId="5" borderId="8" xfId="0" applyFont="1" applyFill="1" applyBorder="1" applyAlignment="1" applyProtection="1">
      <alignment horizontal="left"/>
    </xf>
    <xf numFmtId="49" fontId="0" fillId="3" borderId="6" xfId="0" applyNumberFormat="1" applyFill="1" applyBorder="1" applyAlignment="1" applyProtection="1">
      <alignment horizontal="left"/>
    </xf>
    <xf numFmtId="49" fontId="0" fillId="3" borderId="7" xfId="0" applyNumberFormat="1" applyFill="1" applyBorder="1" applyAlignment="1" applyProtection="1">
      <alignment horizontal="left"/>
    </xf>
    <xf numFmtId="0" fontId="8" fillId="5" borderId="4" xfId="0" applyNumberFormat="1" applyFont="1" applyFill="1" applyBorder="1" applyAlignment="1" applyProtection="1">
      <alignment horizontal="left" vertical="center" wrapText="1"/>
    </xf>
    <xf numFmtId="0" fontId="8" fillId="5" borderId="0" xfId="0" applyNumberFormat="1" applyFont="1" applyFill="1" applyBorder="1" applyAlignment="1" applyProtection="1">
      <alignment horizontal="left" vertical="center" wrapText="1"/>
    </xf>
    <xf numFmtId="0" fontId="8" fillId="5" borderId="5" xfId="0" applyNumberFormat="1" applyFont="1" applyFill="1" applyBorder="1" applyAlignment="1" applyProtection="1">
      <alignment horizontal="left" vertical="center" wrapText="1"/>
    </xf>
    <xf numFmtId="0" fontId="0" fillId="0" borderId="16" xfId="0" applyBorder="1" applyAlignment="1" applyProtection="1">
      <alignment horizontal="center"/>
    </xf>
    <xf numFmtId="0" fontId="0" fillId="0" borderId="16" xfId="0" applyBorder="1" applyAlignment="1" applyProtection="1"/>
    <xf numFmtId="42" fontId="0" fillId="3" borderId="10" xfId="2" applyNumberFormat="1" applyFont="1" applyFill="1" applyBorder="1" applyProtection="1">
      <protection locked="0"/>
    </xf>
    <xf numFmtId="41" fontId="0" fillId="3" borderId="9" xfId="0" applyNumberForma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4E4E4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5E5E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CCD1F8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BC9F7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31"/>
  <sheetViews>
    <sheetView showGridLines="0" workbookViewId="0">
      <selection activeCell="C2" sqref="C2:K2"/>
    </sheetView>
  </sheetViews>
  <sheetFormatPr defaultRowHeight="12.75" x14ac:dyDescent="0.2"/>
  <cols>
    <col min="1" max="1" width="5.140625" customWidth="1"/>
    <col min="2" max="2" width="3.140625" customWidth="1"/>
    <col min="3" max="3" width="20.7109375" customWidth="1"/>
    <col min="4" max="4" width="3.7109375" customWidth="1"/>
    <col min="5" max="5" width="10.7109375" customWidth="1"/>
    <col min="6" max="6" width="3.7109375" customWidth="1"/>
    <col min="7" max="7" width="10.7109375" customWidth="1"/>
    <col min="8" max="8" width="2.7109375" customWidth="1"/>
    <col min="9" max="9" width="10.7109375" customWidth="1"/>
    <col min="10" max="10" width="2.7109375" customWidth="1"/>
    <col min="11" max="11" width="10.7109375" customWidth="1"/>
    <col min="12" max="12" width="2.7109375" customWidth="1"/>
    <col min="13" max="13" width="10.7109375" customWidth="1"/>
    <col min="14" max="14" width="2.7109375" customWidth="1"/>
    <col min="15" max="15" width="10.7109375" customWidth="1"/>
    <col min="16" max="16" width="2.7109375" customWidth="1"/>
    <col min="17" max="17" width="3.7109375" customWidth="1"/>
    <col min="18" max="18" width="10.7109375" customWidth="1"/>
    <col min="19" max="19" width="3.7109375" customWidth="1"/>
    <col min="22" max="22" width="9.140625" hidden="1" customWidth="1"/>
    <col min="29" max="29" width="5.42578125" customWidth="1"/>
    <col min="30" max="30" width="4.7109375" hidden="1" customWidth="1"/>
    <col min="31" max="31" width="4" hidden="1" customWidth="1"/>
  </cols>
  <sheetData>
    <row r="1" spans="1:30" ht="19.5" x14ac:dyDescent="0.4">
      <c r="A1" s="126" t="s">
        <v>46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64"/>
      <c r="AD1" s="44" t="s">
        <v>72</v>
      </c>
    </row>
    <row r="2" spans="1:30" ht="15" customHeight="1" thickBot="1" x14ac:dyDescent="0.25">
      <c r="A2" s="1" t="s">
        <v>0</v>
      </c>
      <c r="C2" s="128"/>
      <c r="D2" s="129"/>
      <c r="E2" s="129"/>
      <c r="F2" s="129"/>
      <c r="G2" s="129"/>
      <c r="H2" s="129"/>
      <c r="I2" s="129"/>
      <c r="J2" s="129"/>
      <c r="K2" s="129"/>
      <c r="L2" s="64"/>
      <c r="AD2" s="33">
        <f>COUNTIF(A14:Z108,"~*")</f>
        <v>0</v>
      </c>
    </row>
    <row r="3" spans="1:30" ht="15" customHeight="1" thickTop="1" x14ac:dyDescent="0.2">
      <c r="A3" s="1" t="s">
        <v>1</v>
      </c>
      <c r="C3" s="128"/>
      <c r="D3" s="129"/>
      <c r="E3" s="129"/>
      <c r="F3" s="129"/>
      <c r="G3" s="129"/>
      <c r="H3" s="129"/>
      <c r="I3" s="129"/>
      <c r="J3" s="129"/>
      <c r="K3" s="129"/>
      <c r="L3" s="64"/>
      <c r="AD3" s="44" t="s">
        <v>73</v>
      </c>
    </row>
    <row r="4" spans="1:30" ht="13.5" customHeight="1" thickBot="1" x14ac:dyDescent="0.25">
      <c r="AD4" s="33">
        <f>COUNTIF(A14:HZ108,"  ")</f>
        <v>161</v>
      </c>
    </row>
    <row r="5" spans="1:30" ht="13.5" customHeight="1" thickTop="1" x14ac:dyDescent="0.2">
      <c r="A5" s="43" t="str">
        <f>IF(Sol.!$C$5="OFF","","Score:")</f>
        <v>Score:</v>
      </c>
      <c r="B5" s="47"/>
      <c r="C5" s="48">
        <f>IF(Sol.!$C$5="OFF","",AD10)</f>
        <v>0</v>
      </c>
      <c r="AD5" s="34" t="s">
        <v>74</v>
      </c>
    </row>
    <row r="6" spans="1:30" ht="13.5" customHeight="1" thickBot="1" x14ac:dyDescent="0.25">
      <c r="A6" s="49"/>
      <c r="E6" s="2"/>
      <c r="G6" s="23"/>
      <c r="AD6" s="33">
        <f>COUNTIF(A14:Z108," ")</f>
        <v>0</v>
      </c>
    </row>
    <row r="7" spans="1:30" ht="13.5" customHeight="1" thickTop="1" x14ac:dyDescent="0.2">
      <c r="A7" s="50" t="s">
        <v>82</v>
      </c>
      <c r="C7" s="136">
        <v>2</v>
      </c>
      <c r="D7" s="137"/>
      <c r="E7" s="137"/>
      <c r="G7" s="23"/>
      <c r="AD7" s="32" t="s">
        <v>55</v>
      </c>
    </row>
    <row r="8" spans="1:30" ht="13.5" customHeight="1" thickBot="1" x14ac:dyDescent="0.25">
      <c r="A8" s="130" t="s">
        <v>52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2"/>
      <c r="AD8" s="33">
        <f>AD2+AD4+AD6</f>
        <v>161</v>
      </c>
    </row>
    <row r="9" spans="1:30" ht="13.5" customHeight="1" thickTop="1" x14ac:dyDescent="0.2">
      <c r="A9" s="133" t="s">
        <v>53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5"/>
      <c r="AD9" s="32" t="s">
        <v>76</v>
      </c>
    </row>
    <row r="10" spans="1:30" ht="13.5" customHeight="1" thickBot="1" x14ac:dyDescent="0.25">
      <c r="A10" s="120" t="s">
        <v>54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2"/>
      <c r="AD10" s="35">
        <f>AD6/AD8</f>
        <v>0</v>
      </c>
    </row>
    <row r="11" spans="1:30" ht="13.5" customHeight="1" thickTop="1" x14ac:dyDescent="0.2">
      <c r="A11" s="123" t="str">
        <f>IF(Sol.!C5="OFF","     ","A red asterisk (*) will appear in the column to the right of an incorrect answer.")</f>
        <v>A red asterisk (*) will appear in the column to the right of an incorrect answer.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5"/>
    </row>
    <row r="12" spans="1:30" ht="13.5" customHeight="1" x14ac:dyDescent="0.2">
      <c r="A12" s="113" t="str">
        <f>IF(Sol.!C5="OFF","     ","For correct grading, enter a zero in cells you would otherwise leave blank.")</f>
        <v>For correct grading, enter a zero in cells you would otherwise leave blank.</v>
      </c>
      <c r="AD12" s="44"/>
    </row>
    <row r="13" spans="1:30" ht="13.5" customHeight="1" x14ac:dyDescent="0.2">
      <c r="AD13" s="44"/>
    </row>
    <row r="14" spans="1:30" ht="20.100000000000001" customHeight="1" x14ac:dyDescent="0.2">
      <c r="A14" s="63" t="s">
        <v>103</v>
      </c>
      <c r="B14" s="3"/>
      <c r="C14" s="4"/>
      <c r="D14" s="138" t="s">
        <v>32</v>
      </c>
      <c r="E14" s="139"/>
      <c r="F14" s="4"/>
      <c r="G14" s="142" t="s">
        <v>25</v>
      </c>
      <c r="H14" s="142"/>
      <c r="I14" s="142"/>
      <c r="J14" s="142"/>
      <c r="K14" s="142"/>
      <c r="L14" s="142"/>
      <c r="M14" s="142"/>
      <c r="N14" s="142"/>
      <c r="O14" s="142"/>
      <c r="P14" s="4"/>
      <c r="Q14" s="138" t="s">
        <v>20</v>
      </c>
      <c r="R14" s="139"/>
      <c r="S14" s="5"/>
      <c r="AD14" s="44"/>
    </row>
    <row r="15" spans="1:30" x14ac:dyDescent="0.2">
      <c r="B15" s="6"/>
      <c r="C15" s="7"/>
      <c r="D15" s="140"/>
      <c r="E15" s="140"/>
      <c r="F15" s="7"/>
      <c r="G15" s="143" t="s">
        <v>13</v>
      </c>
      <c r="H15" s="144"/>
      <c r="I15" s="144"/>
      <c r="J15" s="55" t="s">
        <v>10</v>
      </c>
      <c r="K15" s="53" t="s">
        <v>12</v>
      </c>
      <c r="L15" s="55" t="s">
        <v>9</v>
      </c>
      <c r="M15" s="143" t="s">
        <v>11</v>
      </c>
      <c r="N15" s="143"/>
      <c r="O15" s="143"/>
      <c r="P15" s="7"/>
      <c r="Q15" s="140"/>
      <c r="R15" s="140"/>
      <c r="S15" s="8"/>
      <c r="AD15" t="s">
        <v>56</v>
      </c>
    </row>
    <row r="16" spans="1:30" x14ac:dyDescent="0.2">
      <c r="B16" s="6"/>
      <c r="C16" s="52"/>
      <c r="D16" s="140"/>
      <c r="E16" s="140"/>
      <c r="F16" s="7"/>
      <c r="G16" s="56"/>
      <c r="H16" s="56"/>
      <c r="I16" s="56"/>
      <c r="J16" s="56"/>
      <c r="K16" s="56" t="s">
        <v>7</v>
      </c>
      <c r="L16" s="56"/>
      <c r="M16" s="56" t="s">
        <v>105</v>
      </c>
      <c r="N16" s="56"/>
      <c r="O16" s="56" t="s">
        <v>8</v>
      </c>
      <c r="P16" s="7"/>
      <c r="Q16" s="140"/>
      <c r="R16" s="140"/>
      <c r="S16" s="8"/>
      <c r="AD16" s="36" t="s">
        <v>57</v>
      </c>
    </row>
    <row r="17" spans="2:31" x14ac:dyDescent="0.2">
      <c r="B17" s="6"/>
      <c r="C17" s="58"/>
      <c r="D17" s="141"/>
      <c r="E17" s="141"/>
      <c r="F17" s="11"/>
      <c r="G17" s="53" t="s">
        <v>2</v>
      </c>
      <c r="H17" s="54" t="s">
        <v>9</v>
      </c>
      <c r="I17" s="53" t="s">
        <v>3</v>
      </c>
      <c r="J17" s="54" t="s">
        <v>10</v>
      </c>
      <c r="K17" s="53" t="s">
        <v>4</v>
      </c>
      <c r="L17" s="54" t="s">
        <v>9</v>
      </c>
      <c r="M17" s="53" t="s">
        <v>5</v>
      </c>
      <c r="N17" s="54" t="s">
        <v>9</v>
      </c>
      <c r="O17" s="53" t="s">
        <v>6</v>
      </c>
      <c r="P17" s="11"/>
      <c r="Q17" s="141"/>
      <c r="R17" s="141"/>
      <c r="S17" s="8"/>
    </row>
    <row r="18" spans="2:31" ht="15" customHeight="1" x14ac:dyDescent="0.2">
      <c r="B18" s="6"/>
      <c r="C18" s="111" t="s">
        <v>104</v>
      </c>
      <c r="D18" s="24"/>
      <c r="E18" s="51"/>
      <c r="F18" s="13" t="str">
        <f>IF(Sol.!$C$5="OFF","",IF(E18=Sol.!E18," ",IF(E18="","  ","*")))</f>
        <v xml:space="preserve">  </v>
      </c>
      <c r="G18" s="24"/>
      <c r="H18" s="13" t="str">
        <f>IF(Sol.!$C$5="OFF","",IF(G18="","  ",IF(ABS(G18)&lt;&gt;Sol.!G18,"*"," ")))</f>
        <v xml:space="preserve">  </v>
      </c>
      <c r="I18" s="24"/>
      <c r="J18" s="13" t="str">
        <f>IF(Sol.!$C$5="OFF","",IF(I18="","  ",IF(I18&lt;&gt;Sol.!I18,"*"," ")))</f>
        <v xml:space="preserve">  </v>
      </c>
      <c r="K18" s="24"/>
      <c r="L18" s="13" t="str">
        <f>IF(Sol.!$C$5="OFF","",IF(K18="","  ",IF(K18&lt;&gt;Sol.!K18,"*"," ")))</f>
        <v xml:space="preserve">  </v>
      </c>
      <c r="M18" s="24"/>
      <c r="N18" s="13" t="str">
        <f>IF(Sol.!$C$5="OFF","",IF(M18="","  ",IF(M18&lt;&gt;Sol.!M18,"*"," ")))</f>
        <v xml:space="preserve">  </v>
      </c>
      <c r="O18" s="24"/>
      <c r="P18" s="13" t="str">
        <f>IF(Sol.!$C$5="OFF","",IF(O18="","  ",IF(O18&lt;&gt;Sol.!O18,"*"," ")))</f>
        <v xml:space="preserve">  </v>
      </c>
      <c r="Q18" s="7"/>
      <c r="R18" s="7"/>
      <c r="S18" s="14"/>
    </row>
    <row r="19" spans="2:31" ht="15" customHeight="1" x14ac:dyDescent="0.2">
      <c r="B19" s="6"/>
      <c r="C19" s="7" t="s">
        <v>83</v>
      </c>
      <c r="D19" s="24"/>
      <c r="E19" s="51"/>
      <c r="F19" s="13" t="str">
        <f>IF(Sol.!$C$5="OFF","",IF(E19=Sol.!E19," ",IF(E19="","  ","*")))</f>
        <v xml:space="preserve">  </v>
      </c>
      <c r="G19" s="25"/>
      <c r="H19" s="13" t="str">
        <f>IF(Sol.!$C$5="OFF","",IF(G19="","  ",IF(ABS(G19)&lt;&gt;Sol.!G19,"*"," ")))</f>
        <v xml:space="preserve">  </v>
      </c>
      <c r="I19" s="25"/>
      <c r="J19" s="13" t="str">
        <f>IF(Sol.!$C$5="OFF","",IF(I19="","  ",IF(I19&lt;&gt;Sol.!I19,"*"," ")))</f>
        <v xml:space="preserve">  </v>
      </c>
      <c r="K19" s="25"/>
      <c r="L19" s="13" t="str">
        <f>IF(Sol.!$C$5="OFF","",IF(K19="","  ",IF(K19&lt;&gt;Sol.!K19,"*"," ")))</f>
        <v xml:space="preserve">  </v>
      </c>
      <c r="M19" s="25"/>
      <c r="N19" s="13" t="str">
        <f>IF(Sol.!$C$5="OFF","",IF(M19="","  ",IF(M19&lt;&gt;Sol.!M19,"*"," ")))</f>
        <v xml:space="preserve">  </v>
      </c>
      <c r="O19" s="25"/>
      <c r="P19" s="13" t="str">
        <f>IF(Sol.!$C$5="OFF","",IF(O19="","  ",IF(O19&lt;&gt;Sol.!O19,"*"," ")))</f>
        <v xml:space="preserve">  </v>
      </c>
      <c r="Q19" s="7"/>
      <c r="R19" s="7"/>
      <c r="S19" s="14"/>
      <c r="AD19" s="37" t="s">
        <v>58</v>
      </c>
    </row>
    <row r="20" spans="2:31" ht="15" customHeight="1" x14ac:dyDescent="0.2">
      <c r="B20" s="6"/>
      <c r="C20" s="7" t="s">
        <v>84</v>
      </c>
      <c r="D20" s="7"/>
      <c r="E20" s="7"/>
      <c r="F20" s="7"/>
      <c r="G20" s="26"/>
      <c r="H20" s="13" t="str">
        <f>IF(Sol.!$C$5="OFF","",IF(G20="","  ",IF(ABS(G20)&lt;&gt;Sol.!G20,"*"," ")))</f>
        <v xml:space="preserve">  </v>
      </c>
      <c r="I20" s="26"/>
      <c r="J20" s="13" t="str">
        <f>IF(Sol.!$C$5="OFF","",IF(I20="","  ",IF(I20&lt;&gt;Sol.!I20,"*"," ")))</f>
        <v xml:space="preserve">  </v>
      </c>
      <c r="K20" s="26"/>
      <c r="L20" s="13" t="str">
        <f>IF(Sol.!$C$5="OFF","",IF(K20="","  ",IF(K20&lt;&gt;Sol.!K20,"*"," ")))</f>
        <v xml:space="preserve">  </v>
      </c>
      <c r="M20" s="26"/>
      <c r="N20" s="13" t="str">
        <f>IF(Sol.!$C$5="OFF","",IF(M20="","  ",IF(M20&lt;&gt;Sol.!M20,"*"," ")))</f>
        <v xml:space="preserve">  </v>
      </c>
      <c r="O20" s="26"/>
      <c r="P20" s="13" t="str">
        <f>IF(Sol.!$C$5="OFF","",IF(O20="","  ",IF(O20&lt;&gt;Sol.!O20,"*"," ")))</f>
        <v xml:space="preserve">  </v>
      </c>
      <c r="Q20" s="7"/>
      <c r="R20" s="7"/>
      <c r="S20" s="14"/>
      <c r="AD20" s="37" t="s">
        <v>59</v>
      </c>
    </row>
    <row r="21" spans="2:31" ht="15" customHeight="1" x14ac:dyDescent="0.2">
      <c r="B21" s="6"/>
      <c r="C21" s="7" t="s">
        <v>85</v>
      </c>
      <c r="D21" s="24"/>
      <c r="E21" s="51"/>
      <c r="F21" s="13" t="str">
        <f>IF(Sol.!$C$5="OFF","",IF(E21=Sol.!E21," ",IF(E21="","  ","*")))</f>
        <v xml:space="preserve">  </v>
      </c>
      <c r="G21" s="27"/>
      <c r="H21" s="13" t="str">
        <f>IF(Sol.!$C$5="OFF","",IF(G21="","  ",IF(ABS(G21)&lt;&gt;Sol.!G21,"*"," ")))</f>
        <v xml:space="preserve">  </v>
      </c>
      <c r="I21" s="27"/>
      <c r="J21" s="13" t="str">
        <f>IF(Sol.!$C$5="OFF","",IF(I21="","  ",IF(I21&lt;&gt;Sol.!I21,"*"," ")))</f>
        <v xml:space="preserve">  </v>
      </c>
      <c r="K21" s="27"/>
      <c r="L21" s="13" t="str">
        <f>IF(Sol.!$C$5="OFF","",IF(K21="","  ",IF(K21&lt;&gt;Sol.!K21,"*"," ")))</f>
        <v xml:space="preserve">  </v>
      </c>
      <c r="M21" s="27"/>
      <c r="N21" s="13" t="str">
        <f>IF(Sol.!$C$5="OFF","",IF(M21="","  ",IF(M21&lt;&gt;Sol.!M21,"*"," ")))</f>
        <v xml:space="preserve">  </v>
      </c>
      <c r="O21" s="27"/>
      <c r="P21" s="13" t="str">
        <f>IF(Sol.!$C$5="OFF","",IF(O21="","  ",IF(O21&lt;&gt;Sol.!O21,"*"," ")))</f>
        <v xml:space="preserve">  </v>
      </c>
      <c r="Q21" s="9" t="s">
        <v>14</v>
      </c>
      <c r="R21" s="24"/>
      <c r="S21" s="13" t="str">
        <f>IF(Sol.!$C$5="OFF","",IF(R21=Sol.!R21," ",IF(R21="","  ","*")))</f>
        <v xml:space="preserve">  </v>
      </c>
      <c r="T21" s="64"/>
      <c r="AD21" s="37" t="s">
        <v>60</v>
      </c>
    </row>
    <row r="22" spans="2:31" ht="15" customHeight="1" x14ac:dyDescent="0.2">
      <c r="B22" s="6"/>
      <c r="C22" s="7" t="s">
        <v>84</v>
      </c>
      <c r="D22" s="7"/>
      <c r="E22" s="7"/>
      <c r="F22" s="7"/>
      <c r="G22" s="26"/>
      <c r="H22" s="13" t="str">
        <f>IF(Sol.!$C$5="OFF","",IF(G22="","  ",IF(ABS(G22)&lt;&gt;Sol.!G22,"*"," ")))</f>
        <v xml:space="preserve">  </v>
      </c>
      <c r="I22" s="26"/>
      <c r="J22" s="13" t="str">
        <f>IF(Sol.!$C$5="OFF","",IF(I22="","  ",IF(I22&lt;&gt;Sol.!I22,"*"," ")))</f>
        <v xml:space="preserve">  </v>
      </c>
      <c r="K22" s="26"/>
      <c r="L22" s="13" t="str">
        <f>IF(Sol.!$C$5="OFF","",IF(K22="","  ",IF(K22&lt;&gt;Sol.!K22,"*"," ")))</f>
        <v xml:space="preserve">  </v>
      </c>
      <c r="M22" s="26"/>
      <c r="N22" s="13" t="str">
        <f>IF(Sol.!$C$5="OFF","",IF(M22="","  ",IF(M22&lt;&gt;Sol.!M22,"*"," ")))</f>
        <v xml:space="preserve">  </v>
      </c>
      <c r="O22" s="26"/>
      <c r="P22" s="13" t="str">
        <f>IF(Sol.!$C$5="OFF","",IF(O22="","  ",IF(O22&lt;&gt;Sol.!O22,"*"," ")))</f>
        <v xml:space="preserve">  </v>
      </c>
      <c r="Q22" s="9"/>
      <c r="R22" s="7"/>
      <c r="S22" s="13"/>
      <c r="T22" s="64"/>
      <c r="AD22" s="37" t="s">
        <v>61</v>
      </c>
    </row>
    <row r="23" spans="2:31" ht="15" customHeight="1" x14ac:dyDescent="0.2">
      <c r="B23" s="6"/>
      <c r="C23" s="7" t="s">
        <v>86</v>
      </c>
      <c r="D23" s="24"/>
      <c r="E23" s="51"/>
      <c r="F23" s="13" t="str">
        <f>IF(Sol.!$C$5="OFF","",IF(E23=Sol.!E23," ",IF(E23="","  ","*")))</f>
        <v xml:space="preserve">  </v>
      </c>
      <c r="G23" s="27"/>
      <c r="H23" s="13" t="str">
        <f>IF(Sol.!$C$5="OFF","",IF(G23=Sol.!G23," ",IF(G23="","  ","*")))</f>
        <v xml:space="preserve">  </v>
      </c>
      <c r="I23" s="27"/>
      <c r="J23" s="13" t="str">
        <f>IF(Sol.!$C$5="OFF","",IF(I23="","  ",IF(I23&lt;&gt;Sol.!I23,"*"," ")))</f>
        <v xml:space="preserve">  </v>
      </c>
      <c r="K23" s="27"/>
      <c r="L23" s="13" t="str">
        <f>IF(Sol.!$C$5="OFF","",IF(K23="","  ",IF(K23&lt;&gt;Sol.!K23,"*"," ")))</f>
        <v xml:space="preserve">  </v>
      </c>
      <c r="M23" s="27"/>
      <c r="N23" s="13" t="str">
        <f>IF(Sol.!$C$5="OFF","",IF(M23="","  ",IF(M23&lt;&gt;Sol.!M23,"*"," ")))</f>
        <v xml:space="preserve">  </v>
      </c>
      <c r="O23" s="27"/>
      <c r="P23" s="13" t="str">
        <f>IF(Sol.!$C$5="OFF","",IF(O23="","  ",IF(O23&lt;&gt;Sol.!O23,"*"," ")))</f>
        <v xml:space="preserve">  </v>
      </c>
      <c r="Q23" s="9" t="s">
        <v>16</v>
      </c>
      <c r="R23" s="24"/>
      <c r="S23" s="13" t="str">
        <f>IF(Sol.!$C$5="OFF","",IF(R23=Sol.!R23," ",IF(R23="","  ","*")))</f>
        <v xml:space="preserve">  </v>
      </c>
      <c r="T23" s="64"/>
      <c r="AD23" s="37" t="s">
        <v>62</v>
      </c>
    </row>
    <row r="24" spans="2:31" ht="15" customHeight="1" x14ac:dyDescent="0.2">
      <c r="B24" s="6"/>
      <c r="C24" s="7" t="s">
        <v>84</v>
      </c>
      <c r="D24" s="7"/>
      <c r="E24" s="7"/>
      <c r="F24" s="7"/>
      <c r="G24" s="26"/>
      <c r="H24" s="13" t="str">
        <f>IF(Sol.!$C$5="OFF","",IF(G24=Sol.!G24," ",IF(G24="","  ","*")))</f>
        <v xml:space="preserve">  </v>
      </c>
      <c r="I24" s="26"/>
      <c r="J24" s="13" t="str">
        <f>IF(Sol.!$C$5="OFF","",IF(I24="","  ",IF(I24&lt;&gt;Sol.!I24,"*"," ")))</f>
        <v xml:space="preserve">  </v>
      </c>
      <c r="K24" s="26"/>
      <c r="L24" s="13" t="str">
        <f>IF(Sol.!$C$5="OFF","",IF(K24="","  ",IF(K24&lt;&gt;Sol.!K24,"*"," ")))</f>
        <v xml:space="preserve">  </v>
      </c>
      <c r="M24" s="26"/>
      <c r="N24" s="13" t="str">
        <f>IF(Sol.!$C$5="OFF","",IF(M24="","  ",IF(M24&lt;&gt;Sol.!M24,"*"," ")))</f>
        <v xml:space="preserve">  </v>
      </c>
      <c r="O24" s="26"/>
      <c r="P24" s="13" t="str">
        <f>IF(Sol.!$C$5="OFF","",IF(O24="","  ",IF(O24&lt;&gt;Sol.!O24,"*"," ")))</f>
        <v xml:space="preserve">  </v>
      </c>
      <c r="Q24" s="9"/>
      <c r="R24" s="7"/>
      <c r="S24" s="13"/>
      <c r="T24" s="64"/>
      <c r="AD24" s="37" t="s">
        <v>75</v>
      </c>
    </row>
    <row r="25" spans="2:31" ht="15" customHeight="1" x14ac:dyDescent="0.2">
      <c r="B25" s="6"/>
      <c r="C25" s="7" t="s">
        <v>87</v>
      </c>
      <c r="D25" s="24"/>
      <c r="E25" s="51"/>
      <c r="F25" s="13" t="str">
        <f>IF(Sol.!$C$5="OFF","",IF(E25=Sol.!E25," ",IF(E25="","  ","*")))</f>
        <v xml:space="preserve">  </v>
      </c>
      <c r="G25" s="24"/>
      <c r="H25" s="13" t="str">
        <f>IF(Sol.!$C$5="OFF","",IF(G25=Sol.!G25," ",IF(G25="","  ","*")))</f>
        <v xml:space="preserve">  </v>
      </c>
      <c r="I25" s="24"/>
      <c r="J25" s="13" t="str">
        <f>IF(Sol.!$C$5="OFF","",IF(I25="","  ",IF(I25&lt;&gt;Sol.!I25,"*"," ")))</f>
        <v xml:space="preserve">  </v>
      </c>
      <c r="K25" s="24"/>
      <c r="L25" s="13" t="str">
        <f>IF(Sol.!$C$5="OFF","",IF(K25="","  ",IF(K25&lt;&gt;Sol.!K25,"*"," ")))</f>
        <v xml:space="preserve">  </v>
      </c>
      <c r="M25" s="24"/>
      <c r="N25" s="13" t="str">
        <f>IF(Sol.!$C$5="OFF","",IF(M25="","  ",IF(M25&lt;&gt;Sol.!M25,"*"," ")))</f>
        <v xml:space="preserve">  </v>
      </c>
      <c r="O25" s="24"/>
      <c r="P25" s="13" t="str">
        <f>IF(Sol.!$C$5="OFF","",IF(O25="","  ",IF(O25&lt;&gt;Sol.!O25,"*"," ")))</f>
        <v xml:space="preserve">  </v>
      </c>
      <c r="Q25" s="9" t="s">
        <v>17</v>
      </c>
      <c r="R25" s="24"/>
      <c r="S25" s="13" t="str">
        <f>IF(Sol.!$C$5="OFF","",IF(R25=Sol.!R25," ",IF(R25="","  ","*")))</f>
        <v xml:space="preserve">  </v>
      </c>
      <c r="T25" s="64"/>
      <c r="AD25" s="37" t="s">
        <v>66</v>
      </c>
    </row>
    <row r="26" spans="2:31" ht="15" customHeight="1" x14ac:dyDescent="0.2">
      <c r="B26" s="6"/>
      <c r="C26" s="7" t="s">
        <v>84</v>
      </c>
      <c r="D26" s="7"/>
      <c r="E26" s="7"/>
      <c r="F26" s="7"/>
      <c r="G26" s="26"/>
      <c r="H26" s="13" t="str">
        <f>IF(Sol.!$C$5="OFF","",IF(G26=Sol.!G26," ",IF(G26="","  ","*")))</f>
        <v xml:space="preserve">  </v>
      </c>
      <c r="I26" s="26"/>
      <c r="J26" s="13" t="str">
        <f>IF(Sol.!$C$5="OFF","",IF(I26="","  ",IF(I26&lt;&gt;Sol.!I26,"*"," ")))</f>
        <v xml:space="preserve">  </v>
      </c>
      <c r="K26" s="26"/>
      <c r="L26" s="13" t="str">
        <f>IF(Sol.!$C$5="OFF","",IF(K26="","  ",IF(K26&lt;&gt;Sol.!K26,"*"," ")))</f>
        <v xml:space="preserve">  </v>
      </c>
      <c r="M26" s="26"/>
      <c r="N26" s="13" t="str">
        <f>IF(Sol.!$C$5="OFF","",IF(M26="","  ",IF(M26&lt;&gt;Sol.!M26,"*"," ")))</f>
        <v xml:space="preserve">  </v>
      </c>
      <c r="O26" s="26"/>
      <c r="P26" s="13" t="str">
        <f>IF(Sol.!$C$5="OFF","",IF(O26="","  ",IF(O26&lt;&gt;Sol.!O26,"*"," ")))</f>
        <v xml:space="preserve">  </v>
      </c>
      <c r="Q26" s="9"/>
      <c r="R26" s="24"/>
      <c r="S26" s="13" t="str">
        <f>IF(Sol.!$C$5="OFF","",IF(R26=Sol.!R26," ",IF(R26="","  ","*")))</f>
        <v xml:space="preserve">  </v>
      </c>
      <c r="T26" s="64"/>
      <c r="AD26" s="45" t="s">
        <v>77</v>
      </c>
    </row>
    <row r="27" spans="2:31" ht="15" customHeight="1" x14ac:dyDescent="0.2">
      <c r="B27" s="6"/>
      <c r="C27" s="7" t="s">
        <v>88</v>
      </c>
      <c r="D27" s="24"/>
      <c r="E27" s="51"/>
      <c r="F27" s="13" t="str">
        <f>IF(Sol.!$C$5="OFF","",IF(E27=Sol.!E27," ",IF(E27="","  ","*")))</f>
        <v xml:space="preserve">  </v>
      </c>
      <c r="G27" s="27"/>
      <c r="H27" s="13" t="str">
        <f>IF(Sol.!$C$5="OFF","",IF(G27=Sol.!G27," ",IF(G27="","  ","*")))</f>
        <v xml:space="preserve">  </v>
      </c>
      <c r="I27" s="27"/>
      <c r="J27" s="13" t="str">
        <f>IF(Sol.!$C$5="OFF","",IF(I27="","  ",IF(I27&lt;&gt;Sol.!I27,"*"," ")))</f>
        <v xml:space="preserve">  </v>
      </c>
      <c r="K27" s="27"/>
      <c r="L27" s="13" t="str">
        <f>IF(Sol.!$C$5="OFF","",IF(K27="","  ",IF(K27&lt;&gt;Sol.!K27,"*"," ")))</f>
        <v xml:space="preserve">  </v>
      </c>
      <c r="M27" s="27"/>
      <c r="N27" s="13" t="str">
        <f>IF(Sol.!$C$5="OFF","",IF(M27="","  ",IF(M27&lt;&gt;Sol.!M27,"*"," ")))</f>
        <v xml:space="preserve">  </v>
      </c>
      <c r="O27" s="27"/>
      <c r="P27" s="13" t="str">
        <f>IF(Sol.!$C$5="OFF","",IF(O27="","  ",IF(O27&lt;&gt;Sol.!O27,"*"," ")))</f>
        <v xml:space="preserve">  </v>
      </c>
      <c r="Q27" s="9" t="s">
        <v>18</v>
      </c>
      <c r="R27" s="24"/>
      <c r="S27" s="13" t="str">
        <f>IF(Sol.!$C$5="OFF","",IF(R27=Sol.!R27," ",IF(R27="","  ","*")))</f>
        <v xml:space="preserve">  </v>
      </c>
      <c r="T27" s="64"/>
    </row>
    <row r="28" spans="2:31" ht="15" customHeight="1" x14ac:dyDescent="0.2">
      <c r="B28" s="6"/>
      <c r="C28" s="7" t="s">
        <v>84</v>
      </c>
      <c r="D28" s="7"/>
      <c r="E28" s="7"/>
      <c r="F28" s="7"/>
      <c r="G28" s="26"/>
      <c r="H28" s="13" t="str">
        <f>IF(Sol.!$C$5="OFF","",IF(G28=Sol.!G28," ",IF(G28="","  ","*")))</f>
        <v xml:space="preserve">  </v>
      </c>
      <c r="I28" s="26"/>
      <c r="J28" s="13" t="str">
        <f>IF(Sol.!$C$5="OFF","",IF(I28="","  ",IF(I28&lt;&gt;Sol.!I28,"*"," ")))</f>
        <v xml:space="preserve">  </v>
      </c>
      <c r="K28" s="26"/>
      <c r="L28" s="13" t="str">
        <f>IF(Sol.!$C$5="OFF","",IF(K28="","  ",IF(K28&lt;&gt;Sol.!K28,"*"," ")))</f>
        <v xml:space="preserve">  </v>
      </c>
      <c r="M28" s="26"/>
      <c r="N28" s="13" t="str">
        <f>IF(Sol.!$C$5="OFF","",IF(M28="","  ",IF(M28&lt;&gt;Sol.!M28,"*"," ")))</f>
        <v xml:space="preserve">  </v>
      </c>
      <c r="O28" s="26"/>
      <c r="P28" s="13" t="str">
        <f>IF(Sol.!$C$5="OFF","",IF(O28="","  ",IF(O28&lt;&gt;Sol.!O28,"*"," ")))</f>
        <v xml:space="preserve">  </v>
      </c>
      <c r="Q28" s="9"/>
      <c r="R28" s="7"/>
      <c r="S28" s="13"/>
      <c r="T28" s="64"/>
      <c r="AD28" s="37" t="s">
        <v>67</v>
      </c>
    </row>
    <row r="29" spans="2:31" ht="15" customHeight="1" x14ac:dyDescent="0.2">
      <c r="B29" s="6"/>
      <c r="C29" s="7" t="s">
        <v>89</v>
      </c>
      <c r="D29" s="24"/>
      <c r="E29" s="51"/>
      <c r="F29" s="13" t="str">
        <f>IF(Sol.!$C$5="OFF","",IF(E29=Sol.!E29," ",IF(E29="","  ","*")))</f>
        <v xml:space="preserve">  </v>
      </c>
      <c r="G29" s="27"/>
      <c r="H29" s="13" t="str">
        <f>IF(Sol.!$C$5="OFF","",IF(G29=Sol.!G29," ",IF(G29="","  ","*")))</f>
        <v xml:space="preserve">  </v>
      </c>
      <c r="I29" s="27"/>
      <c r="J29" s="13" t="str">
        <f>IF(Sol.!$C$5="OFF","",IF(I29="","  ",IF(I29&lt;&gt;Sol.!I29,"*"," ")))</f>
        <v xml:space="preserve">  </v>
      </c>
      <c r="K29" s="27"/>
      <c r="L29" s="13" t="str">
        <f>IF(Sol.!$C$5="OFF","",IF(K29="","  ",IF(K29&lt;&gt;Sol.!K29,"*"," ")))</f>
        <v xml:space="preserve">  </v>
      </c>
      <c r="M29" s="27"/>
      <c r="N29" s="13" t="str">
        <f>IF(Sol.!$C$5="OFF","",IF(M29="","  ",IF(M29&lt;&gt;Sol.!M29,"*"," ")))</f>
        <v xml:space="preserve">  </v>
      </c>
      <c r="O29" s="27"/>
      <c r="P29" s="13" t="str">
        <f>IF(Sol.!$C$5="OFF","",IF(O29="","  ",IF(O29&lt;&gt;Sol.!O29,"*"," ")))</f>
        <v xml:space="preserve">  </v>
      </c>
      <c r="Q29" s="9" t="s">
        <v>19</v>
      </c>
      <c r="R29" s="24"/>
      <c r="S29" s="13" t="str">
        <f>IF(Sol.!$C$5="OFF","",IF(R29=Sol.!R29," ",IF(R29="","  ","*")))</f>
        <v xml:space="preserve">  </v>
      </c>
      <c r="T29" s="64"/>
      <c r="AD29" s="38" t="s">
        <v>78</v>
      </c>
      <c r="AE29" s="39"/>
    </row>
    <row r="30" spans="2:31" ht="15" customHeight="1" x14ac:dyDescent="0.2">
      <c r="B30" s="6"/>
      <c r="C30" s="7" t="s">
        <v>84</v>
      </c>
      <c r="D30" s="7"/>
      <c r="E30" s="7"/>
      <c r="F30" s="7"/>
      <c r="G30" s="26"/>
      <c r="H30" s="13" t="str">
        <f>IF(Sol.!$C$5="OFF","",IF(G30=Sol.!G30," ",IF(G30="","  ","*")))</f>
        <v xml:space="preserve">  </v>
      </c>
      <c r="I30" s="26"/>
      <c r="J30" s="13" t="str">
        <f>IF(Sol.!$C$5="OFF","",IF(I30="","  ",IF(I30&lt;&gt;Sol.!I30,"*"," ")))</f>
        <v xml:space="preserve">  </v>
      </c>
      <c r="K30" s="26"/>
      <c r="L30" s="13" t="str">
        <f>IF(Sol.!$C$5="OFF","",IF(K30="","  ",IF(K30&lt;&gt;Sol.!K30,"*"," ")))</f>
        <v xml:space="preserve">  </v>
      </c>
      <c r="M30" s="26"/>
      <c r="N30" s="13" t="str">
        <f>IF(Sol.!$C$5="OFF","",IF(M30="","  ",IF(M30&lt;&gt;Sol.!M30,"*"," ")))</f>
        <v xml:space="preserve">  </v>
      </c>
      <c r="O30" s="26"/>
      <c r="P30" s="13" t="str">
        <f>IF(Sol.!$C$5="OFF","",IF(O30="","  ",IF(O30&lt;&gt;Sol.!O30,"*"," ")))</f>
        <v xml:space="preserve">  </v>
      </c>
      <c r="Q30" s="9"/>
      <c r="R30" s="7"/>
      <c r="S30" s="13"/>
      <c r="T30" s="64"/>
    </row>
    <row r="31" spans="2:31" ht="15" customHeight="1" x14ac:dyDescent="0.2">
      <c r="B31" s="6"/>
      <c r="C31" s="7" t="s">
        <v>90</v>
      </c>
      <c r="D31" s="24"/>
      <c r="E31" s="51"/>
      <c r="F31" s="13" t="str">
        <f>IF(Sol.!$C$5="OFF","",IF(E31=Sol.!E31," ",IF(E31="","  ","*")))</f>
        <v xml:space="preserve">  </v>
      </c>
      <c r="G31" s="27"/>
      <c r="H31" s="13" t="str">
        <f>IF(Sol.!$C$5="OFF","",IF(G31=Sol.!G31," ",IF(G31="","  ","*")))</f>
        <v xml:space="preserve">  </v>
      </c>
      <c r="I31" s="27"/>
      <c r="J31" s="13" t="str">
        <f>IF(Sol.!$C$5="OFF","",IF(I31="","  ",IF(I31&lt;&gt;Sol.!I31,"*"," ")))</f>
        <v xml:space="preserve">  </v>
      </c>
      <c r="K31" s="27"/>
      <c r="L31" s="13" t="str">
        <f>IF(Sol.!$C$5="OFF","",IF(K31="","  ",IF(K31&lt;&gt;Sol.!K31,"*"," ")))</f>
        <v xml:space="preserve">  </v>
      </c>
      <c r="M31" s="27"/>
      <c r="N31" s="13" t="str">
        <f>IF(Sol.!$C$5="OFF","",IF(M31="","  ",IF(M31&lt;&gt;Sol.!M31,"*"," ")))</f>
        <v xml:space="preserve">  </v>
      </c>
      <c r="O31" s="27"/>
      <c r="P31" s="13" t="str">
        <f>IF(Sol.!$C$5="OFF","",IF(O31="","  ",IF(O31&lt;&gt;Sol.!O31,"*"," ")))</f>
        <v xml:space="preserve">  </v>
      </c>
      <c r="Q31" s="7"/>
      <c r="R31" s="7"/>
      <c r="S31" s="13"/>
      <c r="T31" s="64"/>
      <c r="AD31" s="37" t="s">
        <v>63</v>
      </c>
    </row>
    <row r="32" spans="2:31" ht="15" customHeight="1" x14ac:dyDescent="0.2">
      <c r="B32" s="6"/>
      <c r="C32" s="7" t="s">
        <v>84</v>
      </c>
      <c r="D32" s="7"/>
      <c r="E32" s="7"/>
      <c r="F32" s="7"/>
      <c r="G32" s="26"/>
      <c r="H32" s="13" t="str">
        <f>IF(Sol.!$C$5="OFF","",IF(G32=Sol.!G32," ",IF(G32="","  ","*")))</f>
        <v xml:space="preserve">  </v>
      </c>
      <c r="I32" s="26"/>
      <c r="J32" s="13" t="str">
        <f>IF(Sol.!$C$5="OFF","",IF(I32="","  ",IF(I32&lt;&gt;Sol.!I32,"*"," ")))</f>
        <v xml:space="preserve">  </v>
      </c>
      <c r="K32" s="26"/>
      <c r="L32" s="13" t="str">
        <f>IF(Sol.!$C$5="OFF","",IF(K32="","  ",IF(K32&lt;&gt;Sol.!K32,"*"," ")))</f>
        <v xml:space="preserve">  </v>
      </c>
      <c r="M32" s="26"/>
      <c r="N32" s="13" t="str">
        <f>IF(Sol.!$C$5="OFF","",IF(M32="","  ",IF(M32&lt;&gt;Sol.!M32,"*"," ")))</f>
        <v xml:space="preserve">  </v>
      </c>
      <c r="O32" s="26"/>
      <c r="P32" s="13" t="str">
        <f>IF(Sol.!$C$5="OFF","",IF(O32="","  ",IF(O32&lt;&gt;Sol.!O32,"*"," ")))</f>
        <v xml:space="preserve">  </v>
      </c>
      <c r="Q32" s="7"/>
      <c r="R32" s="7"/>
      <c r="S32" s="13"/>
      <c r="T32" s="64"/>
      <c r="AD32" s="43" t="s">
        <v>64</v>
      </c>
      <c r="AE32" s="48" t="s">
        <v>65</v>
      </c>
    </row>
    <row r="33" spans="1:22" ht="15" customHeight="1" x14ac:dyDescent="0.2">
      <c r="B33" s="6"/>
      <c r="C33" s="7" t="s">
        <v>91</v>
      </c>
      <c r="D33" s="24"/>
      <c r="E33" s="51"/>
      <c r="F33" s="13" t="str">
        <f>IF(Sol.!$C$5="OFF","",IF(E33=Sol.!E33," ",IF(E33="","  ","*")))</f>
        <v xml:space="preserve">  </v>
      </c>
      <c r="G33" s="27"/>
      <c r="H33" s="13" t="str">
        <f>IF(Sol.!$C$5="OFF","",IF(G33=Sol.!G33," ",IF(G33="","  ","*")))</f>
        <v xml:space="preserve">  </v>
      </c>
      <c r="I33" s="27"/>
      <c r="J33" s="13" t="str">
        <f>IF(Sol.!$C$5="OFF","",IF(I33="","  ",IF(I33&lt;&gt;Sol.!I33,"*"," ")))</f>
        <v xml:space="preserve">  </v>
      </c>
      <c r="K33" s="27"/>
      <c r="L33" s="13" t="str">
        <f>IF(Sol.!$C$5="OFF","",IF(K33="","  ",IF(K33&lt;&gt;Sol.!K33,"*"," ")))</f>
        <v xml:space="preserve">  </v>
      </c>
      <c r="M33" s="27"/>
      <c r="N33" s="13" t="str">
        <f>IF(Sol.!$C$5="OFF","",IF(M33="","  ",IF(M33&lt;&gt;Sol.!M33,"*"," ")))</f>
        <v xml:space="preserve">  </v>
      </c>
      <c r="O33" s="27"/>
      <c r="P33" s="13" t="str">
        <f>IF(Sol.!$C$5="OFF","",IF(O33="","  ",IF(O33&lt;&gt;Sol.!O33,"*"," ")))</f>
        <v xml:space="preserve">  </v>
      </c>
      <c r="Q33" s="7"/>
      <c r="R33" s="7"/>
      <c r="S33" s="13"/>
      <c r="T33" s="64"/>
    </row>
    <row r="34" spans="1:22" ht="15" customHeight="1" thickBot="1" x14ac:dyDescent="0.25">
      <c r="B34" s="6"/>
      <c r="C34" s="7" t="s">
        <v>84</v>
      </c>
      <c r="D34" s="7"/>
      <c r="E34" s="7"/>
      <c r="F34" s="7"/>
      <c r="G34" s="28"/>
      <c r="H34" s="13" t="str">
        <f>IF(Sol.!$C$5="OFF","",IF(G34=Sol.!G34," ",IF(G34="","  ","*")))</f>
        <v xml:space="preserve">  </v>
      </c>
      <c r="I34" s="28"/>
      <c r="J34" s="13" t="str">
        <f>IF(Sol.!$C$5="OFF","",IF(I34="","  ",IF(I34&lt;&gt;Sol.!I34,"*"," ")))</f>
        <v xml:space="preserve">  </v>
      </c>
      <c r="K34" s="28"/>
      <c r="L34" s="13" t="str">
        <f>IF(Sol.!$C$5="OFF","",IF(K34="","  ",IF(K34&lt;&gt;Sol.!K34,"*"," ")))</f>
        <v xml:space="preserve">  </v>
      </c>
      <c r="M34" s="28"/>
      <c r="N34" s="13" t="str">
        <f>IF(Sol.!$C$5="OFF","",IF(M34="","  ",IF(M34&lt;&gt;Sol.!M34,"*"," ")))</f>
        <v xml:space="preserve">  </v>
      </c>
      <c r="O34" s="28"/>
      <c r="P34" s="13" t="str">
        <f>IF(Sol.!$C$5="OFF","",IF(O34="","  ",IF(O34&lt;&gt;Sol.!O34,"*"," ")))</f>
        <v xml:space="preserve">  </v>
      </c>
      <c r="Q34" s="7"/>
      <c r="R34" s="7"/>
      <c r="S34" s="13"/>
      <c r="T34" s="64"/>
    </row>
    <row r="35" spans="1:22" ht="15" customHeight="1" thickTop="1" thickBot="1" x14ac:dyDescent="0.25">
      <c r="B35" s="6"/>
      <c r="C35" s="7" t="s">
        <v>92</v>
      </c>
      <c r="D35" s="7"/>
      <c r="E35" s="28"/>
      <c r="F35" s="13" t="str">
        <f>IF(Sol.!$C$5="OFF","",IF(E35=Sol.!E35," ",IF(E35="","  ","*")))</f>
        <v xml:space="preserve">  </v>
      </c>
      <c r="G35" s="7"/>
      <c r="H35" s="13"/>
      <c r="I35" s="7"/>
      <c r="J35" s="13"/>
      <c r="K35" s="7"/>
      <c r="L35" s="13"/>
      <c r="M35" s="7"/>
      <c r="N35" s="13"/>
      <c r="O35" s="7"/>
      <c r="P35" s="13"/>
      <c r="Q35" s="57" t="s">
        <v>96</v>
      </c>
      <c r="R35" s="28"/>
      <c r="S35" s="13" t="str">
        <f>IF(Sol.!$C$5="OFF","",IF(R35=Sol.!R35," ",IF(R35="","  ","*")))</f>
        <v xml:space="preserve">  </v>
      </c>
      <c r="T35" s="64"/>
    </row>
    <row r="36" spans="1:22" ht="13.5" thickTop="1" x14ac:dyDescent="0.2">
      <c r="B36" s="10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2"/>
    </row>
    <row r="38" spans="1:22" ht="12.75" customHeight="1" x14ac:dyDescent="0.2">
      <c r="A38" s="63" t="s">
        <v>102</v>
      </c>
      <c r="B38" s="3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5"/>
    </row>
    <row r="39" spans="1:22" ht="12.75" customHeight="1" x14ac:dyDescent="0.2">
      <c r="B39" s="6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" t="str">
        <f>IF(Sol.!$C$5="OFF","",IF(C39=Sol.!C39," ",IF(C39="","  ","*")))</f>
        <v xml:space="preserve">  </v>
      </c>
    </row>
    <row r="40" spans="1:22" ht="12.75" customHeight="1" x14ac:dyDescent="0.2">
      <c r="B40" s="10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2"/>
    </row>
    <row r="41" spans="1:22" x14ac:dyDescent="0.2">
      <c r="V41" t="s">
        <v>80</v>
      </c>
    </row>
    <row r="42" spans="1:22" x14ac:dyDescent="0.2">
      <c r="A42" s="63" t="s">
        <v>101</v>
      </c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5"/>
      <c r="V42" t="s">
        <v>79</v>
      </c>
    </row>
    <row r="43" spans="1:22" x14ac:dyDescent="0.2">
      <c r="B43" s="6"/>
      <c r="C43" s="117" t="s">
        <v>106</v>
      </c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29"/>
      <c r="V43" t="s">
        <v>81</v>
      </c>
    </row>
    <row r="44" spans="1:22" x14ac:dyDescent="0.2">
      <c r="B44" s="6"/>
      <c r="C44" s="117" t="s">
        <v>20</v>
      </c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29"/>
    </row>
    <row r="45" spans="1:22" x14ac:dyDescent="0.2">
      <c r="B45" s="6"/>
      <c r="C45" s="146" t="s">
        <v>109</v>
      </c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59"/>
    </row>
    <row r="46" spans="1:22" x14ac:dyDescent="0.2"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8"/>
    </row>
    <row r="47" spans="1:22" ht="15" customHeight="1" x14ac:dyDescent="0.2">
      <c r="B47" s="6"/>
      <c r="C47" s="7" t="s">
        <v>38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8"/>
    </row>
    <row r="48" spans="1:22" ht="15" customHeight="1" x14ac:dyDescent="0.2">
      <c r="B48" s="6"/>
      <c r="C48" s="127"/>
      <c r="D48" s="127"/>
      <c r="E48" s="127"/>
      <c r="F48" s="127"/>
      <c r="G48" s="127"/>
      <c r="H48" s="127"/>
      <c r="I48" s="127"/>
      <c r="J48" s="13" t="str">
        <f>IF(Sol.!$C$5="OFF","",IF(C48=Sol.!C48," ",IF(C48="","  ","*")))</f>
        <v xml:space="preserve">  </v>
      </c>
      <c r="K48" s="7"/>
      <c r="L48" s="7"/>
      <c r="M48" s="40"/>
      <c r="N48" s="13" t="str">
        <f>IF(Sol.!$C$5="OFF","",IF(M48=Sol.!M48," ",IF(M48="","  ","*")))</f>
        <v xml:space="preserve">  </v>
      </c>
      <c r="O48" s="64"/>
      <c r="V48" t="s">
        <v>107</v>
      </c>
    </row>
    <row r="49" spans="2:22" ht="15" customHeight="1" x14ac:dyDescent="0.2">
      <c r="B49" s="6"/>
      <c r="C49" s="7" t="s">
        <v>40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15"/>
      <c r="V49" t="s">
        <v>30</v>
      </c>
    </row>
    <row r="50" spans="2:22" ht="15" customHeight="1" x14ac:dyDescent="0.2">
      <c r="B50" s="6"/>
      <c r="C50" s="127"/>
      <c r="D50" s="127"/>
      <c r="E50" s="127"/>
      <c r="F50" s="127"/>
      <c r="G50" s="127"/>
      <c r="H50" s="127"/>
      <c r="I50" s="127"/>
      <c r="J50" s="13" t="str">
        <f>IF(Sol.!$C$5="OFF","",IF(C50=Sol.!C50," ",IF(C50="","  ","*")))</f>
        <v xml:space="preserve">  </v>
      </c>
      <c r="K50" s="40"/>
      <c r="L50" s="13" t="str">
        <f>IF(Sol.!$C$5="OFF","",IF(K50=Sol.!K50," ",IF(K50="","  ","*")))</f>
        <v xml:space="preserve">  </v>
      </c>
      <c r="M50" s="7"/>
      <c r="N50" s="8"/>
      <c r="V50" t="s">
        <v>22</v>
      </c>
    </row>
    <row r="51" spans="2:22" ht="15" customHeight="1" x14ac:dyDescent="0.2">
      <c r="B51" s="6"/>
      <c r="C51" s="127"/>
      <c r="D51" s="127"/>
      <c r="E51" s="127"/>
      <c r="F51" s="127"/>
      <c r="G51" s="127"/>
      <c r="H51" s="127"/>
      <c r="I51" s="127"/>
      <c r="J51" s="13" t="str">
        <f>IF(Sol.!$C$5="OFF","",IF(C51=Sol.!C51," ",IF(C51="","  ","*")))</f>
        <v xml:space="preserve">  </v>
      </c>
      <c r="K51" s="17"/>
      <c r="L51" s="13" t="str">
        <f>IF(Sol.!$C$5="OFF","",IF(K51=Sol.!K51," ",IF(K51="","  ","*")))</f>
        <v xml:space="preserve">  </v>
      </c>
      <c r="M51" s="7"/>
      <c r="N51" s="8"/>
      <c r="V51" t="s">
        <v>15</v>
      </c>
    </row>
    <row r="52" spans="2:22" ht="15" customHeight="1" x14ac:dyDescent="0.2">
      <c r="B52" s="6"/>
      <c r="C52" s="127"/>
      <c r="D52" s="127"/>
      <c r="E52" s="127"/>
      <c r="F52" s="127"/>
      <c r="G52" s="127"/>
      <c r="H52" s="127"/>
      <c r="I52" s="127"/>
      <c r="J52" s="13" t="str">
        <f>IF(Sol.!$C$5="OFF","",IF(C52=Sol.!C52," ",IF(C52="","  ","*")))</f>
        <v xml:space="preserve">  </v>
      </c>
      <c r="K52" s="17"/>
      <c r="L52" s="13" t="str">
        <f>IF(Sol.!$C$5="OFF","",IF(K52=Sol.!K52," ",IF(K52="","  ","*")))</f>
        <v xml:space="preserve">  </v>
      </c>
      <c r="M52" s="7"/>
      <c r="N52" s="8"/>
      <c r="V52" t="s">
        <v>108</v>
      </c>
    </row>
    <row r="53" spans="2:22" ht="15" customHeight="1" x14ac:dyDescent="0.2">
      <c r="B53" s="6"/>
      <c r="C53" s="127"/>
      <c r="D53" s="127"/>
      <c r="E53" s="127"/>
      <c r="F53" s="127"/>
      <c r="G53" s="127"/>
      <c r="H53" s="127"/>
      <c r="I53" s="127"/>
      <c r="J53" s="13" t="str">
        <f>IF(Sol.!$C$5="OFF","",IF(C53=Sol.!C53," ",IF(C53="","  ","*")))</f>
        <v xml:space="preserve">  </v>
      </c>
      <c r="K53" s="17"/>
      <c r="L53" s="13" t="str">
        <f>IF(Sol.!$C$5="OFF","",IF(K53=Sol.!K53," ",IF(K53="","  ","*")))</f>
        <v xml:space="preserve">  </v>
      </c>
      <c r="M53" s="7"/>
      <c r="N53" s="8"/>
      <c r="V53" t="s">
        <v>21</v>
      </c>
    </row>
    <row r="54" spans="2:22" ht="15" customHeight="1" x14ac:dyDescent="0.2">
      <c r="B54" s="6"/>
      <c r="C54" s="127"/>
      <c r="D54" s="127"/>
      <c r="E54" s="127"/>
      <c r="F54" s="127"/>
      <c r="G54" s="127"/>
      <c r="H54" s="127"/>
      <c r="I54" s="127"/>
      <c r="J54" s="13" t="str">
        <f>IF(Sol.!$C$5="OFF","",IF(C54=Sol.!C54," ",IF(C54="","  ","*")))</f>
        <v xml:space="preserve">  </v>
      </c>
      <c r="K54" s="18"/>
      <c r="L54" s="13" t="str">
        <f>IF(Sol.!$C$5="OFF","",IF(K54=Sol.!K54," ",IF(K54="","  ","*")))</f>
        <v xml:space="preserve">  </v>
      </c>
      <c r="M54" s="7"/>
      <c r="N54" s="8"/>
      <c r="V54" t="s">
        <v>23</v>
      </c>
    </row>
    <row r="55" spans="2:22" ht="15" customHeight="1" x14ac:dyDescent="0.2">
      <c r="B55" s="6"/>
      <c r="C55" s="19" t="s">
        <v>41</v>
      </c>
      <c r="D55" s="21"/>
      <c r="E55" s="21"/>
      <c r="F55" s="21"/>
      <c r="G55" s="7"/>
      <c r="H55" s="7"/>
      <c r="I55" s="7"/>
      <c r="J55" s="7"/>
      <c r="K55" s="7"/>
      <c r="L55" s="7"/>
      <c r="M55" s="20"/>
      <c r="N55" s="13" t="str">
        <f>IF(Sol.!$C$5="OFF","",IF(M55=Sol.!M55," ",IF(M55="","  ","*")))</f>
        <v xml:space="preserve">  </v>
      </c>
      <c r="O55" s="64"/>
      <c r="V55" t="s">
        <v>47</v>
      </c>
    </row>
    <row r="56" spans="2:22" ht="15" customHeight="1" thickBot="1" x14ac:dyDescent="0.25">
      <c r="B56" s="6"/>
      <c r="C56" s="119"/>
      <c r="D56" s="119"/>
      <c r="E56" s="119"/>
      <c r="F56" s="119"/>
      <c r="G56" s="119"/>
      <c r="H56" s="119"/>
      <c r="I56" s="119"/>
      <c r="J56" s="13" t="str">
        <f>IF(Sol.!$C$5="OFF","",IF(C56=Sol.!C56," ",IF(C56="","  ","*")))</f>
        <v xml:space="preserve">  </v>
      </c>
      <c r="K56" s="7"/>
      <c r="L56" s="7"/>
      <c r="M56" s="41"/>
      <c r="N56" s="13" t="str">
        <f>IF(Sol.!$C$5="OFF","",IF(M56=Sol.!M56," ",IF(M56="","  ","*")))</f>
        <v xml:space="preserve">  </v>
      </c>
      <c r="O56" s="64"/>
    </row>
    <row r="57" spans="2:22" ht="13.5" thickTop="1" x14ac:dyDescent="0.2">
      <c r="B57" s="10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2"/>
    </row>
    <row r="59" spans="2:22" x14ac:dyDescent="0.2">
      <c r="B59" s="3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5"/>
    </row>
    <row r="60" spans="2:22" x14ac:dyDescent="0.2">
      <c r="B60" s="6"/>
      <c r="C60" s="117" t="s">
        <v>106</v>
      </c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29"/>
    </row>
    <row r="61" spans="2:22" x14ac:dyDescent="0.2">
      <c r="B61" s="6"/>
      <c r="C61" s="117" t="s">
        <v>114</v>
      </c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29"/>
    </row>
    <row r="62" spans="2:22" x14ac:dyDescent="0.2">
      <c r="B62" s="6"/>
      <c r="C62" s="146" t="s">
        <v>109</v>
      </c>
      <c r="D62" s="146"/>
      <c r="E62" s="146"/>
      <c r="F62" s="146"/>
      <c r="G62" s="146"/>
      <c r="H62" s="146"/>
      <c r="I62" s="146"/>
      <c r="J62" s="146"/>
      <c r="K62" s="146"/>
      <c r="L62" s="146"/>
      <c r="M62" s="146"/>
      <c r="N62" s="59"/>
    </row>
    <row r="63" spans="2:22" x14ac:dyDescent="0.2">
      <c r="B63" s="6"/>
      <c r="C63" s="7"/>
      <c r="D63" s="7"/>
      <c r="E63" s="7"/>
      <c r="F63" s="7"/>
      <c r="G63" s="114" t="s">
        <v>119</v>
      </c>
      <c r="H63" s="7"/>
      <c r="I63" s="114" t="s">
        <v>121</v>
      </c>
      <c r="J63" s="7"/>
      <c r="K63" s="114" t="s">
        <v>120</v>
      </c>
      <c r="L63" s="7"/>
      <c r="M63" s="7"/>
      <c r="N63" s="8"/>
    </row>
    <row r="64" spans="2:22" ht="14.45" customHeight="1" x14ac:dyDescent="0.2">
      <c r="B64" s="6"/>
      <c r="C64" s="111" t="s">
        <v>115</v>
      </c>
      <c r="D64" s="74"/>
      <c r="E64" s="74"/>
      <c r="F64" s="74"/>
      <c r="G64" s="185"/>
      <c r="H64" s="13" t="str">
        <f>IF(Sol.!$C$5="OFF","",IF(G64="","  ",IF(G64&lt;&gt;Sol.!G64,"*"," ")))</f>
        <v xml:space="preserve">  </v>
      </c>
      <c r="I64" s="185"/>
      <c r="J64" s="13" t="str">
        <f>IF(Sol.!$C$5="OFF","",IF(I64="","  ",IF(I64&lt;&gt;Sol.!I64,"*"," ")))</f>
        <v xml:space="preserve">  </v>
      </c>
      <c r="K64" s="185"/>
      <c r="L64" s="13" t="str">
        <f>IF(Sol.!$C$5="OFF","",IF(K64="","  ",IF(K64&lt;&gt;Sol.!K64,"*"," ")))</f>
        <v xml:space="preserve">  </v>
      </c>
      <c r="M64" s="74"/>
      <c r="N64" s="14"/>
    </row>
    <row r="65" spans="1:22" ht="14.45" customHeight="1" x14ac:dyDescent="0.2">
      <c r="B65" s="6"/>
      <c r="C65" s="111" t="s">
        <v>116</v>
      </c>
      <c r="D65" s="74"/>
      <c r="E65" s="74"/>
      <c r="F65" s="74"/>
      <c r="G65" s="186"/>
      <c r="H65" s="13" t="str">
        <f>IF(Sol.!$C$5="OFF","",IF(G65="","  ",IF(G65&lt;&gt;Sol.!G65,"*"," ")))</f>
        <v xml:space="preserve">  </v>
      </c>
      <c r="I65" s="186"/>
      <c r="J65" s="13" t="str">
        <f>IF(Sol.!$C$5="OFF","",IF(I65="","  ",IF(I65&lt;&gt;Sol.!I65,"*"," ")))</f>
        <v xml:space="preserve">  </v>
      </c>
      <c r="K65" s="186"/>
      <c r="L65" s="13" t="str">
        <f>IF(Sol.!$C$5="OFF","",IF(K65="","  ",IF(K65&lt;&gt;Sol.!K65,"*"," ")))</f>
        <v xml:space="preserve">  </v>
      </c>
      <c r="M65" s="74"/>
      <c r="N65" s="59"/>
      <c r="O65" s="64"/>
      <c r="V65" t="s">
        <v>27</v>
      </c>
    </row>
    <row r="66" spans="1:22" ht="14.45" customHeight="1" x14ac:dyDescent="0.2">
      <c r="B66" s="6"/>
      <c r="C66" s="111" t="s">
        <v>23</v>
      </c>
      <c r="D66" s="74"/>
      <c r="E66" s="74"/>
      <c r="F66" s="74"/>
      <c r="G66" s="186"/>
      <c r="H66" s="13" t="str">
        <f>IF(Sol.!$C$5="OFF","",IF(G66="","  ",IF(G66&lt;&gt;Sol.!G66,"*"," ")))</f>
        <v xml:space="preserve">  </v>
      </c>
      <c r="I66" s="186"/>
      <c r="J66" s="13" t="str">
        <f>IF(Sol.!$C$5="OFF","",IF(I66="","  ",IF(I66&lt;&gt;Sol.!I66,"*"," ")))</f>
        <v xml:space="preserve">  </v>
      </c>
      <c r="K66" s="186"/>
      <c r="L66" s="13" t="str">
        <f>IF(Sol.!$C$5="OFF","",IF(K66="","  ",IF(K66&lt;&gt;Sol.!K66,"*"," ")))</f>
        <v xml:space="preserve">  </v>
      </c>
      <c r="M66" s="74"/>
      <c r="N66" s="59"/>
      <c r="O66" s="64"/>
    </row>
    <row r="67" spans="1:22" ht="14.45" customHeight="1" x14ac:dyDescent="0.2">
      <c r="B67" s="6"/>
      <c r="C67" s="111" t="s">
        <v>117</v>
      </c>
      <c r="D67" s="74"/>
      <c r="E67" s="74"/>
      <c r="F67" s="74"/>
      <c r="G67" s="187"/>
      <c r="H67" s="13" t="str">
        <f>IF(Sol.!$C$5="OFF","",IF(G67="","  ",IF(G67&lt;&gt;Sol.!G67,"*"," ")))</f>
        <v xml:space="preserve">  </v>
      </c>
      <c r="I67" s="187"/>
      <c r="J67" s="13" t="str">
        <f>IF(Sol.!$C$5="OFF","",IF(I67="","  ",IF(I67&lt;&gt;Sol.!I67,"*"," ")))</f>
        <v xml:space="preserve">  </v>
      </c>
      <c r="K67" s="187"/>
      <c r="L67" s="13" t="str">
        <f>IF(Sol.!$C$5="OFF","",IF(K67="","  ",IF(K67&lt;&gt;Sol.!K67,"*"," ")))</f>
        <v xml:space="preserve">  </v>
      </c>
      <c r="M67" s="74"/>
      <c r="N67" s="59"/>
      <c r="O67" s="64"/>
    </row>
    <row r="68" spans="1:22" ht="14.45" customHeight="1" thickBot="1" x14ac:dyDescent="0.25">
      <c r="B68" s="6"/>
      <c r="C68" s="111" t="s">
        <v>118</v>
      </c>
      <c r="D68" s="74"/>
      <c r="E68" s="74"/>
      <c r="F68" s="74"/>
      <c r="G68" s="41"/>
      <c r="H68" s="13" t="str">
        <f>IF(Sol.!$C$5="OFF","",IF(G68="","  ",IF(G68&lt;&gt;Sol.!G68,"*"," ")))</f>
        <v xml:space="preserve">  </v>
      </c>
      <c r="I68" s="41"/>
      <c r="J68" s="13" t="str">
        <f>IF(Sol.!$C$5="OFF","",IF(I68="","  ",IF(I68&lt;&gt;Sol.!I68,"*"," ")))</f>
        <v xml:space="preserve">  </v>
      </c>
      <c r="K68" s="41"/>
      <c r="L68" s="13" t="str">
        <f>IF(Sol.!$C$5="OFF","",IF(K68="","  ",IF(K68&lt;&gt;Sol.!K68,"*"," ")))</f>
        <v xml:space="preserve">  </v>
      </c>
      <c r="M68" s="74"/>
      <c r="N68" s="59"/>
      <c r="O68" s="64"/>
      <c r="V68" t="s">
        <v>24</v>
      </c>
    </row>
    <row r="69" spans="1:22" ht="13.5" thickTop="1" x14ac:dyDescent="0.2">
      <c r="B69" s="10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2"/>
      <c r="V69" t="s">
        <v>23</v>
      </c>
    </row>
    <row r="71" spans="1:22" x14ac:dyDescent="0.2">
      <c r="A71" s="63" t="s">
        <v>100</v>
      </c>
      <c r="B71" s="3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5"/>
    </row>
    <row r="72" spans="1:22" x14ac:dyDescent="0.2">
      <c r="B72" s="6"/>
      <c r="C72" s="117" t="s">
        <v>106</v>
      </c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29"/>
    </row>
    <row r="73" spans="1:22" x14ac:dyDescent="0.2">
      <c r="B73" s="6"/>
      <c r="C73" s="117" t="s">
        <v>25</v>
      </c>
      <c r="D73" s="117"/>
      <c r="E73" s="117"/>
      <c r="F73" s="117"/>
      <c r="G73" s="117"/>
      <c r="H73" s="117"/>
      <c r="I73" s="117"/>
      <c r="J73" s="117"/>
      <c r="K73" s="117"/>
      <c r="L73" s="117"/>
      <c r="M73" s="117"/>
      <c r="N73" s="29"/>
    </row>
    <row r="74" spans="1:22" x14ac:dyDescent="0.2">
      <c r="B74" s="6"/>
      <c r="C74" s="147" t="s">
        <v>110</v>
      </c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60"/>
    </row>
    <row r="75" spans="1:22" ht="15" customHeight="1" x14ac:dyDescent="0.2">
      <c r="B75" s="6"/>
      <c r="C75" s="148" t="s">
        <v>13</v>
      </c>
      <c r="D75" s="148"/>
      <c r="E75" s="148"/>
      <c r="F75" s="148"/>
      <c r="G75" s="148"/>
      <c r="H75" s="148"/>
      <c r="I75" s="148"/>
      <c r="J75" s="148"/>
      <c r="K75" s="148"/>
      <c r="L75" s="148"/>
      <c r="M75" s="148"/>
      <c r="N75" s="30"/>
    </row>
    <row r="76" spans="1:22" ht="15" customHeight="1" x14ac:dyDescent="0.2">
      <c r="B76" s="6"/>
      <c r="C76" s="119"/>
      <c r="D76" s="119"/>
      <c r="E76" s="119"/>
      <c r="F76" s="119"/>
      <c r="G76" s="119"/>
      <c r="H76" s="13" t="str">
        <f>IF(Sol.!$C$5="OFF","",IF(C76=Sol.!C76," ",IF(C76="","  ","*")))</f>
        <v xml:space="preserve">  </v>
      </c>
      <c r="I76" s="7"/>
      <c r="J76" s="7"/>
      <c r="K76" s="7"/>
      <c r="L76" s="7"/>
      <c r="M76" s="40"/>
      <c r="N76" s="14" t="str">
        <f>IF(Sol.!$C$5="OFF","",IF(M76=Sol.!M76," ",IF(M76="","  ","*")))</f>
        <v xml:space="preserve">  </v>
      </c>
    </row>
    <row r="77" spans="1:22" ht="15" customHeight="1" x14ac:dyDescent="0.2">
      <c r="B77" s="6"/>
      <c r="C77" s="119"/>
      <c r="D77" s="119"/>
      <c r="E77" s="119"/>
      <c r="F77" s="119"/>
      <c r="G77" s="119"/>
      <c r="H77" s="13" t="str">
        <f>IF(Sol.!$C$5="OFF","",IF(C77=Sol.!C77," ",IF(C77="","  ","*")))</f>
        <v xml:space="preserve">  </v>
      </c>
      <c r="I77" s="7"/>
      <c r="J77" s="7"/>
      <c r="K77" s="7"/>
      <c r="L77" s="7"/>
      <c r="M77" s="18"/>
      <c r="N77" s="14" t="str">
        <f>IF(Sol.!$C$5="OFF","",IF(M77=Sol.!M77," ",IF(M77="","  ","*")))</f>
        <v xml:space="preserve">  </v>
      </c>
    </row>
    <row r="78" spans="1:22" ht="15" customHeight="1" thickBot="1" x14ac:dyDescent="0.25">
      <c r="B78" s="6"/>
      <c r="C78" s="21" t="s">
        <v>26</v>
      </c>
      <c r="D78" s="21"/>
      <c r="E78" s="21"/>
      <c r="F78" s="21"/>
      <c r="G78" s="7"/>
      <c r="H78" s="7"/>
      <c r="I78" s="7"/>
      <c r="J78" s="7"/>
      <c r="K78" s="7"/>
      <c r="L78" s="7"/>
      <c r="M78" s="41"/>
      <c r="N78" s="14" t="str">
        <f>IF(Sol.!$C$5="OFF","",IF(M78=Sol.!M78," ",IF(M78="","  ","*")))</f>
        <v xml:space="preserve">  </v>
      </c>
      <c r="V78" s="47" t="s">
        <v>122</v>
      </c>
    </row>
    <row r="79" spans="1:22" ht="15" customHeight="1" thickTop="1" x14ac:dyDescent="0.2">
      <c r="B79" s="6"/>
      <c r="C79" s="21"/>
      <c r="D79" s="21"/>
      <c r="E79" s="21"/>
      <c r="F79" s="21"/>
      <c r="G79" s="7"/>
      <c r="H79" s="7"/>
      <c r="I79" s="7"/>
      <c r="J79" s="7"/>
      <c r="K79" s="7"/>
      <c r="L79" s="7"/>
      <c r="M79" s="7"/>
      <c r="N79" s="8"/>
      <c r="V79" t="s">
        <v>2</v>
      </c>
    </row>
    <row r="80" spans="1:22" ht="15" customHeight="1" x14ac:dyDescent="0.2">
      <c r="B80" s="6"/>
      <c r="C80" s="118" t="s">
        <v>12</v>
      </c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30"/>
      <c r="V80" t="s">
        <v>3</v>
      </c>
    </row>
    <row r="81" spans="1:22" ht="15" customHeight="1" x14ac:dyDescent="0.2">
      <c r="B81" s="6"/>
      <c r="C81" s="119"/>
      <c r="D81" s="119"/>
      <c r="E81" s="119"/>
      <c r="F81" s="119"/>
      <c r="G81" s="119"/>
      <c r="H81" s="13" t="str">
        <f>IF(Sol.!$C$5="OFF","",IF(C81=Sol.!C81," ",IF(C81="","  ","*")))</f>
        <v xml:space="preserve">  </v>
      </c>
      <c r="I81" s="7"/>
      <c r="J81" s="7"/>
      <c r="K81" s="7"/>
      <c r="L81" s="7"/>
      <c r="M81" s="40"/>
      <c r="N81" s="14" t="str">
        <f>IF(Sol.!$C$5="OFF","",IF(M81=Sol.!M81," ",IF(M81="","  ","*")))</f>
        <v xml:space="preserve">  </v>
      </c>
      <c r="V81" t="s">
        <v>31</v>
      </c>
    </row>
    <row r="82" spans="1:22" ht="15" customHeight="1" x14ac:dyDescent="0.2">
      <c r="B82" s="6"/>
      <c r="C82" s="16"/>
      <c r="D82" s="16"/>
      <c r="E82" s="16"/>
      <c r="F82" s="16"/>
      <c r="G82" s="7"/>
      <c r="H82" s="7"/>
      <c r="I82" s="7"/>
      <c r="J82" s="7"/>
      <c r="K82" s="7"/>
      <c r="L82" s="7"/>
      <c r="M82" s="7"/>
      <c r="N82" s="8"/>
      <c r="V82" t="s">
        <v>28</v>
      </c>
    </row>
    <row r="83" spans="1:22" ht="15" customHeight="1" x14ac:dyDescent="0.2">
      <c r="B83" s="6"/>
      <c r="C83" s="118" t="s">
        <v>11</v>
      </c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30"/>
    </row>
    <row r="84" spans="1:22" ht="15" customHeight="1" x14ac:dyDescent="0.2">
      <c r="B84" s="6"/>
      <c r="C84" s="119"/>
      <c r="D84" s="119"/>
      <c r="E84" s="119"/>
      <c r="F84" s="119"/>
      <c r="G84" s="119"/>
      <c r="H84" s="13" t="str">
        <f>IF(Sol.!$C$5="OFF","",IF(C84=Sol.!C84," ",IF(C84="","  ","*")))</f>
        <v xml:space="preserve">  </v>
      </c>
      <c r="I84" s="7"/>
      <c r="J84" s="7"/>
      <c r="K84" s="40"/>
      <c r="L84" s="13" t="str">
        <f>IF(Sol.!$C$5="OFF","",IF(K84=Sol.!K84," ",IF(K84="","  ","*")))</f>
        <v xml:space="preserve">  </v>
      </c>
      <c r="M84" s="7"/>
      <c r="N84" s="8"/>
    </row>
    <row r="85" spans="1:22" ht="15" customHeight="1" x14ac:dyDescent="0.2">
      <c r="B85" s="6"/>
      <c r="C85" s="119"/>
      <c r="D85" s="119"/>
      <c r="E85" s="119"/>
      <c r="F85" s="119"/>
      <c r="G85" s="119"/>
      <c r="H85" s="13" t="str">
        <f>IF(Sol.!$C$5="OFF","",IF(C85=Sol.!C85," ",IF(C85="","  ","*")))</f>
        <v xml:space="preserve">  </v>
      </c>
      <c r="I85" s="7"/>
      <c r="J85" s="7"/>
      <c r="K85" s="18"/>
      <c r="L85" s="13" t="str">
        <f>IF(Sol.!$C$5="OFF","",IF(K85=Sol.!K85," ",IF(K85="","  ","*")))</f>
        <v xml:space="preserve">  </v>
      </c>
      <c r="M85" s="7"/>
      <c r="N85" s="14"/>
    </row>
    <row r="86" spans="1:22" ht="15" customHeight="1" x14ac:dyDescent="0.2">
      <c r="B86" s="6"/>
      <c r="C86" s="16" t="s">
        <v>39</v>
      </c>
      <c r="D86" s="16"/>
      <c r="E86" s="16"/>
      <c r="F86" s="16"/>
      <c r="G86" s="7"/>
      <c r="H86" s="7"/>
      <c r="I86" s="7"/>
      <c r="J86" s="7"/>
      <c r="K86" s="7"/>
      <c r="L86" s="13"/>
      <c r="M86" s="20"/>
      <c r="N86" s="14" t="str">
        <f>IF(Sol.!$C$5="OFF","",IF(M86=Sol.!M86," ",IF(M86="","  ","*")))</f>
        <v xml:space="preserve">  </v>
      </c>
    </row>
    <row r="87" spans="1:22" ht="15" customHeight="1" thickBot="1" x14ac:dyDescent="0.25">
      <c r="B87" s="6"/>
      <c r="C87" s="7" t="s">
        <v>29</v>
      </c>
      <c r="D87" s="7"/>
      <c r="E87" s="7"/>
      <c r="F87" s="7"/>
      <c r="G87" s="7"/>
      <c r="H87" s="7"/>
      <c r="I87" s="7"/>
      <c r="J87" s="7"/>
      <c r="K87" s="7"/>
      <c r="L87" s="7"/>
      <c r="M87" s="41"/>
      <c r="N87" s="14" t="str">
        <f>IF(Sol.!$C$5="OFF","",IF(M87=Sol.!M87," ",IF(M87="","  ","*")))</f>
        <v xml:space="preserve">  </v>
      </c>
    </row>
    <row r="88" spans="1:22" ht="13.5" thickTop="1" x14ac:dyDescent="0.2">
      <c r="B88" s="10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2"/>
    </row>
    <row r="90" spans="1:22" x14ac:dyDescent="0.2">
      <c r="A90" s="63" t="s">
        <v>99</v>
      </c>
      <c r="B90" s="3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5"/>
    </row>
    <row r="91" spans="1:22" x14ac:dyDescent="0.2">
      <c r="B91" s="6"/>
      <c r="C91" s="117" t="s">
        <v>106</v>
      </c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29"/>
    </row>
    <row r="92" spans="1:22" x14ac:dyDescent="0.2">
      <c r="B92" s="6"/>
      <c r="C92" s="117" t="s">
        <v>32</v>
      </c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29"/>
    </row>
    <row r="93" spans="1:22" x14ac:dyDescent="0.2">
      <c r="B93" s="6"/>
      <c r="C93" s="146" t="s">
        <v>109</v>
      </c>
      <c r="D93" s="146"/>
      <c r="E93" s="146"/>
      <c r="F93" s="146"/>
      <c r="G93" s="146"/>
      <c r="H93" s="146"/>
      <c r="I93" s="146"/>
      <c r="J93" s="146"/>
      <c r="K93" s="146"/>
      <c r="L93" s="146"/>
      <c r="M93" s="146"/>
      <c r="N93" s="60"/>
    </row>
    <row r="94" spans="1:22" ht="15" customHeight="1" x14ac:dyDescent="0.2">
      <c r="B94" s="6"/>
      <c r="C94" s="149" t="s">
        <v>42</v>
      </c>
      <c r="D94" s="149"/>
      <c r="E94" s="149"/>
      <c r="F94" s="149"/>
      <c r="G94" s="149"/>
      <c r="H94" s="149"/>
      <c r="I94" s="149"/>
      <c r="J94" s="149"/>
      <c r="K94" s="149"/>
      <c r="L94" s="149"/>
      <c r="M94" s="149"/>
      <c r="N94" s="30"/>
    </row>
    <row r="95" spans="1:22" ht="15" customHeight="1" x14ac:dyDescent="0.2">
      <c r="B95" s="6"/>
      <c r="C95" s="16" t="s">
        <v>34</v>
      </c>
      <c r="D95" s="21"/>
      <c r="E95" s="21"/>
      <c r="F95" s="21"/>
      <c r="G95" s="7"/>
      <c r="H95" s="13"/>
      <c r="I95" s="7"/>
      <c r="J95" s="7"/>
      <c r="K95" s="40"/>
      <c r="L95" s="13" t="str">
        <f>IF(Sol.!$C$5="OFF","",IF(K95=Sol.!K95," ",IF(K95="","  ","*")))</f>
        <v xml:space="preserve">  </v>
      </c>
      <c r="M95" s="7"/>
      <c r="N95" s="14"/>
      <c r="V95" s="65" t="s">
        <v>37</v>
      </c>
    </row>
    <row r="96" spans="1:22" ht="15" customHeight="1" x14ac:dyDescent="0.2">
      <c r="B96" s="6"/>
      <c r="C96" s="16" t="s">
        <v>35</v>
      </c>
      <c r="D96" s="21"/>
      <c r="E96" s="21"/>
      <c r="F96" s="21"/>
      <c r="G96" s="7"/>
      <c r="H96" s="13"/>
      <c r="I96" s="7"/>
      <c r="J96" s="7"/>
      <c r="K96" s="18"/>
      <c r="L96" s="13" t="str">
        <f>IF(Sol.!$C$5="OFF","",IF(K96=Sol.!K96," ",IF(K96="","  ","*")))</f>
        <v xml:space="preserve">  </v>
      </c>
      <c r="M96" s="7"/>
      <c r="N96" s="14"/>
      <c r="V96" s="65" t="s">
        <v>36</v>
      </c>
    </row>
    <row r="97" spans="1:22" ht="15" customHeight="1" x14ac:dyDescent="0.2">
      <c r="B97" s="6"/>
      <c r="C97" s="19" t="s">
        <v>43</v>
      </c>
      <c r="D97" s="21"/>
      <c r="E97" s="21"/>
      <c r="F97" s="21"/>
      <c r="G97" s="7"/>
      <c r="H97" s="7"/>
      <c r="I97" s="7"/>
      <c r="J97" s="7"/>
      <c r="K97" s="7"/>
      <c r="L97" s="7"/>
      <c r="M97" s="40"/>
      <c r="N97" s="14" t="str">
        <f>IF(Sol.!$C$5="OFF","",IF(M97=Sol.!M97," ",IF(M97="","  ","*")))</f>
        <v xml:space="preserve">  </v>
      </c>
      <c r="V97" s="65" t="s">
        <v>33</v>
      </c>
    </row>
    <row r="98" spans="1:22" ht="15" customHeight="1" x14ac:dyDescent="0.2">
      <c r="B98" s="6"/>
      <c r="C98" s="21" t="s">
        <v>97</v>
      </c>
      <c r="D98" s="21"/>
      <c r="E98" s="21"/>
      <c r="F98" s="21"/>
      <c r="G98" s="7"/>
      <c r="H98" s="7"/>
      <c r="I98" s="7"/>
      <c r="J98" s="7"/>
      <c r="K98" s="7"/>
      <c r="L98" s="7"/>
      <c r="M98" s="7"/>
      <c r="N98" s="8"/>
      <c r="V98" s="65" t="s">
        <v>98</v>
      </c>
    </row>
    <row r="99" spans="1:22" ht="15" customHeight="1" x14ac:dyDescent="0.2">
      <c r="B99" s="6"/>
      <c r="C99" s="127"/>
      <c r="D99" s="127"/>
      <c r="E99" s="127"/>
      <c r="F99" s="127"/>
      <c r="G99" s="127"/>
      <c r="H99" s="13" t="str">
        <f>IF(Sol.!$C$5="OFF","",IF(C99=Sol.!C99," ",IF(C99="","  ","*")))</f>
        <v xml:space="preserve">  </v>
      </c>
      <c r="I99" s="7"/>
      <c r="J99" s="7"/>
      <c r="K99" s="7"/>
      <c r="L99" s="7"/>
      <c r="M99" s="22"/>
      <c r="N99" s="14" t="str">
        <f>IF(Sol.!$C$5="OFF","",IF(M99=Sol.!M99," ",IF(M99="","  ","*")))</f>
        <v xml:space="preserve">  </v>
      </c>
    </row>
    <row r="100" spans="1:22" ht="15" customHeight="1" x14ac:dyDescent="0.2">
      <c r="B100" s="6"/>
      <c r="C100" s="21" t="s">
        <v>44</v>
      </c>
      <c r="D100" s="21"/>
      <c r="E100" s="21"/>
      <c r="F100" s="21"/>
      <c r="G100" s="7"/>
      <c r="H100" s="7"/>
      <c r="I100" s="7"/>
      <c r="J100" s="7"/>
      <c r="K100" s="7"/>
      <c r="L100" s="7"/>
      <c r="M100" s="7"/>
      <c r="N100" s="8"/>
    </row>
    <row r="101" spans="1:22" ht="15" customHeight="1" x14ac:dyDescent="0.2">
      <c r="B101" s="6"/>
      <c r="C101" s="127"/>
      <c r="D101" s="127"/>
      <c r="E101" s="127"/>
      <c r="F101" s="127"/>
      <c r="G101" s="127"/>
      <c r="H101" s="13" t="str">
        <f>IF(Sol.!$C$5="OFF","",IF(C101=Sol.!C101," ",IF(C101="","  ","*")))</f>
        <v xml:space="preserve">  </v>
      </c>
      <c r="I101" s="7"/>
      <c r="J101" s="7"/>
      <c r="K101" s="40"/>
      <c r="L101" s="13" t="str">
        <f>IF(Sol.!$C$5="OFF","",IF(K101=Sol.!K101," ",IF(K101="","  ","*")))</f>
        <v xml:space="preserve">  </v>
      </c>
      <c r="M101" s="7"/>
      <c r="N101" s="8"/>
    </row>
    <row r="102" spans="1:22" ht="15" customHeight="1" x14ac:dyDescent="0.2">
      <c r="B102" s="6"/>
      <c r="C102" s="127"/>
      <c r="D102" s="127"/>
      <c r="E102" s="127"/>
      <c r="F102" s="127"/>
      <c r="G102" s="127"/>
      <c r="H102" s="13" t="str">
        <f>IF(Sol.!$C$5="OFF","",IF(C102=Sol.!C102," ",IF(C102="","  ","*")))</f>
        <v xml:space="preserve">  </v>
      </c>
      <c r="I102" s="7"/>
      <c r="J102" s="7"/>
      <c r="K102" s="61"/>
      <c r="L102" s="13" t="str">
        <f>IF(Sol.!$C$5="OFF","",IF(K102=Sol.!K102," ",IF(K102="","  ","*")))</f>
        <v xml:space="preserve">  </v>
      </c>
      <c r="M102" s="7"/>
      <c r="N102" s="8"/>
    </row>
    <row r="103" spans="1:22" ht="15" customHeight="1" x14ac:dyDescent="0.2">
      <c r="B103" s="6"/>
      <c r="C103" s="127"/>
      <c r="D103" s="127"/>
      <c r="E103" s="127"/>
      <c r="F103" s="127"/>
      <c r="G103" s="127"/>
      <c r="H103" s="13" t="str">
        <f>IF(Sol.!$C$5="OFF","",IF(C103=Sol.!C103," ",IF(C103="","  ","*")))</f>
        <v xml:space="preserve">  </v>
      </c>
      <c r="I103" s="7"/>
      <c r="J103" s="7"/>
      <c r="K103" s="18"/>
      <c r="L103" s="13" t="str">
        <f>IF(Sol.!$C$5="OFF","",IF(K103=Sol.!K103," ",IF(K103="","  ","*")))</f>
        <v xml:space="preserve">  </v>
      </c>
      <c r="M103" s="7"/>
      <c r="N103" s="14"/>
    </row>
    <row r="104" spans="1:22" ht="15" customHeight="1" x14ac:dyDescent="0.2">
      <c r="B104" s="6"/>
      <c r="C104" s="19" t="s">
        <v>45</v>
      </c>
      <c r="D104" s="21"/>
      <c r="E104" s="21"/>
      <c r="F104" s="21"/>
      <c r="G104" s="7"/>
      <c r="H104" s="7"/>
      <c r="I104" s="7"/>
      <c r="J104" s="7"/>
      <c r="K104" s="7"/>
      <c r="L104" s="13"/>
      <c r="M104" s="20"/>
      <c r="N104" s="14" t="str">
        <f>IF(Sol.!$C$5="OFF","",IF(M104=Sol.!M104," ",IF(M104="","  ","*")))</f>
        <v xml:space="preserve">  </v>
      </c>
    </row>
    <row r="105" spans="1:22" ht="15" customHeight="1" x14ac:dyDescent="0.2">
      <c r="B105" s="6"/>
      <c r="C105" s="21" t="s">
        <v>111</v>
      </c>
      <c r="D105" s="21"/>
      <c r="E105" s="21"/>
      <c r="F105" s="21"/>
      <c r="G105" s="7"/>
      <c r="H105" s="7"/>
      <c r="I105" s="7"/>
      <c r="J105" s="7"/>
      <c r="K105" s="7"/>
      <c r="L105" s="13"/>
      <c r="M105" s="42"/>
      <c r="N105" s="14" t="str">
        <f>IF(Sol.!$C$5="OFF","",IF(M105=Sol.!M105," ",IF(M105="","  ","*")))</f>
        <v xml:space="preserve">  </v>
      </c>
    </row>
    <row r="106" spans="1:22" ht="15" customHeight="1" x14ac:dyDescent="0.2">
      <c r="B106" s="6"/>
      <c r="C106" s="21" t="s">
        <v>112</v>
      </c>
      <c r="D106" s="21"/>
      <c r="E106" s="21"/>
      <c r="F106" s="21"/>
      <c r="G106" s="7"/>
      <c r="H106" s="7"/>
      <c r="I106" s="7"/>
      <c r="J106" s="7"/>
      <c r="K106" s="7"/>
      <c r="L106" s="13"/>
      <c r="M106" s="62"/>
      <c r="N106" s="14" t="str">
        <f>IF(Sol.!$C$5="OFF","",IF(M106="","  ",IF(ABS(M106)&lt;&gt;Sol.!M106,"*"," ")))</f>
        <v xml:space="preserve">  </v>
      </c>
    </row>
    <row r="107" spans="1:22" ht="15" customHeight="1" thickBot="1" x14ac:dyDescent="0.25">
      <c r="B107" s="6"/>
      <c r="C107" s="7" t="s">
        <v>113</v>
      </c>
      <c r="D107" s="7"/>
      <c r="E107" s="7"/>
      <c r="F107" s="7"/>
      <c r="G107" s="7"/>
      <c r="H107" s="7"/>
      <c r="I107" s="7"/>
      <c r="J107" s="7"/>
      <c r="K107" s="7"/>
      <c r="L107" s="7"/>
      <c r="M107" s="41"/>
      <c r="N107" s="14" t="str">
        <f>IF(Sol.!$C$5="OFF","",IF(M107=Sol.!M107," ",IF(M107="","  ","*")))</f>
        <v xml:space="preserve">  </v>
      </c>
    </row>
    <row r="108" spans="1:22" ht="13.5" thickTop="1" x14ac:dyDescent="0.2">
      <c r="B108" s="10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2"/>
    </row>
    <row r="111" spans="1:22" x14ac:dyDescent="0.2">
      <c r="A111" s="31"/>
    </row>
    <row r="112" spans="1:22" x14ac:dyDescent="0.2">
      <c r="A112" s="31"/>
    </row>
    <row r="113" spans="1:1" x14ac:dyDescent="0.2">
      <c r="A113" s="31"/>
    </row>
    <row r="114" spans="1:1" x14ac:dyDescent="0.2">
      <c r="A114" s="31"/>
    </row>
    <row r="115" spans="1:1" x14ac:dyDescent="0.2">
      <c r="A115" s="31"/>
    </row>
    <row r="116" spans="1:1" x14ac:dyDescent="0.2">
      <c r="A116" s="31"/>
    </row>
    <row r="117" spans="1:1" x14ac:dyDescent="0.2">
      <c r="A117" s="31"/>
    </row>
    <row r="118" spans="1:1" x14ac:dyDescent="0.2">
      <c r="A118" s="31"/>
    </row>
    <row r="119" spans="1:1" x14ac:dyDescent="0.2">
      <c r="A119" s="31"/>
    </row>
    <row r="120" spans="1:1" x14ac:dyDescent="0.2">
      <c r="A120" s="31"/>
    </row>
    <row r="121" spans="1:1" x14ac:dyDescent="0.2">
      <c r="A121" s="31"/>
    </row>
    <row r="122" spans="1:1" x14ac:dyDescent="0.2">
      <c r="A122" s="31"/>
    </row>
    <row r="123" spans="1:1" x14ac:dyDescent="0.2">
      <c r="A123" s="31"/>
    </row>
    <row r="124" spans="1:1" x14ac:dyDescent="0.2">
      <c r="A124" s="31"/>
    </row>
    <row r="125" spans="1:1" x14ac:dyDescent="0.2">
      <c r="A125" s="31"/>
    </row>
    <row r="126" spans="1:1" x14ac:dyDescent="0.2">
      <c r="A126" s="31"/>
    </row>
    <row r="127" spans="1:1" x14ac:dyDescent="0.2">
      <c r="A127" s="31"/>
    </row>
    <row r="128" spans="1:1" x14ac:dyDescent="0.2">
      <c r="A128" s="31"/>
    </row>
    <row r="129" spans="1:1" x14ac:dyDescent="0.2">
      <c r="A129" s="31"/>
    </row>
    <row r="130" spans="1:1" x14ac:dyDescent="0.2">
      <c r="A130" s="31"/>
    </row>
    <row r="131" spans="1:1" x14ac:dyDescent="0.2">
      <c r="A131" s="31"/>
    </row>
  </sheetData>
  <sheetProtection password="EF22" sheet="1" objects="1" scenarios="1"/>
  <mergeCells count="46">
    <mergeCell ref="C99:G99"/>
    <mergeCell ref="C101:G101"/>
    <mergeCell ref="C102:G102"/>
    <mergeCell ref="C103:G103"/>
    <mergeCell ref="C54:I54"/>
    <mergeCell ref="C56:I56"/>
    <mergeCell ref="C72:M72"/>
    <mergeCell ref="C73:M73"/>
    <mergeCell ref="C74:M74"/>
    <mergeCell ref="C75:M75"/>
    <mergeCell ref="C85:G85"/>
    <mergeCell ref="C60:M60"/>
    <mergeCell ref="C61:M61"/>
    <mergeCell ref="C62:M62"/>
    <mergeCell ref="C93:M93"/>
    <mergeCell ref="C94:M94"/>
    <mergeCell ref="C53:I53"/>
    <mergeCell ref="G14:O14"/>
    <mergeCell ref="Q14:R17"/>
    <mergeCell ref="G15:I15"/>
    <mergeCell ref="M15:O15"/>
    <mergeCell ref="C51:I51"/>
    <mergeCell ref="C39:Q39"/>
    <mergeCell ref="C43:M43"/>
    <mergeCell ref="C44:M44"/>
    <mergeCell ref="C45:M45"/>
    <mergeCell ref="C52:I52"/>
    <mergeCell ref="A10:N10"/>
    <mergeCell ref="A11:N11"/>
    <mergeCell ref="A1:L1"/>
    <mergeCell ref="C48:I48"/>
    <mergeCell ref="C50:I50"/>
    <mergeCell ref="C2:K2"/>
    <mergeCell ref="C3:K3"/>
    <mergeCell ref="A8:N8"/>
    <mergeCell ref="A9:N9"/>
    <mergeCell ref="C7:E7"/>
    <mergeCell ref="D14:E17"/>
    <mergeCell ref="C92:M92"/>
    <mergeCell ref="C83:M83"/>
    <mergeCell ref="C84:G84"/>
    <mergeCell ref="C76:G76"/>
    <mergeCell ref="C77:G77"/>
    <mergeCell ref="C80:M80"/>
    <mergeCell ref="C81:G81"/>
    <mergeCell ref="C91:M91"/>
  </mergeCells>
  <phoneticPr fontId="0" type="noConversion"/>
  <dataValidations count="18">
    <dataValidation allowBlank="1" showErrorMessage="1" prompt="Capital stock plus retained earnings." sqref="M99 M86 M106 M104"/>
    <dataValidation allowBlank="1" showErrorMessage="1" sqref="S25:S27 R26:R27 R29:S29 E29:F29 E31:F31 E18:F19 K18:P34 J50:J54 J48 J56 L50:L54 N48 N55:N56 S23 R21:S21 E27:F27 E33:F33 E25:F25 E21:F21 F23 L35 G19:G34 H64:H68 E35:F35 R35:S35 M107 K95 K84:L85 H101:H103 M87 M76:M77 H84:H85 H81 H76:H77 L101:L103 H95:H96 L95:L96 K101:K102 M105 J64:J68 H99 J18:J35 N106 H18:H35 N35 R39 I18:I34 L64:L68"/>
    <dataValidation allowBlank="1" showErrorMessage="1" prompt="Enter the formula or amount of the sum of the operating expenses." sqref="M55"/>
    <dataValidation allowBlank="1" showErrorMessage="1" prompt="See the ending balance for notes payable determined in part 1." sqref="M81"/>
    <dataValidation allowBlank="1" showErrorMessage="1" prompt="Fees earned less total operating expenses." sqref="M56"/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allowBlank="1" showInputMessage="1" showErrorMessage="1" prompt="Record cash outflows as negatives" sqref="R23 G18 E23"/>
    <dataValidation type="list" allowBlank="1" showInputMessage="1" showErrorMessage="1" prompt="Select from drop-down list_x000a_F=Financing actvity_x000a_I=Investing activity_x000a_O=Operating activity_x000a_This column will not be graded" sqref="D18">
      <formula1>"F,I,O"</formula1>
    </dataValidation>
    <dataValidation type="list" allowBlank="1" showErrorMessage="1" sqref="D19 D21 D23 D25 D27 D29 D31 D33">
      <formula1>"F,I,O"</formula1>
    </dataValidation>
    <dataValidation allowBlank="1" showInputMessage="1" showErrorMessage="1" prompt="Split into Auto and Misc. amounts" sqref="R25"/>
    <dataValidation type="list" allowBlank="1" showInputMessage="1" showErrorMessage="1" prompt="Select answer from the drop-down list." sqref="C39:Q39">
      <formula1>$V$41:$V$43</formula1>
    </dataValidation>
    <dataValidation type="list" allowBlank="1" showInputMessage="1" showErrorMessage="1" prompt="Select accounts from the drop-down list." sqref="C48:I48 C56:I56 C50:I51">
      <formula1>$V$48:$V$55</formula1>
    </dataValidation>
    <dataValidation type="list" allowBlank="1" showErrorMessage="1" sqref="C52:I54">
      <formula1>$V$48:$V$55</formula1>
    </dataValidation>
    <dataValidation type="list" allowBlank="1" showInputMessage="1" showErrorMessage="1" prompt="Select answer from the drop-down list." sqref="C81:G81 C84:G85 C76:G77">
      <formula1>$V$78:$V$82</formula1>
    </dataValidation>
    <dataValidation type="list" allowBlank="1" showInputMessage="1" showErrorMessage="1" prompt="Select from drop-down list" sqref="C99:G99 C102:G103">
      <formula1>$V$95:$V$98</formula1>
    </dataValidation>
    <dataValidation allowBlank="1" showInputMessage="1" showErrorMessage="1" prompt="Enter total of operating cash outflows as a negative" sqref="K96"/>
    <dataValidation type="list" allowBlank="1" showInputMessage="1" showErrorMessage="1" prompt="Select financing items in transaction order above" sqref="C101:G101">
      <formula1>$V$95:$V$98</formula1>
    </dataValidation>
    <dataValidation allowBlank="1" showInputMessage="1" showErrorMessage="1" prompt="Enter outflows as negatives" sqref="K103"/>
  </dataValidations>
  <pageMargins left="0.75" right="0.75" top="1" bottom="1" header="0.5" footer="0.5"/>
  <pageSetup orientation="landscape" horizontalDpi="360" verticalDpi="360" r:id="rId1"/>
  <headerFooter alignWithMargins="0"/>
  <ignoredErrors>
    <ignoredError sqref="A132:A205 A111:A1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117"/>
  <sheetViews>
    <sheetView showGridLines="0" tabSelected="1" workbookViewId="0">
      <selection activeCell="C2" sqref="C2:K2"/>
    </sheetView>
  </sheetViews>
  <sheetFormatPr defaultRowHeight="12.75" x14ac:dyDescent="0.2"/>
  <cols>
    <col min="1" max="1" width="5.140625" customWidth="1"/>
    <col min="2" max="2" width="3.140625" customWidth="1"/>
    <col min="3" max="3" width="20.7109375" customWidth="1"/>
    <col min="4" max="4" width="3.7109375" customWidth="1"/>
    <col min="5" max="5" width="11.7109375" customWidth="1"/>
    <col min="6" max="6" width="2.7109375" customWidth="1"/>
    <col min="7" max="7" width="10.7109375" customWidth="1"/>
    <col min="8" max="8" width="2.7109375" customWidth="1"/>
    <col min="9" max="9" width="10.7109375" customWidth="1"/>
    <col min="10" max="10" width="2.7109375" customWidth="1"/>
    <col min="11" max="11" width="10.7109375" customWidth="1"/>
    <col min="12" max="12" width="2.7109375" customWidth="1"/>
    <col min="13" max="13" width="10.7109375" customWidth="1"/>
    <col min="14" max="14" width="2.7109375" customWidth="1"/>
    <col min="15" max="15" width="10.7109375" customWidth="1"/>
    <col min="16" max="16" width="2.7109375" customWidth="1"/>
    <col min="17" max="17" width="3.7109375" customWidth="1"/>
    <col min="18" max="18" width="11.7109375" customWidth="1"/>
    <col min="19" max="19" width="3.7109375" customWidth="1"/>
    <col min="21" max="21" width="7.42578125" customWidth="1"/>
    <col min="22" max="22" width="8.42578125" hidden="1" customWidth="1"/>
    <col min="32" max="32" width="8.5703125" customWidth="1"/>
    <col min="33" max="33" width="4" hidden="1" customWidth="1"/>
    <col min="34" max="34" width="3.42578125" hidden="1" customWidth="1"/>
  </cols>
  <sheetData>
    <row r="1" spans="1:33" ht="19.5" x14ac:dyDescent="0.4">
      <c r="A1" s="176" t="s">
        <v>46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7"/>
      <c r="M1" s="110"/>
      <c r="N1" s="65"/>
      <c r="O1" s="65"/>
      <c r="P1" s="65"/>
      <c r="Q1" s="65"/>
      <c r="R1" s="65"/>
      <c r="S1" s="65"/>
      <c r="T1" s="65"/>
      <c r="U1" s="65"/>
      <c r="V1" s="65"/>
      <c r="W1" s="65"/>
      <c r="AG1" s="44" t="s">
        <v>72</v>
      </c>
    </row>
    <row r="2" spans="1:33" ht="13.5" customHeight="1" thickBot="1" x14ac:dyDescent="0.25">
      <c r="A2" s="1" t="s">
        <v>0</v>
      </c>
      <c r="B2" s="65"/>
      <c r="C2" s="178" t="s">
        <v>48</v>
      </c>
      <c r="D2" s="179"/>
      <c r="E2" s="179"/>
      <c r="F2" s="179"/>
      <c r="G2" s="179"/>
      <c r="H2" s="179"/>
      <c r="I2" s="179"/>
      <c r="J2" s="179"/>
      <c r="K2" s="179"/>
      <c r="L2" s="110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AG2" s="33">
        <f>COUNTIF(A14:AC2097,"~*")</f>
        <v>0</v>
      </c>
    </row>
    <row r="3" spans="1:33" ht="13.5" customHeight="1" thickTop="1" x14ac:dyDescent="0.2">
      <c r="A3" s="1" t="s">
        <v>1</v>
      </c>
      <c r="B3" s="65"/>
      <c r="C3" s="178"/>
      <c r="D3" s="179"/>
      <c r="E3" s="179"/>
      <c r="F3" s="179"/>
      <c r="G3" s="179"/>
      <c r="H3" s="179"/>
      <c r="I3" s="179"/>
      <c r="J3" s="179"/>
      <c r="K3" s="179"/>
      <c r="L3" s="110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AG3" s="44" t="s">
        <v>73</v>
      </c>
    </row>
    <row r="4" spans="1:33" ht="13.5" customHeight="1" thickBot="1" x14ac:dyDescent="0.25">
      <c r="A4" s="66" t="s">
        <v>49</v>
      </c>
      <c r="B4" s="65"/>
      <c r="C4" s="154" t="s">
        <v>50</v>
      </c>
      <c r="D4" s="154"/>
      <c r="E4" s="154"/>
      <c r="F4" s="154"/>
      <c r="G4" s="154"/>
      <c r="H4" s="154"/>
      <c r="I4" s="154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AG4" s="33">
        <f>COUNTIF(A14:IC99,"  ")</f>
        <v>0</v>
      </c>
    </row>
    <row r="5" spans="1:33" ht="13.5" customHeight="1" thickTop="1" x14ac:dyDescent="0.2">
      <c r="A5" s="66" t="s">
        <v>51</v>
      </c>
      <c r="B5" s="65"/>
      <c r="C5" s="183" t="str">
        <f>IF('Pr. 2-1'!C7=100200,"OFF","ON")</f>
        <v>ON</v>
      </c>
      <c r="D5" s="183"/>
      <c r="E5" s="183"/>
      <c r="F5" s="183"/>
      <c r="G5" s="184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AG5" s="34" t="s">
        <v>74</v>
      </c>
    </row>
    <row r="6" spans="1:33" ht="13.5" customHeight="1" thickBot="1" x14ac:dyDescent="0.25">
      <c r="A6" s="67"/>
      <c r="B6" s="65"/>
      <c r="C6" s="65"/>
      <c r="D6" s="65"/>
      <c r="E6" s="65"/>
      <c r="F6" s="65"/>
      <c r="G6" s="65"/>
      <c r="H6" s="66"/>
      <c r="I6" s="65"/>
      <c r="J6" s="68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AG6" s="33">
        <f>COUNTIF(A14:AC99," ")</f>
        <v>147</v>
      </c>
    </row>
    <row r="7" spans="1:33" ht="13.5" customHeight="1" thickTop="1" x14ac:dyDescent="0.2">
      <c r="A7" s="65"/>
      <c r="B7" s="65"/>
      <c r="C7" s="65"/>
      <c r="D7" s="65"/>
      <c r="E7" s="65"/>
      <c r="F7" s="65"/>
      <c r="G7" s="65"/>
      <c r="H7" s="66"/>
      <c r="I7" s="65"/>
      <c r="J7" s="68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AG7" s="32" t="s">
        <v>55</v>
      </c>
    </row>
    <row r="8" spans="1:33" ht="13.5" customHeight="1" thickBot="1" x14ac:dyDescent="0.25">
      <c r="A8" s="180" t="s">
        <v>52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2"/>
      <c r="O8" s="65"/>
      <c r="P8" s="65"/>
      <c r="Q8" s="65"/>
      <c r="R8" s="65"/>
      <c r="S8" s="65"/>
      <c r="T8" s="65"/>
      <c r="U8" s="65"/>
      <c r="V8" s="65"/>
      <c r="W8" s="65"/>
      <c r="AG8" s="33">
        <f>AG2+AG4+AG6</f>
        <v>147</v>
      </c>
    </row>
    <row r="9" spans="1:33" ht="13.5" customHeight="1" thickTop="1" x14ac:dyDescent="0.2">
      <c r="A9" s="165" t="s">
        <v>53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7"/>
      <c r="O9" s="65"/>
      <c r="P9" s="65"/>
      <c r="Q9" s="65"/>
      <c r="R9" s="65"/>
      <c r="S9" s="65"/>
      <c r="T9" s="65"/>
      <c r="U9" s="65"/>
      <c r="V9" s="65"/>
      <c r="W9" s="65"/>
      <c r="AG9" s="32" t="s">
        <v>76</v>
      </c>
    </row>
    <row r="10" spans="1:33" ht="13.5" customHeight="1" thickBot="1" x14ac:dyDescent="0.25">
      <c r="A10" s="168" t="s">
        <v>54</v>
      </c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70"/>
      <c r="O10" s="65"/>
      <c r="P10" s="65"/>
      <c r="Q10" s="65"/>
      <c r="R10" s="65"/>
      <c r="S10" s="65"/>
      <c r="T10" s="65"/>
      <c r="U10" s="65"/>
      <c r="V10" s="65"/>
      <c r="W10" s="65"/>
      <c r="AG10" s="35">
        <f>AG6/AG8</f>
        <v>1</v>
      </c>
    </row>
    <row r="11" spans="1:33" ht="13.5" customHeight="1" thickTop="1" x14ac:dyDescent="0.2">
      <c r="A11" s="171" t="str">
        <f>IF(Sol.!C5="OFF","     ","A red asterisk (*) will appear in the column to the right of an incorrect answer.")</f>
        <v>A red asterisk (*) will appear in the column to the right of an incorrect answer.</v>
      </c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3"/>
      <c r="O11" s="65"/>
      <c r="P11" s="65"/>
      <c r="Q11" s="65"/>
      <c r="R11" s="65"/>
      <c r="S11" s="65"/>
      <c r="T11" s="65"/>
      <c r="U11" s="65"/>
      <c r="V11" s="65"/>
      <c r="W11" s="65"/>
      <c r="AG11" t="s">
        <v>56</v>
      </c>
    </row>
    <row r="12" spans="1:33" ht="13.5" customHeight="1" x14ac:dyDescent="0.2">
      <c r="A12" s="113" t="str">
        <f>IF(Sol.!C5="OFF","     ","For correct grading, enter a zero in cells you would otherwise leave blank.")</f>
        <v>For correct grading, enter a zero in cells you would otherwise leave blank.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AG12" s="44" t="s">
        <v>68</v>
      </c>
    </row>
    <row r="13" spans="1:33" ht="13.5" customHeight="1" x14ac:dyDescent="0.2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AG13" s="44" t="s">
        <v>69</v>
      </c>
    </row>
    <row r="14" spans="1:33" ht="20.100000000000001" customHeight="1" x14ac:dyDescent="0.2">
      <c r="A14" s="69" t="s">
        <v>103</v>
      </c>
      <c r="B14" s="70"/>
      <c r="C14" s="71"/>
      <c r="D14" s="157" t="s">
        <v>32</v>
      </c>
      <c r="E14" s="158"/>
      <c r="F14" s="71"/>
      <c r="G14" s="161" t="s">
        <v>25</v>
      </c>
      <c r="H14" s="161"/>
      <c r="I14" s="161"/>
      <c r="J14" s="161"/>
      <c r="K14" s="161"/>
      <c r="L14" s="161"/>
      <c r="M14" s="161"/>
      <c r="N14" s="161"/>
      <c r="O14" s="161"/>
      <c r="P14" s="71"/>
      <c r="Q14" s="157" t="s">
        <v>20</v>
      </c>
      <c r="R14" s="158"/>
      <c r="S14" s="72"/>
      <c r="T14" s="65"/>
      <c r="U14" s="65"/>
      <c r="V14" s="65"/>
      <c r="W14" s="65"/>
      <c r="AG14" s="44" t="s">
        <v>70</v>
      </c>
    </row>
    <row r="15" spans="1:33" x14ac:dyDescent="0.2">
      <c r="A15" s="65"/>
      <c r="B15" s="73"/>
      <c r="C15" s="74"/>
      <c r="D15" s="159"/>
      <c r="E15" s="159"/>
      <c r="F15" s="74"/>
      <c r="G15" s="162" t="s">
        <v>13</v>
      </c>
      <c r="H15" s="163"/>
      <c r="I15" s="163"/>
      <c r="J15" s="77" t="s">
        <v>10</v>
      </c>
      <c r="K15" s="75" t="s">
        <v>12</v>
      </c>
      <c r="L15" s="77" t="s">
        <v>9</v>
      </c>
      <c r="M15" s="162" t="s">
        <v>11</v>
      </c>
      <c r="N15" s="162"/>
      <c r="O15" s="162"/>
      <c r="P15" s="74"/>
      <c r="Q15" s="159"/>
      <c r="R15" s="159"/>
      <c r="S15" s="78"/>
      <c r="T15" s="65"/>
      <c r="U15" s="65"/>
      <c r="V15" s="65"/>
      <c r="W15" s="65"/>
      <c r="AG15" t="s">
        <v>71</v>
      </c>
    </row>
    <row r="16" spans="1:33" ht="12.75" customHeight="1" x14ac:dyDescent="0.2">
      <c r="A16" s="65"/>
      <c r="B16" s="73"/>
      <c r="C16" s="79"/>
      <c r="D16" s="159"/>
      <c r="E16" s="159"/>
      <c r="F16" s="74"/>
      <c r="G16" s="80"/>
      <c r="H16" s="80"/>
      <c r="I16" s="80"/>
      <c r="J16" s="80"/>
      <c r="K16" s="80" t="s">
        <v>7</v>
      </c>
      <c r="L16" s="80"/>
      <c r="M16" s="80" t="s">
        <v>105</v>
      </c>
      <c r="N16" s="80"/>
      <c r="O16" s="80" t="s">
        <v>8</v>
      </c>
      <c r="P16" s="74"/>
      <c r="Q16" s="159"/>
      <c r="R16" s="159"/>
      <c r="S16" s="78"/>
      <c r="T16" s="65"/>
      <c r="U16" s="65"/>
      <c r="V16" s="65"/>
      <c r="W16" s="65"/>
      <c r="AG16" s="36" t="s">
        <v>57</v>
      </c>
    </row>
    <row r="17" spans="1:34" x14ac:dyDescent="0.2">
      <c r="A17" s="65"/>
      <c r="B17" s="73"/>
      <c r="C17" s="81"/>
      <c r="D17" s="160"/>
      <c r="E17" s="160"/>
      <c r="F17" s="82"/>
      <c r="G17" s="75" t="s">
        <v>2</v>
      </c>
      <c r="H17" s="76" t="s">
        <v>9</v>
      </c>
      <c r="I17" s="75" t="s">
        <v>3</v>
      </c>
      <c r="J17" s="76" t="s">
        <v>10</v>
      </c>
      <c r="K17" s="75" t="s">
        <v>4</v>
      </c>
      <c r="L17" s="76" t="s">
        <v>9</v>
      </c>
      <c r="M17" s="75" t="s">
        <v>5</v>
      </c>
      <c r="N17" s="76" t="s">
        <v>9</v>
      </c>
      <c r="O17" s="75" t="s">
        <v>6</v>
      </c>
      <c r="P17" s="82"/>
      <c r="Q17" s="160"/>
      <c r="R17" s="160"/>
      <c r="S17" s="78"/>
      <c r="T17" s="65"/>
      <c r="U17" s="65"/>
      <c r="V17" s="65"/>
      <c r="W17" s="65"/>
    </row>
    <row r="18" spans="1:34" x14ac:dyDescent="0.2">
      <c r="A18" s="65"/>
      <c r="B18" s="73"/>
      <c r="C18" s="111" t="s">
        <v>104</v>
      </c>
      <c r="D18" s="83" t="s">
        <v>93</v>
      </c>
      <c r="E18" s="84">
        <v>60000</v>
      </c>
      <c r="F18" s="74"/>
      <c r="G18" s="83">
        <v>60000</v>
      </c>
      <c r="H18" s="13" t="str">
        <f>IF(Sol.!$C$5="OFF","",IF(G18=Sol.!G18," ",IF(G18="","  ","*")))</f>
        <v xml:space="preserve"> </v>
      </c>
      <c r="I18" s="83">
        <v>0</v>
      </c>
      <c r="J18" s="13" t="str">
        <f>IF(Sol.!$C$5="OFF","",IF(I18&lt;&gt;Sol.!I18,"*"," "))</f>
        <v xml:space="preserve"> </v>
      </c>
      <c r="K18" s="83">
        <v>0</v>
      </c>
      <c r="L18" s="13" t="str">
        <f>IF(Sol.!$C$5="OFF","",IF(K18&lt;&gt;Sol.!K18,"*"," "))</f>
        <v xml:space="preserve"> </v>
      </c>
      <c r="M18" s="83">
        <v>60000</v>
      </c>
      <c r="N18" s="13" t="str">
        <f>IF(Sol.!$C$5="OFF","",IF(M18=Sol.!M18," ",IF(M18="","  ","*")))</f>
        <v xml:space="preserve"> </v>
      </c>
      <c r="O18" s="83">
        <v>0</v>
      </c>
      <c r="P18" s="13" t="str">
        <f>IF(Sol.!$C$5="OFF","",IF(O18&lt;&gt;Sol.!O18,"*"," "))</f>
        <v xml:space="preserve"> </v>
      </c>
      <c r="Q18" s="74"/>
      <c r="R18" s="74"/>
      <c r="S18" s="14" t="str">
        <f>IF(Sol.!$C$5="OFF","",IF(R18&lt;&gt;Sol.!R18,"*"," "))</f>
        <v xml:space="preserve"> </v>
      </c>
      <c r="T18" s="65"/>
      <c r="U18" s="65"/>
      <c r="V18" s="65"/>
      <c r="W18" s="65"/>
    </row>
    <row r="19" spans="1:34" x14ac:dyDescent="0.2">
      <c r="A19" s="65"/>
      <c r="B19" s="73"/>
      <c r="C19" s="74" t="s">
        <v>83</v>
      </c>
      <c r="D19" s="83" t="s">
        <v>93</v>
      </c>
      <c r="E19" s="84">
        <v>100000</v>
      </c>
      <c r="F19" s="74"/>
      <c r="G19" s="85">
        <v>100000</v>
      </c>
      <c r="H19" s="13" t="str">
        <f>IF(Sol.!$C$5="OFF","",IF(G19=Sol.!G19," ",IF(G19="","  ","*")))</f>
        <v xml:space="preserve"> </v>
      </c>
      <c r="I19" s="85">
        <v>0</v>
      </c>
      <c r="J19" s="13" t="str">
        <f>IF(Sol.!$C$5="OFF","",IF(I19&lt;&gt;Sol.!I19,"*"," "))</f>
        <v xml:space="preserve"> </v>
      </c>
      <c r="K19" s="85">
        <v>100000</v>
      </c>
      <c r="L19" s="13" t="str">
        <f>IF(Sol.!$C$5="OFF","",IF(K19=Sol.!K19," ",IF(K19="","  ","*")))</f>
        <v xml:space="preserve"> </v>
      </c>
      <c r="M19" s="85">
        <v>0</v>
      </c>
      <c r="N19" s="13" t="str">
        <f>IF(Sol.!$C$5="OFF","",IF(M19&lt;&gt;Sol.!M19,"*"," "))</f>
        <v xml:space="preserve"> </v>
      </c>
      <c r="O19" s="85">
        <v>0</v>
      </c>
      <c r="P19" s="13" t="str">
        <f>IF(Sol.!$C$5="OFF","",IF(O19&lt;&gt;Sol.!O19,"*"," "))</f>
        <v xml:space="preserve"> </v>
      </c>
      <c r="Q19" s="74"/>
      <c r="R19" s="74"/>
      <c r="S19" s="14" t="str">
        <f>IF(Sol.!$C$5="OFF","",IF(R19&lt;&gt;Sol.!R19,"*"," "))</f>
        <v xml:space="preserve"> </v>
      </c>
      <c r="T19" s="65"/>
      <c r="U19" s="65"/>
      <c r="V19" s="65"/>
      <c r="W19" s="65"/>
      <c r="AG19" s="37" t="s">
        <v>58</v>
      </c>
    </row>
    <row r="20" spans="1:34" x14ac:dyDescent="0.2">
      <c r="A20" s="65"/>
      <c r="B20" s="73"/>
      <c r="C20" s="74" t="s">
        <v>84</v>
      </c>
      <c r="D20" s="74"/>
      <c r="E20" s="74"/>
      <c r="F20" s="74"/>
      <c r="G20" s="86">
        <f>G18+G19</f>
        <v>160000</v>
      </c>
      <c r="H20" s="13" t="str">
        <f>IF(Sol.!$C$5="OFF","",IF(G20=Sol.!G20," ",IF(G20="","  ","*")))</f>
        <v xml:space="preserve"> </v>
      </c>
      <c r="I20" s="86">
        <v>0</v>
      </c>
      <c r="J20" s="13" t="str">
        <f>IF(Sol.!$C$5="OFF","",IF(I20&lt;&gt;Sol.!I20,"*"," "))</f>
        <v xml:space="preserve"> </v>
      </c>
      <c r="K20" s="86">
        <v>100000</v>
      </c>
      <c r="L20" s="13" t="str">
        <f>IF(Sol.!$C$5="OFF","",IF(K20=Sol.!K20," ",IF(K20="","  ","*")))</f>
        <v xml:space="preserve"> </v>
      </c>
      <c r="M20" s="86">
        <v>60000</v>
      </c>
      <c r="N20" s="13" t="str">
        <f>IF(Sol.!$C$5="OFF","",IF(M20=Sol.!M20," ",IF(M20="","  ","*")))</f>
        <v xml:space="preserve"> </v>
      </c>
      <c r="O20" s="86">
        <v>0</v>
      </c>
      <c r="P20" s="13" t="str">
        <f>IF(Sol.!$C$5="OFF","",IF(O20&lt;&gt;Sol.!O20,"*"," "))</f>
        <v xml:space="preserve"> </v>
      </c>
      <c r="Q20" s="74"/>
      <c r="R20" s="74"/>
      <c r="S20" s="14" t="str">
        <f>IF(Sol.!$C$5="OFF","",IF(R20&lt;&gt;Sol.!R20,"*"," "))</f>
        <v xml:space="preserve"> </v>
      </c>
      <c r="T20" s="65"/>
      <c r="U20" s="65"/>
      <c r="V20" s="65"/>
      <c r="W20" s="65"/>
      <c r="AG20" s="37" t="s">
        <v>59</v>
      </c>
    </row>
    <row r="21" spans="1:34" x14ac:dyDescent="0.2">
      <c r="A21" s="65"/>
      <c r="B21" s="73"/>
      <c r="C21" s="74" t="s">
        <v>85</v>
      </c>
      <c r="D21" s="83" t="s">
        <v>94</v>
      </c>
      <c r="E21" s="84">
        <v>30000</v>
      </c>
      <c r="F21" s="74"/>
      <c r="G21" s="87">
        <v>30000</v>
      </c>
      <c r="H21" s="13" t="str">
        <f>IF(Sol.!$C$5="OFF","",IF(G21=Sol.!G21," ",IF(G21="","  ","*")))</f>
        <v xml:space="preserve"> </v>
      </c>
      <c r="I21" s="87">
        <v>0</v>
      </c>
      <c r="J21" s="13" t="str">
        <f>IF(Sol.!$C$5="OFF","",IF(I21&lt;&gt;Sol.!I21,"*"," "))</f>
        <v xml:space="preserve"> </v>
      </c>
      <c r="K21" s="87">
        <v>0</v>
      </c>
      <c r="L21" s="13" t="str">
        <f>IF(Sol.!$C$5="OFF","",IF(K21&lt;&gt;Sol.!K21,"*"," "))</f>
        <v xml:space="preserve"> </v>
      </c>
      <c r="M21" s="87">
        <v>0</v>
      </c>
      <c r="N21" s="13" t="str">
        <f>IF(Sol.!$C$5="OFF","",IF(M21&lt;&gt;Sol.!M21,"*"," "))</f>
        <v xml:space="preserve"> </v>
      </c>
      <c r="O21" s="87">
        <v>30000</v>
      </c>
      <c r="P21" s="13" t="str">
        <f>IF(Sol.!$C$5="OFF","",IF(O21=Sol.!O21," ",IF(O21="","  ","*")))</f>
        <v xml:space="preserve"> </v>
      </c>
      <c r="Q21" s="88" t="s">
        <v>14</v>
      </c>
      <c r="R21" s="83">
        <v>30000</v>
      </c>
      <c r="S21" s="14" t="str">
        <f>IF(Sol.!$C$5="OFF","",IF(R21=Sol.!R21," ",IF(R21="","  ","*")))</f>
        <v xml:space="preserve"> </v>
      </c>
      <c r="T21" s="65"/>
      <c r="U21" s="65"/>
      <c r="V21" s="65"/>
      <c r="W21" s="65"/>
      <c r="AG21" s="37" t="s">
        <v>60</v>
      </c>
    </row>
    <row r="22" spans="1:34" x14ac:dyDescent="0.2">
      <c r="A22" s="65"/>
      <c r="B22" s="73"/>
      <c r="C22" s="74" t="s">
        <v>84</v>
      </c>
      <c r="D22" s="74"/>
      <c r="E22" s="74"/>
      <c r="F22" s="74"/>
      <c r="G22" s="86">
        <f>G20+G21</f>
        <v>190000</v>
      </c>
      <c r="H22" s="13" t="str">
        <f>IF(Sol.!$C$5="OFF","",IF(G22=Sol.!G22," ",IF(G22="","  ","*")))</f>
        <v xml:space="preserve"> </v>
      </c>
      <c r="I22" s="86">
        <v>0</v>
      </c>
      <c r="J22" s="13" t="str">
        <f>IF(Sol.!$C$5="OFF","",IF(I22&lt;&gt;Sol.!I22,"*"," "))</f>
        <v xml:space="preserve"> </v>
      </c>
      <c r="K22" s="86">
        <f>K20+K21</f>
        <v>100000</v>
      </c>
      <c r="L22" s="13" t="str">
        <f>IF(Sol.!$C$5="OFF","",IF(K22=Sol.!K22," ",IF(K22="","  ","*")))</f>
        <v xml:space="preserve"> </v>
      </c>
      <c r="M22" s="86">
        <f>M20+M21</f>
        <v>60000</v>
      </c>
      <c r="N22" s="13" t="str">
        <f>IF(Sol.!$C$5="OFF","",IF(M22=Sol.!M22," ",IF(M22="","  ","*")))</f>
        <v xml:space="preserve"> </v>
      </c>
      <c r="O22" s="86">
        <v>30000</v>
      </c>
      <c r="P22" s="13" t="str">
        <f>IF(Sol.!$C$5="OFF","",IF(O22=Sol.!O22," ",IF(O22="","  ","*")))</f>
        <v xml:space="preserve"> </v>
      </c>
      <c r="Q22" s="88"/>
      <c r="R22" s="74"/>
      <c r="S22" s="14" t="str">
        <f>IF(Sol.!$C$5="OFF","",IF(R22=Sol.!R22," ",IF(R22="","  ","*")))</f>
        <v xml:space="preserve"> </v>
      </c>
      <c r="T22" s="65"/>
      <c r="U22" s="65"/>
      <c r="V22" s="65"/>
      <c r="W22" s="65"/>
      <c r="AG22" s="37" t="s">
        <v>61</v>
      </c>
    </row>
    <row r="23" spans="1:34" x14ac:dyDescent="0.2">
      <c r="A23" s="65"/>
      <c r="B23" s="73"/>
      <c r="C23" s="74" t="s">
        <v>86</v>
      </c>
      <c r="D23" s="83" t="s">
        <v>94</v>
      </c>
      <c r="E23" s="84">
        <v>-5000</v>
      </c>
      <c r="F23" s="74"/>
      <c r="G23" s="87">
        <v>-5000</v>
      </c>
      <c r="H23" s="13" t="str">
        <f>IF(Sol.!$C$5="OFF","",IF(G23=Sol.!G23," ",IF(G23="","  ","*")))</f>
        <v xml:space="preserve"> </v>
      </c>
      <c r="I23" s="87">
        <v>0</v>
      </c>
      <c r="J23" s="13" t="str">
        <f>IF(Sol.!$C$5="OFF","",IF(I23&lt;&gt;Sol.!I23,"*"," "))</f>
        <v xml:space="preserve"> </v>
      </c>
      <c r="K23" s="87">
        <v>0</v>
      </c>
      <c r="L23" s="13" t="str">
        <f>IF(Sol.!$C$5="OFF","",IF(K23&lt;&gt;Sol.!K23,"*"," "))</f>
        <v xml:space="preserve"> </v>
      </c>
      <c r="M23" s="87">
        <v>0</v>
      </c>
      <c r="N23" s="13" t="str">
        <f>IF(Sol.!$C$5="OFF","",IF(M23&lt;&gt;Sol.!M23,"*"," "))</f>
        <v xml:space="preserve"> </v>
      </c>
      <c r="O23" s="87">
        <v>-5000</v>
      </c>
      <c r="P23" s="13" t="str">
        <f>IF(Sol.!$C$5="OFF","",IF(O23=Sol.!O23," ",IF(O23="","  ","*")))</f>
        <v xml:space="preserve"> </v>
      </c>
      <c r="Q23" s="88" t="s">
        <v>16</v>
      </c>
      <c r="R23" s="83">
        <v>-5000</v>
      </c>
      <c r="S23" s="14" t="str">
        <f>IF(Sol.!$C$5="OFF","",IF(R23=Sol.!R23," ",IF(R23="","  ","*")))</f>
        <v xml:space="preserve"> </v>
      </c>
      <c r="T23" s="65"/>
      <c r="U23" s="65"/>
      <c r="V23" s="65"/>
      <c r="W23" s="65"/>
      <c r="AG23" s="37" t="s">
        <v>62</v>
      </c>
    </row>
    <row r="24" spans="1:34" x14ac:dyDescent="0.2">
      <c r="A24" s="65"/>
      <c r="B24" s="73"/>
      <c r="C24" s="74" t="s">
        <v>84</v>
      </c>
      <c r="D24" s="74"/>
      <c r="E24" s="74"/>
      <c r="F24" s="74"/>
      <c r="G24" s="86">
        <f>G22+G23</f>
        <v>185000</v>
      </c>
      <c r="H24" s="13" t="str">
        <f>IF(Sol.!$C$5="OFF","",IF(G24=Sol.!G24," ",IF(G24="","  ","*")))</f>
        <v xml:space="preserve"> </v>
      </c>
      <c r="I24" s="86">
        <v>0</v>
      </c>
      <c r="J24" s="13" t="str">
        <f>IF(Sol.!$C$5="OFF","",IF(I24&lt;&gt;Sol.!I24,"*"," "))</f>
        <v xml:space="preserve"> </v>
      </c>
      <c r="K24" s="86">
        <f>K22+K23</f>
        <v>100000</v>
      </c>
      <c r="L24" s="13" t="str">
        <f>IF(Sol.!$C$5="OFF","",IF(K24=Sol.!K24," ",IF(K24="","  ","*")))</f>
        <v xml:space="preserve"> </v>
      </c>
      <c r="M24" s="86">
        <f>M22+M23</f>
        <v>60000</v>
      </c>
      <c r="N24" s="13" t="str">
        <f>IF(Sol.!$C$5="OFF","",IF(M24=Sol.!M24," ",IF(M24="","  ","*")))</f>
        <v xml:space="preserve"> </v>
      </c>
      <c r="O24" s="86">
        <v>25000</v>
      </c>
      <c r="P24" s="13" t="str">
        <f>IF(Sol.!$C$5="OFF","",IF(O24=Sol.!O24," ",IF(O24="","  ","*")))</f>
        <v xml:space="preserve"> </v>
      </c>
      <c r="Q24" s="88"/>
      <c r="R24" s="74"/>
      <c r="S24" s="14" t="str">
        <f>IF(Sol.!$C$5="OFF","",IF(R24=Sol.!R24," ",IF(R24="","  ","*")))</f>
        <v xml:space="preserve"> </v>
      </c>
      <c r="T24" s="65"/>
      <c r="U24" s="65"/>
      <c r="V24" s="65"/>
      <c r="W24" s="65"/>
      <c r="AG24" s="37" t="s">
        <v>75</v>
      </c>
    </row>
    <row r="25" spans="1:34" x14ac:dyDescent="0.2">
      <c r="A25" s="65"/>
      <c r="B25" s="73"/>
      <c r="C25" s="74" t="s">
        <v>87</v>
      </c>
      <c r="D25" s="83" t="s">
        <v>94</v>
      </c>
      <c r="E25" s="84">
        <v>-3500</v>
      </c>
      <c r="F25" s="74"/>
      <c r="G25" s="83">
        <v>-3500</v>
      </c>
      <c r="H25" s="13" t="str">
        <f>IF(Sol.!$C$5="OFF","",IF(G25=Sol.!G25," ",IF(G25="","  ","*")))</f>
        <v xml:space="preserve"> </v>
      </c>
      <c r="I25" s="83">
        <v>0</v>
      </c>
      <c r="J25" s="13" t="str">
        <f>IF(Sol.!$C$5="OFF","",IF(I25&lt;&gt;Sol.!I25,"*"," "))</f>
        <v xml:space="preserve"> </v>
      </c>
      <c r="K25" s="83">
        <v>0</v>
      </c>
      <c r="L25" s="13" t="str">
        <f>IF(Sol.!$C$5="OFF","",IF(K25&lt;&gt;Sol.!K25,"*"," "))</f>
        <v xml:space="preserve"> </v>
      </c>
      <c r="M25" s="83">
        <v>0</v>
      </c>
      <c r="N25" s="13" t="str">
        <f>IF(Sol.!$C$5="OFF","",IF(M25&lt;&gt;Sol.!M25,"*"," "))</f>
        <v xml:space="preserve"> </v>
      </c>
      <c r="O25" s="83">
        <v>-3500</v>
      </c>
      <c r="P25" s="13" t="str">
        <f>IF(Sol.!$C$5="OFF","",IF(O25=Sol.!O25," ",IF(O25="","  ","*")))</f>
        <v xml:space="preserve"> </v>
      </c>
      <c r="Q25" s="88" t="s">
        <v>17</v>
      </c>
      <c r="R25" s="83">
        <v>-2500</v>
      </c>
      <c r="S25" s="14" t="str">
        <f>IF(Sol.!$C$5="OFF","",IF(R25=Sol.!R25," ",IF(R25="","  ","*")))</f>
        <v xml:space="preserve"> </v>
      </c>
      <c r="T25" s="65"/>
      <c r="U25" s="65"/>
      <c r="V25" s="65"/>
      <c r="W25" s="65"/>
      <c r="AG25" s="37" t="s">
        <v>66</v>
      </c>
    </row>
    <row r="26" spans="1:34" x14ac:dyDescent="0.2">
      <c r="A26" s="65"/>
      <c r="B26" s="73"/>
      <c r="C26" s="74" t="s">
        <v>84</v>
      </c>
      <c r="D26" s="74"/>
      <c r="E26" s="74"/>
      <c r="F26" s="74"/>
      <c r="G26" s="86">
        <f>G24+G25</f>
        <v>181500</v>
      </c>
      <c r="H26" s="13" t="str">
        <f>IF(Sol.!$C$5="OFF","",IF(G26=Sol.!G26," ",IF(G26="","  ","*")))</f>
        <v xml:space="preserve"> </v>
      </c>
      <c r="I26" s="86">
        <v>0</v>
      </c>
      <c r="J26" s="13" t="str">
        <f>IF(Sol.!$C$5="OFF","",IF(I26&lt;&gt;Sol.!I26,"*"," "))</f>
        <v xml:space="preserve"> </v>
      </c>
      <c r="K26" s="86">
        <f>K24+K25</f>
        <v>100000</v>
      </c>
      <c r="L26" s="13" t="str">
        <f>IF(Sol.!$C$5="OFF","",IF(K26=Sol.!K26," ",IF(K26="","  ","*")))</f>
        <v xml:space="preserve"> </v>
      </c>
      <c r="M26" s="86">
        <f>M24+M25</f>
        <v>60000</v>
      </c>
      <c r="N26" s="13" t="str">
        <f>IF(Sol.!$C$5="OFF","",IF(M26=Sol.!M26," ",IF(M26="","  ","*")))</f>
        <v xml:space="preserve"> </v>
      </c>
      <c r="O26" s="86">
        <f>O24+O25</f>
        <v>21500</v>
      </c>
      <c r="P26" s="13" t="str">
        <f>IF(Sol.!$C$5="OFF","",IF(O26=Sol.!O26," ",IF(O26="","  ","*")))</f>
        <v xml:space="preserve"> </v>
      </c>
      <c r="Q26" s="88"/>
      <c r="R26" s="83">
        <v>-1000</v>
      </c>
      <c r="S26" s="14" t="str">
        <f>IF(Sol.!$C$5="OFF","",IF(R26=Sol.!R26," ",IF(R26="","  ","*")))</f>
        <v xml:space="preserve"> </v>
      </c>
      <c r="T26" s="65"/>
      <c r="U26" s="65"/>
      <c r="V26" s="65"/>
      <c r="W26" s="65"/>
      <c r="AG26" s="45" t="s">
        <v>77</v>
      </c>
    </row>
    <row r="27" spans="1:34" x14ac:dyDescent="0.2">
      <c r="A27" s="65"/>
      <c r="B27" s="73"/>
      <c r="C27" s="74" t="s">
        <v>88</v>
      </c>
      <c r="D27" s="83" t="s">
        <v>94</v>
      </c>
      <c r="E27" s="84">
        <v>-6500</v>
      </c>
      <c r="F27" s="74"/>
      <c r="G27" s="87">
        <v>-6500</v>
      </c>
      <c r="H27" s="13" t="str">
        <f>IF(Sol.!$C$5="OFF","",IF(G27=Sol.!G27," ",IF(G27="","  ","*")))</f>
        <v xml:space="preserve"> </v>
      </c>
      <c r="I27" s="87">
        <v>0</v>
      </c>
      <c r="J27" s="13" t="str">
        <f>IF(Sol.!$C$5="OFF","",IF(I27&lt;&gt;Sol.!I27,"*"," "))</f>
        <v xml:space="preserve"> </v>
      </c>
      <c r="K27" s="87">
        <v>0</v>
      </c>
      <c r="L27" s="13" t="str">
        <f>IF(Sol.!$C$5="OFF","",IF(K27&lt;&gt;Sol.!K27,"*"," "))</f>
        <v xml:space="preserve"> </v>
      </c>
      <c r="M27" s="87">
        <v>0</v>
      </c>
      <c r="N27" s="13" t="str">
        <f>IF(Sol.!$C$5="OFF","",IF(M27&lt;&gt;Sol.!M27,"*"," "))</f>
        <v xml:space="preserve"> </v>
      </c>
      <c r="O27" s="87">
        <v>-6500</v>
      </c>
      <c r="P27" s="13" t="str">
        <f>IF(Sol.!$C$5="OFF","",IF(O27=Sol.!O27," ",IF(O27="","  ","*")))</f>
        <v xml:space="preserve"> </v>
      </c>
      <c r="Q27" s="88" t="s">
        <v>18</v>
      </c>
      <c r="R27" s="83">
        <v>-6500</v>
      </c>
      <c r="S27" s="14" t="str">
        <f>IF(Sol.!$C$5="OFF","",IF(R27=Sol.!R27," ",IF(R27="","  ","*")))</f>
        <v xml:space="preserve"> </v>
      </c>
      <c r="T27" s="65"/>
      <c r="U27" s="65"/>
      <c r="V27" s="65"/>
      <c r="W27" s="65"/>
    </row>
    <row r="28" spans="1:34" x14ac:dyDescent="0.2">
      <c r="A28" s="65"/>
      <c r="B28" s="73"/>
      <c r="C28" s="74" t="s">
        <v>84</v>
      </c>
      <c r="D28" s="74"/>
      <c r="E28" s="74"/>
      <c r="F28" s="74"/>
      <c r="G28" s="86">
        <f>G26+G27</f>
        <v>175000</v>
      </c>
      <c r="H28" s="13" t="str">
        <f>IF(Sol.!$C$5="OFF","",IF(G28=Sol.!G28," ",IF(G28="","  ","*")))</f>
        <v xml:space="preserve"> </v>
      </c>
      <c r="I28" s="86">
        <v>0</v>
      </c>
      <c r="J28" s="13" t="str">
        <f>IF(Sol.!$C$5="OFF","",IF(I28&lt;&gt;Sol.!I28,"*"," "))</f>
        <v xml:space="preserve"> </v>
      </c>
      <c r="K28" s="86">
        <f>K26+K27</f>
        <v>100000</v>
      </c>
      <c r="L28" s="13" t="str">
        <f>IF(Sol.!$C$5="OFF","",IF(K28=Sol.!K28," ",IF(K28="","  ","*")))</f>
        <v xml:space="preserve"> </v>
      </c>
      <c r="M28" s="86">
        <f>M26+M27</f>
        <v>60000</v>
      </c>
      <c r="N28" s="13" t="str">
        <f>IF(Sol.!$C$5="OFF","",IF(M28=Sol.!M28," ",IF(M28="","  ","*")))</f>
        <v xml:space="preserve"> </v>
      </c>
      <c r="O28" s="86">
        <f>O26+O27</f>
        <v>15000</v>
      </c>
      <c r="P28" s="13" t="str">
        <f>IF(Sol.!$C$5="OFF","",IF(O28=Sol.!O28," ",IF(O28="","  ","*")))</f>
        <v xml:space="preserve"> </v>
      </c>
      <c r="Q28" s="88"/>
      <c r="R28" s="74"/>
      <c r="S28" s="14" t="str">
        <f>IF(Sol.!$C$5="OFF","",IF(R28=Sol.!R28," ",IF(R28="","  ","*")))</f>
        <v xml:space="preserve"> </v>
      </c>
      <c r="T28" s="65"/>
      <c r="U28" s="65"/>
      <c r="V28" s="65"/>
      <c r="W28" s="65"/>
      <c r="AG28" s="37" t="s">
        <v>67</v>
      </c>
    </row>
    <row r="29" spans="1:34" x14ac:dyDescent="0.2">
      <c r="A29" s="65"/>
      <c r="B29" s="73"/>
      <c r="C29" s="74" t="s">
        <v>89</v>
      </c>
      <c r="D29" s="83" t="s">
        <v>94</v>
      </c>
      <c r="E29" s="84">
        <v>-500</v>
      </c>
      <c r="F29" s="74"/>
      <c r="G29" s="87">
        <v>-500</v>
      </c>
      <c r="H29" s="13" t="str">
        <f>IF(Sol.!$C$5="OFF","",IF(G29=Sol.!G29," ",IF(G29="","  ","*")))</f>
        <v xml:space="preserve"> </v>
      </c>
      <c r="I29" s="87">
        <v>0</v>
      </c>
      <c r="J29" s="13" t="str">
        <f>IF(Sol.!$C$5="OFF","",IF(I29&lt;&gt;Sol.!I29,"*"," "))</f>
        <v xml:space="preserve"> </v>
      </c>
      <c r="K29" s="87">
        <v>0</v>
      </c>
      <c r="L29" s="13" t="str">
        <f>IF(Sol.!$C$5="OFF","",IF(K29&lt;&gt;Sol.!K29,"*"," "))</f>
        <v xml:space="preserve"> </v>
      </c>
      <c r="M29" s="87">
        <v>0</v>
      </c>
      <c r="N29" s="13" t="str">
        <f>IF(Sol.!$C$5="OFF","",IF(M29&lt;&gt;Sol.!M29,"*"," "))</f>
        <v xml:space="preserve"> </v>
      </c>
      <c r="O29" s="87">
        <v>-500</v>
      </c>
      <c r="P29" s="13" t="str">
        <f>IF(Sol.!$C$5="OFF","",IF(O29=Sol.!O29," ",IF(O29="","  ","*")))</f>
        <v xml:space="preserve"> </v>
      </c>
      <c r="Q29" s="88" t="s">
        <v>19</v>
      </c>
      <c r="R29" s="83">
        <v>-500</v>
      </c>
      <c r="S29" s="14" t="str">
        <f>IF(Sol.!$C$5="OFF","",IF(R29=Sol.!R29," ",IF(R29="","  ","*")))</f>
        <v xml:space="preserve"> </v>
      </c>
      <c r="T29" s="65"/>
      <c r="U29" s="65"/>
      <c r="V29" s="65"/>
      <c r="W29" s="65"/>
      <c r="AG29" s="38" t="s">
        <v>78</v>
      </c>
      <c r="AH29" s="39"/>
    </row>
    <row r="30" spans="1:34" x14ac:dyDescent="0.2">
      <c r="A30" s="65"/>
      <c r="B30" s="73"/>
      <c r="C30" s="74" t="s">
        <v>84</v>
      </c>
      <c r="D30" s="74"/>
      <c r="E30" s="74"/>
      <c r="F30" s="74"/>
      <c r="G30" s="86">
        <f>G28+G29</f>
        <v>174500</v>
      </c>
      <c r="H30" s="13" t="str">
        <f>IF(Sol.!$C$5="OFF","",IF(G30=Sol.!G30," ",IF(G30="","  ","*")))</f>
        <v xml:space="preserve"> </v>
      </c>
      <c r="I30" s="86">
        <v>0</v>
      </c>
      <c r="J30" s="13" t="str">
        <f>IF(Sol.!$C$5="OFF","",IF(I30&lt;&gt;Sol.!I30,"*"," "))</f>
        <v xml:space="preserve"> </v>
      </c>
      <c r="K30" s="86">
        <f>K28+K29</f>
        <v>100000</v>
      </c>
      <c r="L30" s="13" t="str">
        <f>IF(Sol.!$C$5="OFF","",IF(K30=Sol.!K30," ",IF(K30="","  ","*")))</f>
        <v xml:space="preserve"> </v>
      </c>
      <c r="M30" s="86">
        <f>M28+M29</f>
        <v>60000</v>
      </c>
      <c r="N30" s="13" t="str">
        <f>IF(Sol.!$C$5="OFF","",IF(M30=Sol.!M30," ",IF(M30="","  ","*")))</f>
        <v xml:space="preserve"> </v>
      </c>
      <c r="O30" s="86">
        <f>O28+O29</f>
        <v>14500</v>
      </c>
      <c r="P30" s="13" t="str">
        <f>IF(Sol.!$C$5="OFF","",IF(O30=Sol.!O30," ",IF(O30="","  ","*")))</f>
        <v xml:space="preserve"> </v>
      </c>
      <c r="Q30" s="88"/>
      <c r="R30" s="74"/>
      <c r="S30" s="14" t="str">
        <f>IF(Sol.!$C$5="OFF","",IF(R30=Sol.!R30," ",IF(R30="","  ","*")))</f>
        <v xml:space="preserve"> </v>
      </c>
      <c r="T30" s="65"/>
      <c r="U30" s="65"/>
      <c r="V30" s="65"/>
      <c r="W30" s="65"/>
    </row>
    <row r="31" spans="1:34" x14ac:dyDescent="0.2">
      <c r="A31" s="65"/>
      <c r="B31" s="73"/>
      <c r="C31" s="74" t="s">
        <v>90</v>
      </c>
      <c r="D31" s="83" t="s">
        <v>95</v>
      </c>
      <c r="E31" s="84">
        <v>-120000</v>
      </c>
      <c r="F31" s="74"/>
      <c r="G31" s="87">
        <v>-120000</v>
      </c>
      <c r="H31" s="13" t="str">
        <f>IF(Sol.!$C$5="OFF","",IF(G31=Sol.!G31," ",IF(G31="","  ","*")))</f>
        <v xml:space="preserve"> </v>
      </c>
      <c r="I31" s="87">
        <v>120000</v>
      </c>
      <c r="J31" s="13" t="str">
        <f>IF(Sol.!$C$5="OFF","",IF(I31=Sol.!I31," ",IF(I31="","  ","*")))</f>
        <v xml:space="preserve"> </v>
      </c>
      <c r="K31" s="87">
        <v>0</v>
      </c>
      <c r="L31" s="13" t="str">
        <f>IF(Sol.!$C$5="OFF","",IF(K31&lt;&gt;Sol.!K31,"*"," "))</f>
        <v xml:space="preserve"> </v>
      </c>
      <c r="M31" s="87">
        <v>0</v>
      </c>
      <c r="N31" s="13" t="str">
        <f>IF(Sol.!$C$5="OFF","",IF(M31&lt;&gt;Sol.!M31,"*"," "))</f>
        <v xml:space="preserve"> </v>
      </c>
      <c r="O31" s="87">
        <v>0</v>
      </c>
      <c r="P31" s="13" t="str">
        <f>IF(Sol.!$C$5="OFF","",IF(O31&lt;&gt;Sol.!O31,"*"," "))</f>
        <v xml:space="preserve"> </v>
      </c>
      <c r="Q31" s="74"/>
      <c r="R31" s="74"/>
      <c r="S31" s="14" t="str">
        <f>IF(Sol.!$C$5="OFF","",IF(R31&lt;&gt;Sol.!R31,"*"," "))</f>
        <v xml:space="preserve"> </v>
      </c>
      <c r="T31" s="65"/>
      <c r="U31" s="65"/>
      <c r="V31" s="65"/>
      <c r="W31" s="65"/>
      <c r="AG31" s="37" t="s">
        <v>63</v>
      </c>
    </row>
    <row r="32" spans="1:34" x14ac:dyDescent="0.2">
      <c r="A32" s="65"/>
      <c r="B32" s="73"/>
      <c r="C32" s="74" t="s">
        <v>84</v>
      </c>
      <c r="D32" s="74"/>
      <c r="E32" s="74"/>
      <c r="F32" s="74"/>
      <c r="G32" s="86">
        <f>G30+G31</f>
        <v>54500</v>
      </c>
      <c r="H32" s="13" t="str">
        <f>IF(Sol.!$C$5="OFF","",IF(G32=Sol.!G32," ",IF(G32="","  ","*")))</f>
        <v xml:space="preserve"> </v>
      </c>
      <c r="I32" s="86">
        <v>120000</v>
      </c>
      <c r="J32" s="13" t="str">
        <f>IF(Sol.!$C$5="OFF","",IF(I32=Sol.!I32," ",IF(I32="","  ","*")))</f>
        <v xml:space="preserve"> </v>
      </c>
      <c r="K32" s="86">
        <f>K30+K31</f>
        <v>100000</v>
      </c>
      <c r="L32" s="13" t="str">
        <f>IF(Sol.!$C$5="OFF","",IF(K32=Sol.!K32," ",IF(K32="","  ","*")))</f>
        <v xml:space="preserve"> </v>
      </c>
      <c r="M32" s="86">
        <f>M30+M31</f>
        <v>60000</v>
      </c>
      <c r="N32" s="13" t="str">
        <f>IF(Sol.!$C$5="OFF","",IF(M32=Sol.!M32," ",IF(M32="","  ","*")))</f>
        <v xml:space="preserve"> </v>
      </c>
      <c r="O32" s="86">
        <v>14500</v>
      </c>
      <c r="P32" s="13" t="str">
        <f>IF(Sol.!$C$5="OFF","",IF(O32=Sol.!O32," ",IF(O32="","  ","*")))</f>
        <v xml:space="preserve"> </v>
      </c>
      <c r="Q32" s="74"/>
      <c r="R32" s="74"/>
      <c r="S32" s="14" t="str">
        <f>IF(Sol.!$C$5="OFF","",IF(R32=Sol.!R32," ",IF(R32="","  ","*")))</f>
        <v xml:space="preserve"> </v>
      </c>
      <c r="T32" s="65"/>
      <c r="U32" s="65"/>
      <c r="V32" s="65"/>
      <c r="W32" s="65"/>
      <c r="AG32" s="43" t="s">
        <v>64</v>
      </c>
      <c r="AH32" s="46" t="s">
        <v>65</v>
      </c>
    </row>
    <row r="33" spans="1:23" x14ac:dyDescent="0.2">
      <c r="A33" s="65"/>
      <c r="B33" s="73"/>
      <c r="C33" s="74" t="s">
        <v>91</v>
      </c>
      <c r="D33" s="83" t="s">
        <v>93</v>
      </c>
      <c r="E33" s="84">
        <v>-3000</v>
      </c>
      <c r="F33" s="74"/>
      <c r="G33" s="87">
        <v>-3000</v>
      </c>
      <c r="H33" s="13" t="str">
        <f>IF(Sol.!$C$5="OFF","",IF(G33=Sol.!G33," ",IF(G33="","  ","*")))</f>
        <v xml:space="preserve"> </v>
      </c>
      <c r="I33" s="87">
        <v>0</v>
      </c>
      <c r="J33" s="13" t="str">
        <f>IF(Sol.!$C$5="OFF","",IF(I33&lt;&gt;Sol.!I33,"*"," "))</f>
        <v xml:space="preserve"> </v>
      </c>
      <c r="K33" s="87">
        <v>0</v>
      </c>
      <c r="L33" s="13" t="str">
        <f>IF(Sol.!$C$5="OFF","",IF(K33&lt;&gt;Sol.!K33,"*"," "))</f>
        <v xml:space="preserve"> </v>
      </c>
      <c r="M33" s="87">
        <v>0</v>
      </c>
      <c r="N33" s="13" t="str">
        <f>IF(Sol.!$C$5="OFF","",IF(M33&lt;&gt;Sol.!M33,"*"," "))</f>
        <v xml:space="preserve"> </v>
      </c>
      <c r="O33" s="87">
        <v>-3000</v>
      </c>
      <c r="P33" s="13" t="str">
        <f>IF(Sol.!$C$5="OFF","",IF(O33=Sol.!O33," ",IF(O33="","  ","*")))</f>
        <v xml:space="preserve"> </v>
      </c>
      <c r="Q33" s="74"/>
      <c r="R33" s="74"/>
      <c r="S33" s="14" t="str">
        <f>IF(Sol.!$C$5="OFF","",IF(R33=Sol.!R33," ",IF(R33="","  ","*")))</f>
        <v xml:space="preserve"> </v>
      </c>
      <c r="T33" s="65"/>
      <c r="U33" s="65"/>
      <c r="V33" s="65"/>
      <c r="W33" s="65"/>
    </row>
    <row r="34" spans="1:23" ht="13.5" thickBot="1" x14ac:dyDescent="0.25">
      <c r="A34" s="65"/>
      <c r="B34" s="73"/>
      <c r="C34" s="74" t="s">
        <v>84</v>
      </c>
      <c r="D34" s="74"/>
      <c r="E34" s="74"/>
      <c r="F34" s="74"/>
      <c r="G34" s="89">
        <f>G32+G33</f>
        <v>51500</v>
      </c>
      <c r="H34" s="13" t="str">
        <f>IF(Sol.!$C$5="OFF","",IF(G34=Sol.!G34," ",IF(G34="","  ","*")))</f>
        <v xml:space="preserve"> </v>
      </c>
      <c r="I34" s="89">
        <v>120000</v>
      </c>
      <c r="J34" s="13" t="str">
        <f>IF(Sol.!$C$5="OFF","",IF(I34=Sol.!I34," ",IF(I34="","  ","*")))</f>
        <v xml:space="preserve"> </v>
      </c>
      <c r="K34" s="89">
        <v>100000</v>
      </c>
      <c r="L34" s="13" t="str">
        <f>IF(Sol.!$C$5="OFF","",IF(K34=Sol.!K34," ",IF(K34="","  ","*")))</f>
        <v xml:space="preserve"> </v>
      </c>
      <c r="M34" s="89">
        <v>60000</v>
      </c>
      <c r="N34" s="13" t="str">
        <f>IF(Sol.!$C$5="OFF","",IF(M34=Sol.!M34," ",IF(M34="","  ","*")))</f>
        <v xml:space="preserve"> </v>
      </c>
      <c r="O34" s="89">
        <f>O32+O33</f>
        <v>11500</v>
      </c>
      <c r="P34" s="13" t="str">
        <f>IF(Sol.!$C$5="OFF","",IF(O34=Sol.!O34," ",IF(O34="","  ","*")))</f>
        <v xml:space="preserve"> </v>
      </c>
      <c r="Q34" s="74"/>
      <c r="R34" s="74"/>
      <c r="S34" s="14" t="str">
        <f>IF(Sol.!$C$5="OFF","",IF(R34=Sol.!R34," ",IF(R34="","  ","*")))</f>
        <v xml:space="preserve"> </v>
      </c>
      <c r="T34" s="65"/>
      <c r="U34" s="65"/>
      <c r="V34" s="65"/>
      <c r="W34" s="65"/>
    </row>
    <row r="35" spans="1:23" ht="14.25" thickTop="1" thickBot="1" x14ac:dyDescent="0.25">
      <c r="A35" s="65"/>
      <c r="B35" s="73"/>
      <c r="C35" s="74" t="s">
        <v>92</v>
      </c>
      <c r="D35" s="74"/>
      <c r="E35" s="89">
        <f>SUM(E18:E33)</f>
        <v>51500</v>
      </c>
      <c r="F35" s="74"/>
      <c r="G35" s="74"/>
      <c r="H35" s="13"/>
      <c r="I35" s="74"/>
      <c r="J35" s="13"/>
      <c r="K35" s="74"/>
      <c r="L35" s="13"/>
      <c r="M35" s="74"/>
      <c r="N35" s="13"/>
      <c r="O35" s="74"/>
      <c r="P35" s="13"/>
      <c r="Q35" s="90" t="s">
        <v>96</v>
      </c>
      <c r="R35" s="89">
        <f>SUM(R18:R33)</f>
        <v>14500</v>
      </c>
      <c r="S35" s="14"/>
      <c r="T35" s="65"/>
      <c r="U35" s="65"/>
      <c r="V35" s="65"/>
      <c r="W35" s="65"/>
    </row>
    <row r="36" spans="1:23" ht="13.5" thickTop="1" x14ac:dyDescent="0.2">
      <c r="A36" s="65"/>
      <c r="B36" s="91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92"/>
      <c r="T36" s="65"/>
      <c r="U36" s="65"/>
      <c r="V36" s="65"/>
      <c r="W36" s="65"/>
    </row>
    <row r="37" spans="1:23" x14ac:dyDescent="0.2">
      <c r="A37" s="65"/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</row>
    <row r="38" spans="1:23" x14ac:dyDescent="0.2">
      <c r="A38" s="69" t="s">
        <v>102</v>
      </c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2"/>
      <c r="S38" s="65"/>
      <c r="T38" s="65"/>
      <c r="U38" s="65"/>
      <c r="V38" s="65"/>
      <c r="W38" s="65"/>
    </row>
    <row r="39" spans="1:23" ht="12.75" customHeight="1" x14ac:dyDescent="0.2">
      <c r="A39" s="65"/>
      <c r="B39" s="73"/>
      <c r="C39" s="164" t="s">
        <v>79</v>
      </c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78"/>
      <c r="S39" s="65"/>
      <c r="T39" s="65"/>
      <c r="U39" s="65"/>
      <c r="V39" s="65"/>
      <c r="W39" s="65"/>
    </row>
    <row r="40" spans="1:23" x14ac:dyDescent="0.2">
      <c r="A40" s="65"/>
      <c r="B40" s="91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92"/>
      <c r="S40" s="65"/>
      <c r="T40" s="65"/>
      <c r="U40" s="65"/>
      <c r="V40" s="65"/>
      <c r="W40" s="65"/>
    </row>
    <row r="41" spans="1:23" x14ac:dyDescent="0.2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 t="s">
        <v>80</v>
      </c>
      <c r="W41" s="65"/>
    </row>
    <row r="42" spans="1:23" x14ac:dyDescent="0.2">
      <c r="A42" s="69" t="s">
        <v>101</v>
      </c>
      <c r="B42" s="70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2"/>
      <c r="O42" s="65"/>
      <c r="P42" s="65"/>
      <c r="Q42" s="65"/>
      <c r="R42" s="65"/>
      <c r="S42" s="65"/>
      <c r="T42" s="65"/>
      <c r="U42" s="65"/>
      <c r="V42" s="65" t="s">
        <v>79</v>
      </c>
      <c r="W42" s="65"/>
    </row>
    <row r="43" spans="1:23" x14ac:dyDescent="0.2">
      <c r="A43" s="65"/>
      <c r="B43" s="73"/>
      <c r="C43" s="153" t="s">
        <v>106</v>
      </c>
      <c r="D43" s="153"/>
      <c r="E43" s="153"/>
      <c r="F43" s="153"/>
      <c r="G43" s="153"/>
      <c r="H43" s="153"/>
      <c r="I43" s="153"/>
      <c r="J43" s="153"/>
      <c r="K43" s="153"/>
      <c r="L43" s="153"/>
      <c r="M43" s="153"/>
      <c r="N43" s="93"/>
      <c r="O43" s="65"/>
      <c r="P43" s="65"/>
      <c r="Q43" s="65"/>
      <c r="R43" s="65"/>
      <c r="S43" s="65"/>
      <c r="T43" s="65"/>
      <c r="U43" s="65"/>
      <c r="V43" s="65" t="s">
        <v>81</v>
      </c>
      <c r="W43" s="65"/>
    </row>
    <row r="44" spans="1:23" x14ac:dyDescent="0.2">
      <c r="A44" s="65"/>
      <c r="B44" s="73"/>
      <c r="C44" s="153" t="s">
        <v>20</v>
      </c>
      <c r="D44" s="153"/>
      <c r="E44" s="153"/>
      <c r="F44" s="153"/>
      <c r="G44" s="153"/>
      <c r="H44" s="153"/>
      <c r="I44" s="153"/>
      <c r="J44" s="153"/>
      <c r="K44" s="153"/>
      <c r="L44" s="153"/>
      <c r="M44" s="153"/>
      <c r="N44" s="93"/>
      <c r="O44" s="65"/>
      <c r="P44" s="65"/>
      <c r="Q44" s="65"/>
      <c r="R44" s="65"/>
      <c r="S44" s="65"/>
      <c r="T44" s="65"/>
      <c r="U44" s="65"/>
      <c r="V44" s="65"/>
      <c r="W44" s="65"/>
    </row>
    <row r="45" spans="1:23" x14ac:dyDescent="0.2">
      <c r="A45" s="65"/>
      <c r="B45" s="73"/>
      <c r="C45" s="155" t="s">
        <v>109</v>
      </c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94"/>
      <c r="O45" s="65"/>
      <c r="P45" s="65"/>
      <c r="Q45" s="65"/>
      <c r="R45" s="65"/>
      <c r="S45" s="65"/>
      <c r="T45" s="65"/>
      <c r="U45" s="65"/>
      <c r="V45" s="65"/>
      <c r="W45" s="65"/>
    </row>
    <row r="46" spans="1:23" x14ac:dyDescent="0.2">
      <c r="A46" s="65"/>
      <c r="B46" s="73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8"/>
      <c r="O46" s="65"/>
      <c r="P46" s="65"/>
      <c r="Q46" s="65"/>
      <c r="R46" s="65"/>
      <c r="S46" s="65"/>
      <c r="T46" s="65"/>
      <c r="U46" s="65"/>
      <c r="V46" s="65"/>
      <c r="W46" s="65"/>
    </row>
    <row r="47" spans="1:23" ht="15" customHeight="1" x14ac:dyDescent="0.2">
      <c r="A47" s="65"/>
      <c r="B47" s="73"/>
      <c r="C47" s="74" t="s">
        <v>38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8"/>
      <c r="O47" s="65"/>
      <c r="P47" s="65"/>
      <c r="Q47" s="65"/>
      <c r="R47" s="65"/>
      <c r="S47" s="65"/>
      <c r="T47" s="65"/>
      <c r="U47" s="65"/>
      <c r="V47" s="65"/>
      <c r="W47" s="65"/>
    </row>
    <row r="48" spans="1:23" ht="15" customHeight="1" x14ac:dyDescent="0.2">
      <c r="A48" s="65"/>
      <c r="B48" s="73"/>
      <c r="C48" s="152" t="s">
        <v>15</v>
      </c>
      <c r="D48" s="152"/>
      <c r="E48" s="152"/>
      <c r="F48" s="152"/>
      <c r="G48" s="152"/>
      <c r="H48" s="152"/>
      <c r="I48" s="152"/>
      <c r="J48" s="13" t="str">
        <f>IF(Sol.!$C$5="OFF","",IF(C48=Sol.!C48," ",IF(C48="","  ","*")))</f>
        <v xml:space="preserve"> </v>
      </c>
      <c r="K48" s="74"/>
      <c r="L48" s="74"/>
      <c r="M48" s="95">
        <v>30000</v>
      </c>
      <c r="N48" s="14" t="str">
        <f>IF(Sol.!$C$5="OFF","",IF(M48=Sol.!M48," ",IF(M48="","  ","*")))</f>
        <v xml:space="preserve"> </v>
      </c>
      <c r="O48" s="65"/>
      <c r="P48" s="65"/>
      <c r="Q48" s="65"/>
      <c r="R48" s="65"/>
      <c r="S48" s="65"/>
      <c r="T48" s="65"/>
      <c r="U48" s="65"/>
      <c r="V48" s="65" t="s">
        <v>107</v>
      </c>
      <c r="W48" s="65"/>
    </row>
    <row r="49" spans="1:23" ht="15" customHeight="1" x14ac:dyDescent="0.2">
      <c r="A49" s="65"/>
      <c r="B49" s="73"/>
      <c r="C49" s="74" t="s">
        <v>40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96"/>
      <c r="O49" s="65"/>
      <c r="P49" s="65"/>
      <c r="Q49" s="65"/>
      <c r="R49" s="65"/>
      <c r="S49" s="65"/>
      <c r="T49" s="65"/>
      <c r="U49" s="65"/>
      <c r="V49" s="65" t="s">
        <v>30</v>
      </c>
      <c r="W49" s="65"/>
    </row>
    <row r="50" spans="1:23" ht="15" customHeight="1" x14ac:dyDescent="0.2">
      <c r="A50" s="65"/>
      <c r="B50" s="73"/>
      <c r="C50" s="152" t="s">
        <v>108</v>
      </c>
      <c r="D50" s="152"/>
      <c r="E50" s="152"/>
      <c r="F50" s="152"/>
      <c r="G50" s="152"/>
      <c r="H50" s="152"/>
      <c r="I50" s="152"/>
      <c r="J50" s="13" t="str">
        <f>IF(Sol.!$C$5="OFF","",IF(C50=Sol.!C50," ",IF(C50="","  ","*")))</f>
        <v xml:space="preserve"> </v>
      </c>
      <c r="K50" s="95">
        <v>6500</v>
      </c>
      <c r="L50" s="74"/>
      <c r="M50" s="74"/>
      <c r="N50" s="78"/>
      <c r="O50" s="65"/>
      <c r="P50" s="65"/>
      <c r="Q50" s="65"/>
      <c r="R50" s="65"/>
      <c r="S50" s="65"/>
      <c r="T50" s="65"/>
      <c r="U50" s="65"/>
      <c r="V50" s="65" t="s">
        <v>22</v>
      </c>
      <c r="W50" s="65"/>
    </row>
    <row r="51" spans="1:23" ht="15" customHeight="1" x14ac:dyDescent="0.2">
      <c r="A51" s="65"/>
      <c r="B51" s="73"/>
      <c r="C51" s="152" t="s">
        <v>21</v>
      </c>
      <c r="D51" s="152"/>
      <c r="E51" s="152"/>
      <c r="F51" s="152"/>
      <c r="G51" s="152"/>
      <c r="H51" s="152"/>
      <c r="I51" s="152"/>
      <c r="J51" s="13" t="str">
        <f>IF(Sol.!$C$5="OFF","",IF(C51=Sol.!C51," ",IF(C51="","  ","*")))</f>
        <v xml:space="preserve"> </v>
      </c>
      <c r="K51" s="97">
        <v>5000</v>
      </c>
      <c r="L51" s="74"/>
      <c r="M51" s="74"/>
      <c r="N51" s="78"/>
      <c r="O51" s="65"/>
      <c r="P51" s="65"/>
      <c r="Q51" s="65"/>
      <c r="R51" s="65"/>
      <c r="S51" s="65"/>
      <c r="T51" s="65"/>
      <c r="U51" s="65"/>
      <c r="V51" s="65" t="s">
        <v>15</v>
      </c>
      <c r="W51" s="65"/>
    </row>
    <row r="52" spans="1:23" ht="15" customHeight="1" x14ac:dyDescent="0.2">
      <c r="A52" s="65"/>
      <c r="B52" s="73"/>
      <c r="C52" s="152" t="s">
        <v>107</v>
      </c>
      <c r="D52" s="152"/>
      <c r="E52" s="152"/>
      <c r="F52" s="152"/>
      <c r="G52" s="152"/>
      <c r="H52" s="152"/>
      <c r="I52" s="152"/>
      <c r="J52" s="13" t="str">
        <f>IF(Sol.!$C$5="OFF","",IF(C52=Sol.!C52," ",IF(C52="","  ","*")))</f>
        <v xml:space="preserve"> </v>
      </c>
      <c r="K52" s="97">
        <v>2500</v>
      </c>
      <c r="L52" s="74"/>
      <c r="M52" s="74"/>
      <c r="N52" s="78"/>
      <c r="O52" s="65"/>
      <c r="P52" s="65"/>
      <c r="Q52" s="65"/>
      <c r="R52" s="65"/>
      <c r="S52" s="65"/>
      <c r="T52" s="65"/>
      <c r="U52" s="65"/>
      <c r="V52" s="65" t="s">
        <v>108</v>
      </c>
      <c r="W52" s="65"/>
    </row>
    <row r="53" spans="1:23" ht="15" customHeight="1" x14ac:dyDescent="0.2">
      <c r="A53" s="65"/>
      <c r="B53" s="73"/>
      <c r="C53" s="152" t="s">
        <v>30</v>
      </c>
      <c r="D53" s="152"/>
      <c r="E53" s="152"/>
      <c r="F53" s="152"/>
      <c r="G53" s="152"/>
      <c r="H53" s="152"/>
      <c r="I53" s="152"/>
      <c r="J53" s="13" t="str">
        <f>IF(Sol.!$C$5="OFF","",IF(C53=Sol.!C53," ",IF(C53="","  ","*")))</f>
        <v xml:space="preserve"> </v>
      </c>
      <c r="K53" s="97">
        <v>500</v>
      </c>
      <c r="L53" s="74"/>
      <c r="M53" s="74"/>
      <c r="N53" s="78"/>
      <c r="O53" s="65"/>
      <c r="P53" s="65"/>
      <c r="Q53" s="65"/>
      <c r="R53" s="65"/>
      <c r="S53" s="65"/>
      <c r="T53" s="65"/>
      <c r="U53" s="65"/>
      <c r="V53" s="65" t="s">
        <v>21</v>
      </c>
      <c r="W53" s="65"/>
    </row>
    <row r="54" spans="1:23" ht="15" customHeight="1" x14ac:dyDescent="0.2">
      <c r="A54" s="65"/>
      <c r="B54" s="73"/>
      <c r="C54" s="152" t="s">
        <v>22</v>
      </c>
      <c r="D54" s="152"/>
      <c r="E54" s="152"/>
      <c r="F54" s="152"/>
      <c r="G54" s="152"/>
      <c r="H54" s="152"/>
      <c r="I54" s="152"/>
      <c r="J54" s="13" t="str">
        <f>IF(Sol.!$C$5="OFF","",IF(C54=Sol.!C54," ",IF(C54="","  ","*")))</f>
        <v xml:space="preserve"> </v>
      </c>
      <c r="K54" s="98">
        <v>1000</v>
      </c>
      <c r="L54" s="74"/>
      <c r="M54" s="74"/>
      <c r="N54" s="78"/>
      <c r="O54" s="65"/>
      <c r="P54" s="65"/>
      <c r="Q54" s="65"/>
      <c r="R54" s="65"/>
      <c r="S54" s="65"/>
      <c r="T54" s="65"/>
      <c r="U54" s="65"/>
      <c r="V54" s="65" t="s">
        <v>23</v>
      </c>
      <c r="W54" s="65"/>
    </row>
    <row r="55" spans="1:23" ht="15" customHeight="1" x14ac:dyDescent="0.2">
      <c r="A55" s="65"/>
      <c r="B55" s="73"/>
      <c r="C55" s="99" t="s">
        <v>41</v>
      </c>
      <c r="D55" s="100"/>
      <c r="E55" s="100"/>
      <c r="F55" s="100"/>
      <c r="G55" s="74"/>
      <c r="H55" s="74"/>
      <c r="I55" s="74"/>
      <c r="J55" s="74"/>
      <c r="K55" s="74"/>
      <c r="L55" s="74"/>
      <c r="M55" s="101">
        <v>-15500</v>
      </c>
      <c r="N55" s="14" t="str">
        <f>IF(Sol.!$C$5="OFF","",IF(M55=Sol.!M55," ",IF(M55="","  ","*")))</f>
        <v xml:space="preserve"> </v>
      </c>
      <c r="O55" s="65"/>
      <c r="P55" s="65"/>
      <c r="Q55" s="65"/>
      <c r="R55" s="65"/>
      <c r="S55" s="65"/>
      <c r="T55" s="65"/>
      <c r="U55" s="65"/>
      <c r="V55" s="65" t="s">
        <v>47</v>
      </c>
      <c r="W55" s="65"/>
    </row>
    <row r="56" spans="1:23" ht="15" customHeight="1" thickBot="1" x14ac:dyDescent="0.25">
      <c r="A56" s="65"/>
      <c r="B56" s="73"/>
      <c r="C56" s="174" t="s">
        <v>23</v>
      </c>
      <c r="D56" s="174"/>
      <c r="E56" s="174"/>
      <c r="F56" s="174"/>
      <c r="G56" s="174"/>
      <c r="H56" s="174"/>
      <c r="I56" s="174"/>
      <c r="J56" s="13" t="str">
        <f>IF(Sol.!$C$5="OFF","",IF(C56=Sol.!C56," ",IF(C56="","  ","*")))</f>
        <v xml:space="preserve"> </v>
      </c>
      <c r="K56" s="74"/>
      <c r="L56" s="74"/>
      <c r="M56" s="102">
        <v>14500</v>
      </c>
      <c r="N56" s="14" t="str">
        <f>IF(Sol.!$C$5="OFF","",IF(M56=Sol.!M56," ",IF(M56="","  ","*")))</f>
        <v xml:space="preserve"> </v>
      </c>
      <c r="O56" s="65"/>
      <c r="P56" s="65"/>
      <c r="Q56" s="65"/>
      <c r="R56" s="65"/>
      <c r="S56" s="65"/>
      <c r="T56" s="65"/>
      <c r="U56" s="65"/>
      <c r="V56" s="65"/>
      <c r="W56" s="65"/>
    </row>
    <row r="57" spans="1:23" ht="13.5" thickTop="1" x14ac:dyDescent="0.2">
      <c r="A57" s="65"/>
      <c r="B57" s="91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92"/>
      <c r="O57" s="65"/>
      <c r="P57" s="65"/>
      <c r="Q57" s="65"/>
      <c r="R57" s="65"/>
      <c r="S57" s="65"/>
      <c r="T57" s="65"/>
      <c r="U57" s="65"/>
      <c r="V57" s="65"/>
      <c r="W57" s="65"/>
    </row>
    <row r="58" spans="1:23" x14ac:dyDescent="0.2">
      <c r="A58" s="65"/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</row>
    <row r="59" spans="1:23" x14ac:dyDescent="0.2">
      <c r="A59" s="65"/>
      <c r="B59" s="70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2"/>
      <c r="O59" s="65"/>
      <c r="P59" s="65"/>
      <c r="Q59" s="65"/>
      <c r="R59" s="65"/>
      <c r="S59" s="65"/>
      <c r="T59" s="65"/>
      <c r="U59" s="65"/>
      <c r="V59" s="65"/>
      <c r="W59" s="65"/>
    </row>
    <row r="60" spans="1:23" x14ac:dyDescent="0.2">
      <c r="A60" s="65"/>
      <c r="B60" s="73"/>
      <c r="C60" s="153" t="s">
        <v>106</v>
      </c>
      <c r="D60" s="153"/>
      <c r="E60" s="153"/>
      <c r="F60" s="153"/>
      <c r="G60" s="153"/>
      <c r="H60" s="153"/>
      <c r="I60" s="153"/>
      <c r="J60" s="153"/>
      <c r="K60" s="153"/>
      <c r="L60" s="153"/>
      <c r="M60" s="153"/>
      <c r="N60" s="93"/>
      <c r="O60" s="65"/>
      <c r="P60" s="65"/>
      <c r="Q60" s="65"/>
      <c r="R60" s="65"/>
      <c r="S60" s="65"/>
      <c r="T60" s="65"/>
      <c r="U60" s="65"/>
      <c r="V60" s="65"/>
      <c r="W60" s="65"/>
    </row>
    <row r="61" spans="1:23" x14ac:dyDescent="0.2">
      <c r="A61" s="65"/>
      <c r="B61" s="73"/>
      <c r="C61" s="117" t="s">
        <v>114</v>
      </c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93"/>
      <c r="O61" s="65"/>
      <c r="P61" s="65"/>
      <c r="Q61" s="65"/>
      <c r="R61" s="65"/>
      <c r="S61" s="65"/>
      <c r="T61" s="65"/>
      <c r="U61" s="65"/>
      <c r="V61" s="65"/>
      <c r="W61" s="65"/>
    </row>
    <row r="62" spans="1:23" x14ac:dyDescent="0.2">
      <c r="A62" s="65"/>
      <c r="B62" s="73"/>
      <c r="C62" s="175" t="s">
        <v>110</v>
      </c>
      <c r="D62" s="155"/>
      <c r="E62" s="155"/>
      <c r="F62" s="155"/>
      <c r="G62" s="155"/>
      <c r="H62" s="155"/>
      <c r="I62" s="155"/>
      <c r="J62" s="155"/>
      <c r="K62" s="155"/>
      <c r="L62" s="155"/>
      <c r="M62" s="155"/>
      <c r="N62" s="94"/>
      <c r="O62" s="65"/>
      <c r="P62" s="65"/>
      <c r="Q62" s="65"/>
      <c r="R62" s="65"/>
      <c r="S62" s="65"/>
      <c r="T62" s="65"/>
      <c r="U62" s="65"/>
      <c r="V62" s="65"/>
      <c r="W62" s="65"/>
    </row>
    <row r="63" spans="1:23" x14ac:dyDescent="0.2">
      <c r="A63" s="65"/>
      <c r="B63" s="73"/>
      <c r="C63" s="74"/>
      <c r="D63" s="74"/>
      <c r="E63" s="74"/>
      <c r="F63" s="74"/>
      <c r="G63" s="114" t="s">
        <v>119</v>
      </c>
      <c r="H63" s="7"/>
      <c r="I63" s="114" t="s">
        <v>121</v>
      </c>
      <c r="J63" s="7"/>
      <c r="K63" s="114" t="s">
        <v>120</v>
      </c>
      <c r="L63" s="7"/>
      <c r="M63" s="7"/>
      <c r="N63" s="8"/>
      <c r="O63" s="65"/>
      <c r="P63" s="65"/>
      <c r="Q63" s="65"/>
      <c r="R63" s="65"/>
      <c r="S63" s="65"/>
      <c r="T63" s="65"/>
      <c r="U63" s="65"/>
      <c r="V63" s="65"/>
      <c r="W63" s="65"/>
    </row>
    <row r="64" spans="1:23" ht="14.45" customHeight="1" x14ac:dyDescent="0.2">
      <c r="A64" s="65"/>
      <c r="B64" s="73"/>
      <c r="C64" s="111" t="s">
        <v>115</v>
      </c>
      <c r="D64" s="74"/>
      <c r="E64" s="74"/>
      <c r="F64" s="74"/>
      <c r="G64" s="112">
        <v>0</v>
      </c>
      <c r="H64" s="13" t="str">
        <f>IF(Sol.!$C$5="OFF","",IF(G64=Sol.!G64," ",IF(G64="","  ","*")))</f>
        <v xml:space="preserve"> </v>
      </c>
      <c r="I64" s="112">
        <v>0</v>
      </c>
      <c r="J64" s="13" t="str">
        <f>IF(Sol.!$C$5="OFF","",IF(I64=Sol.!I64," ",IF(I64="","  ","*")))</f>
        <v xml:space="preserve"> </v>
      </c>
      <c r="K64" s="112">
        <v>0</v>
      </c>
      <c r="L64" s="13" t="str">
        <f>IF(Sol.!$C$5="OFF","",IF(K64=Sol.!K64," ",IF(K64="","  ","*")))</f>
        <v xml:space="preserve"> </v>
      </c>
      <c r="M64" s="74"/>
      <c r="N64" s="14"/>
      <c r="O64" s="65"/>
      <c r="P64" s="65"/>
      <c r="Q64" s="65"/>
      <c r="R64" s="65"/>
      <c r="S64" s="65"/>
      <c r="T64" s="65"/>
      <c r="U64" s="65"/>
      <c r="V64" s="65"/>
      <c r="W64" s="65"/>
    </row>
    <row r="65" spans="1:23" ht="14.45" customHeight="1" x14ac:dyDescent="0.2">
      <c r="A65" s="65"/>
      <c r="B65" s="73"/>
      <c r="C65" s="111" t="s">
        <v>116</v>
      </c>
      <c r="D65" s="74"/>
      <c r="E65" s="74"/>
      <c r="F65" s="74"/>
      <c r="G65" s="115">
        <v>60000</v>
      </c>
      <c r="H65" s="13" t="str">
        <f>IF(Sol.!$C$5="OFF","",IF(G65=Sol.!G65," ",IF(G65="","  ","*")))</f>
        <v xml:space="preserve"> </v>
      </c>
      <c r="I65" s="115">
        <v>0</v>
      </c>
      <c r="J65" s="13" t="str">
        <f>IF(Sol.!$C$5="OFF","",IF(I65=Sol.!I65," ",IF(I65="","  ","*")))</f>
        <v xml:space="preserve"> </v>
      </c>
      <c r="K65" s="97">
        <v>60000</v>
      </c>
      <c r="L65" s="13" t="str">
        <f>IF(Sol.!$C$5="OFF","",IF(K65=Sol.!K65," ",IF(K65="","  ","*")))</f>
        <v xml:space="preserve"> </v>
      </c>
      <c r="M65" s="74"/>
      <c r="N65" s="59"/>
      <c r="O65" s="65"/>
      <c r="P65" s="65"/>
      <c r="Q65" s="65"/>
      <c r="R65" s="65"/>
      <c r="S65" s="65"/>
      <c r="T65" s="65"/>
      <c r="U65" s="65"/>
      <c r="V65" t="s">
        <v>27</v>
      </c>
      <c r="W65" s="65"/>
    </row>
    <row r="66" spans="1:23" ht="14.45" customHeight="1" x14ac:dyDescent="0.2">
      <c r="A66" s="65"/>
      <c r="B66" s="73"/>
      <c r="C66" s="111" t="s">
        <v>23</v>
      </c>
      <c r="D66" s="74"/>
      <c r="E66" s="74"/>
      <c r="F66" s="74"/>
      <c r="G66" s="115">
        <v>0</v>
      </c>
      <c r="H66" s="13" t="str">
        <f>IF(Sol.!$C$5="OFF","",IF(G66=Sol.!G66," ",IF(G66="","  ","*")))</f>
        <v xml:space="preserve"> </v>
      </c>
      <c r="I66" s="97">
        <v>14500</v>
      </c>
      <c r="J66" s="13" t="str">
        <f>IF(Sol.!$C$5="OFF","",IF(I66=Sol.!I66," ",IF(I66="","  ","*")))</f>
        <v xml:space="preserve"> </v>
      </c>
      <c r="K66" s="97">
        <v>14500</v>
      </c>
      <c r="L66" s="13" t="str">
        <f>IF(Sol.!$C$5="OFF","",IF(K66=Sol.!K66," ",IF(K66="","  ","*")))</f>
        <v xml:space="preserve"> </v>
      </c>
      <c r="M66" s="74"/>
      <c r="N66" s="59"/>
      <c r="O66" s="65"/>
      <c r="P66" s="65"/>
      <c r="Q66" s="65"/>
      <c r="R66" s="65"/>
      <c r="S66" s="65"/>
      <c r="T66" s="65"/>
      <c r="U66" s="65"/>
      <c r="W66" s="65"/>
    </row>
    <row r="67" spans="1:23" ht="14.45" customHeight="1" x14ac:dyDescent="0.2">
      <c r="A67" s="65"/>
      <c r="B67" s="73"/>
      <c r="C67" s="111" t="s">
        <v>117</v>
      </c>
      <c r="D67" s="74"/>
      <c r="E67" s="74"/>
      <c r="F67" s="74"/>
      <c r="G67" s="116">
        <v>0</v>
      </c>
      <c r="H67" s="13" t="str">
        <f>IF(Sol.!$C$5="OFF","",IF(G67=Sol.!G67," ",IF(G67="","  ","*")))</f>
        <v xml:space="preserve"> </v>
      </c>
      <c r="I67" s="98">
        <v>-3000</v>
      </c>
      <c r="J67" s="13" t="str">
        <f>IF(Sol.!$C$5="OFF","",IF(I67=Sol.!I67," ",IF(I67="","  ","*")))</f>
        <v xml:space="preserve"> </v>
      </c>
      <c r="K67" s="98">
        <v>-3000</v>
      </c>
      <c r="L67" s="13" t="str">
        <f>IF(Sol.!$C$5="OFF","",IF(K67=Sol.!K67," ",IF(K67="","  ","*")))</f>
        <v xml:space="preserve"> </v>
      </c>
      <c r="M67" s="74"/>
      <c r="N67" s="59"/>
      <c r="O67" s="65"/>
      <c r="P67" s="65"/>
      <c r="Q67" s="65"/>
      <c r="R67" s="65"/>
      <c r="S67" s="65"/>
      <c r="T67" s="65"/>
      <c r="U67" s="65"/>
      <c r="W67" s="65"/>
    </row>
    <row r="68" spans="1:23" ht="14.45" customHeight="1" thickBot="1" x14ac:dyDescent="0.25">
      <c r="A68" s="65"/>
      <c r="B68" s="73"/>
      <c r="C68" s="111" t="s">
        <v>118</v>
      </c>
      <c r="D68" s="74"/>
      <c r="E68" s="74"/>
      <c r="F68" s="74"/>
      <c r="G68" s="102">
        <f>SUM(G64:G67)</f>
        <v>60000</v>
      </c>
      <c r="H68" s="13" t="str">
        <f>IF(Sol.!$C$5="OFF","",IF(G68=Sol.!G68," ",IF(G68="","  ","*")))</f>
        <v xml:space="preserve"> </v>
      </c>
      <c r="I68" s="102">
        <f>SUM(I64:I67)</f>
        <v>11500</v>
      </c>
      <c r="J68" s="13" t="str">
        <f>IF(Sol.!$C$5="OFF","",IF(I68=Sol.!I68," ",IF(I68="","  ","*")))</f>
        <v xml:space="preserve"> </v>
      </c>
      <c r="K68" s="102">
        <f>SUM(K64:K67)</f>
        <v>71500</v>
      </c>
      <c r="L68" s="13" t="str">
        <f>IF(Sol.!$C$5="OFF","",IF(K68=Sol.!K68," ",IF(K68="","  ","*")))</f>
        <v xml:space="preserve"> </v>
      </c>
      <c r="M68" s="74"/>
      <c r="N68" s="59"/>
      <c r="O68" s="65"/>
      <c r="P68" s="65"/>
      <c r="Q68" s="65"/>
      <c r="R68" s="65"/>
      <c r="S68" s="65"/>
      <c r="T68" s="65"/>
      <c r="U68" s="65"/>
      <c r="V68" t="s">
        <v>24</v>
      </c>
      <c r="W68" s="65"/>
    </row>
    <row r="69" spans="1:23" ht="13.5" thickTop="1" x14ac:dyDescent="0.2">
      <c r="A69" s="65"/>
      <c r="B69" s="91"/>
      <c r="C69" s="82"/>
      <c r="D69" s="82"/>
      <c r="E69" s="82"/>
      <c r="F69" s="82"/>
      <c r="G69" s="11"/>
      <c r="H69" s="11"/>
      <c r="I69" s="11"/>
      <c r="J69" s="11"/>
      <c r="K69" s="11"/>
      <c r="L69" s="11"/>
      <c r="M69" s="11"/>
      <c r="N69" s="12"/>
      <c r="O69" s="65"/>
      <c r="P69" s="65"/>
      <c r="Q69" s="65"/>
      <c r="R69" s="65"/>
      <c r="S69" s="65"/>
      <c r="T69" s="65"/>
      <c r="U69" s="65"/>
      <c r="V69" t="s">
        <v>23</v>
      </c>
      <c r="W69" s="65"/>
    </row>
    <row r="70" spans="1:23" x14ac:dyDescent="0.2">
      <c r="A70" s="65"/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6"/>
      <c r="P70" s="65"/>
      <c r="Q70" s="65"/>
      <c r="R70" s="65"/>
      <c r="S70" s="65"/>
      <c r="T70" s="65"/>
      <c r="U70" s="65"/>
      <c r="V70" s="65"/>
      <c r="W70" s="65"/>
    </row>
    <row r="71" spans="1:23" x14ac:dyDescent="0.2">
      <c r="A71" s="69" t="s">
        <v>100</v>
      </c>
      <c r="B71" s="70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2"/>
      <c r="O71" s="65"/>
      <c r="P71" s="65"/>
      <c r="Q71" s="65"/>
      <c r="R71" s="65"/>
      <c r="S71" s="65"/>
      <c r="T71" s="65"/>
      <c r="U71" s="65"/>
      <c r="V71" s="65"/>
      <c r="W71" s="65"/>
    </row>
    <row r="72" spans="1:23" x14ac:dyDescent="0.2">
      <c r="A72" s="65"/>
      <c r="B72" s="73"/>
      <c r="C72" s="153" t="s">
        <v>106</v>
      </c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93"/>
      <c r="O72" s="65"/>
      <c r="P72" s="65"/>
      <c r="Q72" s="65"/>
      <c r="R72" s="65"/>
      <c r="S72" s="65"/>
      <c r="T72" s="65"/>
      <c r="U72" s="65"/>
      <c r="V72" s="65"/>
      <c r="W72" s="65"/>
    </row>
    <row r="73" spans="1:23" x14ac:dyDescent="0.2">
      <c r="A73" s="65"/>
      <c r="B73" s="73"/>
      <c r="C73" s="153" t="s">
        <v>25</v>
      </c>
      <c r="D73" s="153"/>
      <c r="E73" s="153"/>
      <c r="F73" s="153"/>
      <c r="G73" s="153"/>
      <c r="H73" s="153"/>
      <c r="I73" s="153"/>
      <c r="J73" s="153"/>
      <c r="K73" s="153"/>
      <c r="L73" s="153"/>
      <c r="M73" s="153"/>
      <c r="N73" s="93"/>
      <c r="O73" s="65"/>
      <c r="P73" s="65"/>
      <c r="Q73" s="65"/>
      <c r="R73" s="65"/>
      <c r="S73" s="65"/>
      <c r="T73" s="65"/>
      <c r="U73" s="65"/>
      <c r="V73" s="65"/>
      <c r="W73" s="65"/>
    </row>
    <row r="74" spans="1:23" x14ac:dyDescent="0.2">
      <c r="A74" s="65"/>
      <c r="B74" s="73"/>
      <c r="C74" s="155" t="s">
        <v>109</v>
      </c>
      <c r="D74" s="155"/>
      <c r="E74" s="155"/>
      <c r="F74" s="155"/>
      <c r="G74" s="155"/>
      <c r="H74" s="155"/>
      <c r="I74" s="155"/>
      <c r="J74" s="155"/>
      <c r="K74" s="155"/>
      <c r="L74" s="155"/>
      <c r="M74" s="155"/>
      <c r="N74" s="103"/>
      <c r="O74" s="65"/>
      <c r="P74" s="65"/>
      <c r="Q74" s="65"/>
      <c r="R74" s="65"/>
      <c r="S74" s="65"/>
      <c r="T74" s="65"/>
      <c r="U74" s="65"/>
      <c r="V74" s="65"/>
      <c r="W74" s="65"/>
    </row>
    <row r="75" spans="1:23" ht="15" customHeight="1" x14ac:dyDescent="0.2">
      <c r="A75" s="65"/>
      <c r="B75" s="73"/>
      <c r="C75" s="156" t="s">
        <v>13</v>
      </c>
      <c r="D75" s="156"/>
      <c r="E75" s="156"/>
      <c r="F75" s="156"/>
      <c r="G75" s="156"/>
      <c r="H75" s="156"/>
      <c r="I75" s="156"/>
      <c r="J75" s="156"/>
      <c r="K75" s="156"/>
      <c r="L75" s="156"/>
      <c r="M75" s="156"/>
      <c r="N75" s="104"/>
      <c r="O75" s="65"/>
      <c r="P75" s="65"/>
      <c r="Q75" s="65"/>
      <c r="R75" s="65"/>
      <c r="S75" s="65"/>
      <c r="T75" s="65"/>
      <c r="U75" s="65"/>
      <c r="V75" s="65"/>
      <c r="W75" s="65"/>
    </row>
    <row r="76" spans="1:23" ht="15" customHeight="1" x14ac:dyDescent="0.2">
      <c r="A76" s="65"/>
      <c r="B76" s="73"/>
      <c r="C76" s="174" t="s">
        <v>2</v>
      </c>
      <c r="D76" s="174"/>
      <c r="E76" s="174"/>
      <c r="F76" s="174"/>
      <c r="G76" s="174"/>
      <c r="H76" s="13" t="str">
        <f>IF(Sol.!$C$5="OFF","",IF(C76=Sol.!C76," ",IF(C76="","  ","*")))</f>
        <v xml:space="preserve"> </v>
      </c>
      <c r="I76" s="74"/>
      <c r="J76" s="74"/>
      <c r="K76" s="74"/>
      <c r="L76" s="74"/>
      <c r="M76" s="95">
        <v>51500</v>
      </c>
      <c r="N76" s="14" t="str">
        <f>IF(Sol.!$C$5="OFF","",IF(M76=Sol.!M76," ",IF(M76="","  ","*")))</f>
        <v xml:space="preserve"> </v>
      </c>
      <c r="O76" s="65"/>
      <c r="P76" s="65"/>
      <c r="Q76" s="65"/>
      <c r="R76" s="65"/>
      <c r="S76" s="65"/>
      <c r="T76" s="65"/>
      <c r="U76" s="65"/>
      <c r="V76" s="65"/>
      <c r="W76" s="65"/>
    </row>
    <row r="77" spans="1:23" ht="15" customHeight="1" x14ac:dyDescent="0.2">
      <c r="A77" s="65"/>
      <c r="B77" s="73"/>
      <c r="C77" s="174" t="s">
        <v>3</v>
      </c>
      <c r="D77" s="174"/>
      <c r="E77" s="174"/>
      <c r="F77" s="174"/>
      <c r="G77" s="174"/>
      <c r="H77" s="13" t="str">
        <f>IF(Sol.!$C$5="OFF","",IF(C77=Sol.!C77," ",IF(C77="","  ","*")))</f>
        <v xml:space="preserve"> </v>
      </c>
      <c r="I77" s="74"/>
      <c r="J77" s="74"/>
      <c r="K77" s="74"/>
      <c r="L77" s="74"/>
      <c r="M77" s="98">
        <v>120000</v>
      </c>
      <c r="N77" s="14" t="str">
        <f>IF(Sol.!$C$5="OFF","",IF(M77=Sol.!M77," ",IF(M77="","  ","*")))</f>
        <v xml:space="preserve"> </v>
      </c>
      <c r="O77" s="65"/>
      <c r="P77" s="65"/>
      <c r="Q77" s="65"/>
      <c r="R77" s="65"/>
      <c r="S77" s="65"/>
      <c r="T77" s="65"/>
      <c r="U77" s="65"/>
      <c r="V77" s="65"/>
      <c r="W77" s="65"/>
    </row>
    <row r="78" spans="1:23" ht="15" customHeight="1" thickBot="1" x14ac:dyDescent="0.25">
      <c r="A78" s="65"/>
      <c r="B78" s="73"/>
      <c r="C78" s="100" t="s">
        <v>26</v>
      </c>
      <c r="D78" s="100"/>
      <c r="E78" s="100"/>
      <c r="F78" s="100"/>
      <c r="G78" s="74"/>
      <c r="H78" s="74"/>
      <c r="I78" s="74"/>
      <c r="J78" s="74"/>
      <c r="K78" s="74"/>
      <c r="L78" s="74"/>
      <c r="M78" s="102">
        <v>171500</v>
      </c>
      <c r="N78" s="14" t="str">
        <f>IF(Sol.!$C$5="OFF","",IF(M78=Sol.!M78," ",IF(M78="","  ","*")))</f>
        <v xml:space="preserve"> </v>
      </c>
      <c r="O78" s="65"/>
      <c r="P78" s="65"/>
      <c r="Q78" s="65"/>
      <c r="R78" s="65"/>
      <c r="S78" s="65"/>
      <c r="T78" s="65"/>
      <c r="U78" s="65"/>
      <c r="V78" s="47" t="s">
        <v>122</v>
      </c>
      <c r="W78" s="65"/>
    </row>
    <row r="79" spans="1:23" ht="15" customHeight="1" thickTop="1" x14ac:dyDescent="0.2">
      <c r="A79" s="65"/>
      <c r="B79" s="73"/>
      <c r="C79" s="100"/>
      <c r="D79" s="100"/>
      <c r="E79" s="100"/>
      <c r="F79" s="100"/>
      <c r="G79" s="74"/>
      <c r="H79" s="74"/>
      <c r="I79" s="74"/>
      <c r="J79" s="74"/>
      <c r="K79" s="74"/>
      <c r="L79" s="74"/>
      <c r="M79" s="74"/>
      <c r="N79" s="78"/>
      <c r="O79" s="65"/>
      <c r="P79" s="65"/>
      <c r="Q79" s="65"/>
      <c r="R79" s="65"/>
      <c r="S79" s="65"/>
      <c r="T79" s="65"/>
      <c r="U79" s="65"/>
      <c r="V79" t="s">
        <v>2</v>
      </c>
      <c r="W79" s="65"/>
    </row>
    <row r="80" spans="1:23" ht="15" customHeight="1" x14ac:dyDescent="0.2">
      <c r="A80" s="65"/>
      <c r="B80" s="73"/>
      <c r="C80" s="151" t="s">
        <v>12</v>
      </c>
      <c r="D80" s="151"/>
      <c r="E80" s="151"/>
      <c r="F80" s="151"/>
      <c r="G80" s="151"/>
      <c r="H80" s="151"/>
      <c r="I80" s="151"/>
      <c r="J80" s="151"/>
      <c r="K80" s="151"/>
      <c r="L80" s="151"/>
      <c r="M80" s="151"/>
      <c r="N80" s="104"/>
      <c r="O80" s="65"/>
      <c r="P80" s="65"/>
      <c r="Q80" s="65"/>
      <c r="R80" s="65"/>
      <c r="S80" s="65"/>
      <c r="T80" s="65"/>
      <c r="U80" s="65"/>
      <c r="V80" t="s">
        <v>3</v>
      </c>
      <c r="W80" s="65"/>
    </row>
    <row r="81" spans="1:23" ht="15" customHeight="1" x14ac:dyDescent="0.2">
      <c r="A81" s="65"/>
      <c r="B81" s="73"/>
      <c r="C81" s="174" t="s">
        <v>31</v>
      </c>
      <c r="D81" s="174"/>
      <c r="E81" s="174"/>
      <c r="F81" s="174"/>
      <c r="G81" s="174"/>
      <c r="H81" s="13" t="str">
        <f>IF(Sol.!$C$5="OFF","",IF(C81=Sol.!C81," ",IF(C81="","  ","*")))</f>
        <v xml:space="preserve"> </v>
      </c>
      <c r="I81" s="74"/>
      <c r="J81" s="74"/>
      <c r="K81" s="74"/>
      <c r="L81" s="74"/>
      <c r="M81" s="95">
        <v>100000</v>
      </c>
      <c r="N81" s="14" t="str">
        <f>IF(Sol.!$C$5="OFF","",IF(M81=Sol.!M81," ",IF(M81="","  ","*")))</f>
        <v xml:space="preserve"> </v>
      </c>
      <c r="O81" s="65"/>
      <c r="P81" s="65"/>
      <c r="Q81" s="65"/>
      <c r="R81" s="65"/>
      <c r="S81" s="65"/>
      <c r="T81" s="65"/>
      <c r="U81" s="65"/>
      <c r="V81" t="s">
        <v>31</v>
      </c>
      <c r="W81" s="65"/>
    </row>
    <row r="82" spans="1:23" ht="15" customHeight="1" x14ac:dyDescent="0.2">
      <c r="A82" s="65"/>
      <c r="B82" s="73"/>
      <c r="C82" s="105"/>
      <c r="D82" s="105"/>
      <c r="E82" s="105"/>
      <c r="F82" s="105"/>
      <c r="G82" s="74"/>
      <c r="H82" s="74"/>
      <c r="I82" s="74"/>
      <c r="J82" s="74"/>
      <c r="K82" s="74"/>
      <c r="L82" s="74"/>
      <c r="M82" s="74"/>
      <c r="N82" s="78"/>
      <c r="O82" s="65"/>
      <c r="P82" s="65"/>
      <c r="Q82" s="65"/>
      <c r="R82" s="65"/>
      <c r="S82" s="65"/>
      <c r="T82" s="65"/>
      <c r="U82" s="65"/>
      <c r="V82" t="s">
        <v>28</v>
      </c>
      <c r="W82" s="65"/>
    </row>
    <row r="83" spans="1:23" ht="15" customHeight="1" x14ac:dyDescent="0.2">
      <c r="A83" s="65"/>
      <c r="B83" s="73"/>
      <c r="C83" s="151" t="s">
        <v>11</v>
      </c>
      <c r="D83" s="151"/>
      <c r="E83" s="151"/>
      <c r="F83" s="151"/>
      <c r="G83" s="151"/>
      <c r="H83" s="151"/>
      <c r="I83" s="151"/>
      <c r="J83" s="151"/>
      <c r="K83" s="151"/>
      <c r="L83" s="151"/>
      <c r="M83" s="151"/>
      <c r="N83" s="104"/>
      <c r="O83" s="65"/>
      <c r="P83" s="65"/>
      <c r="Q83" s="65"/>
      <c r="R83" s="65"/>
      <c r="S83" s="65"/>
      <c r="T83" s="65"/>
      <c r="U83" s="65"/>
      <c r="V83" s="65"/>
      <c r="W83" s="65"/>
    </row>
    <row r="84" spans="1:23" ht="15" customHeight="1" x14ac:dyDescent="0.2">
      <c r="A84" s="65"/>
      <c r="B84" s="73"/>
      <c r="C84" s="174" t="s">
        <v>122</v>
      </c>
      <c r="D84" s="174"/>
      <c r="E84" s="174"/>
      <c r="F84" s="174"/>
      <c r="G84" s="174"/>
      <c r="H84" s="13" t="str">
        <f>IF(Sol.!$C$5="OFF","",IF(C84=Sol.!C84," ",IF(C84="","  ","*")))</f>
        <v xml:space="preserve"> </v>
      </c>
      <c r="I84" s="74"/>
      <c r="J84" s="74"/>
      <c r="K84" s="95">
        <v>60000</v>
      </c>
      <c r="L84" s="13" t="str">
        <f>IF(Sol.!$C$5="OFF","",IF(K84=Sol.!K84," ",IF(K84="","  ","*")))</f>
        <v xml:space="preserve"> </v>
      </c>
      <c r="M84" s="74"/>
      <c r="N84" s="78"/>
      <c r="O84" s="65"/>
      <c r="P84" s="65"/>
      <c r="Q84" s="65"/>
      <c r="R84" s="65"/>
      <c r="S84" s="65"/>
      <c r="T84" s="65"/>
      <c r="U84" s="65"/>
      <c r="V84" s="65"/>
      <c r="W84" s="65"/>
    </row>
    <row r="85" spans="1:23" ht="15" customHeight="1" x14ac:dyDescent="0.2">
      <c r="A85" s="65"/>
      <c r="B85" s="73"/>
      <c r="C85" s="174" t="s">
        <v>28</v>
      </c>
      <c r="D85" s="174"/>
      <c r="E85" s="174"/>
      <c r="F85" s="174"/>
      <c r="G85" s="174"/>
      <c r="H85" s="13" t="str">
        <f>IF(Sol.!$C$5="OFF","",IF(C85=Sol.!C85," ",IF(C85="","  ","*")))</f>
        <v xml:space="preserve"> </v>
      </c>
      <c r="I85" s="74"/>
      <c r="J85" s="74"/>
      <c r="K85" s="98">
        <v>11500</v>
      </c>
      <c r="L85" s="13" t="str">
        <f>IF(Sol.!$C$5="OFF","",IF(K85=Sol.!K85," ",IF(K85="","  ","*")))</f>
        <v xml:space="preserve"> </v>
      </c>
      <c r="M85" s="74"/>
      <c r="N85" s="14"/>
      <c r="O85" s="65"/>
      <c r="P85" s="65"/>
      <c r="Q85" s="65"/>
      <c r="R85" s="65"/>
      <c r="S85" s="65"/>
      <c r="T85" s="65"/>
      <c r="U85" s="65"/>
      <c r="V85" s="65"/>
      <c r="W85" s="65"/>
    </row>
    <row r="86" spans="1:23" ht="15" customHeight="1" x14ac:dyDescent="0.2">
      <c r="A86" s="65"/>
      <c r="B86" s="73"/>
      <c r="C86" s="105" t="s">
        <v>39</v>
      </c>
      <c r="D86" s="105"/>
      <c r="E86" s="105"/>
      <c r="F86" s="105"/>
      <c r="G86" s="74"/>
      <c r="H86" s="74"/>
      <c r="I86" s="74"/>
      <c r="J86" s="74"/>
      <c r="K86" s="74"/>
      <c r="L86" s="13"/>
      <c r="M86" s="101">
        <v>71500</v>
      </c>
      <c r="N86" s="14" t="str">
        <f>IF(Sol.!$C$5="OFF","",IF(M86=Sol.!M86," ",IF(M86="","  ","*")))</f>
        <v xml:space="preserve"> </v>
      </c>
      <c r="O86" s="65"/>
      <c r="P86" s="65"/>
      <c r="Q86" s="65"/>
      <c r="R86" s="65"/>
      <c r="S86" s="65"/>
      <c r="T86" s="65"/>
      <c r="U86" s="65"/>
      <c r="V86" s="65"/>
      <c r="W86" s="65"/>
    </row>
    <row r="87" spans="1:23" ht="15" customHeight="1" thickBot="1" x14ac:dyDescent="0.25">
      <c r="A87" s="65"/>
      <c r="B87" s="73"/>
      <c r="C87" s="74" t="s">
        <v>29</v>
      </c>
      <c r="D87" s="74"/>
      <c r="E87" s="74"/>
      <c r="F87" s="74"/>
      <c r="G87" s="74"/>
      <c r="H87" s="74"/>
      <c r="I87" s="74"/>
      <c r="J87" s="74"/>
      <c r="K87" s="74"/>
      <c r="L87" s="74"/>
      <c r="M87" s="102">
        <v>171500</v>
      </c>
      <c r="N87" s="14" t="str">
        <f>IF(Sol.!$C$5="OFF","",IF(M87=Sol.!M87," ",IF(M87="","  ","*")))</f>
        <v xml:space="preserve"> </v>
      </c>
      <c r="O87" s="65"/>
      <c r="P87" s="65"/>
      <c r="Q87" s="65"/>
      <c r="R87" s="65"/>
      <c r="S87" s="65"/>
      <c r="T87" s="65"/>
      <c r="U87" s="65"/>
      <c r="V87" s="65"/>
      <c r="W87" s="65"/>
    </row>
    <row r="88" spans="1:23" ht="13.5" thickTop="1" x14ac:dyDescent="0.2">
      <c r="A88" s="65"/>
      <c r="B88" s="91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92"/>
      <c r="O88" s="65"/>
      <c r="P88" s="65"/>
      <c r="Q88" s="65"/>
      <c r="R88" s="65"/>
      <c r="S88" s="65"/>
      <c r="T88" s="65"/>
      <c r="U88" s="65"/>
      <c r="V88" s="65"/>
      <c r="W88" s="65"/>
    </row>
    <row r="89" spans="1:23" x14ac:dyDescent="0.2">
      <c r="A89" s="65"/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</row>
    <row r="90" spans="1:23" x14ac:dyDescent="0.2">
      <c r="A90" s="69" t="s">
        <v>99</v>
      </c>
      <c r="B90" s="70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2"/>
      <c r="O90" s="65"/>
      <c r="P90" s="65"/>
      <c r="Q90" s="65"/>
      <c r="R90" s="65"/>
      <c r="S90" s="65"/>
      <c r="T90" s="65"/>
      <c r="U90" s="65"/>
      <c r="V90" s="65"/>
      <c r="W90" s="65"/>
    </row>
    <row r="91" spans="1:23" x14ac:dyDescent="0.2">
      <c r="A91" s="65"/>
      <c r="B91" s="73"/>
      <c r="C91" s="153" t="s">
        <v>106</v>
      </c>
      <c r="D91" s="153"/>
      <c r="E91" s="153"/>
      <c r="F91" s="153"/>
      <c r="G91" s="153"/>
      <c r="H91" s="153"/>
      <c r="I91" s="153"/>
      <c r="J91" s="153"/>
      <c r="K91" s="153"/>
      <c r="L91" s="153"/>
      <c r="M91" s="153"/>
      <c r="N91" s="93"/>
      <c r="O91" s="65"/>
      <c r="P91" s="65"/>
      <c r="Q91" s="65"/>
      <c r="R91" s="65"/>
      <c r="S91" s="65"/>
      <c r="T91" s="65"/>
      <c r="U91" s="65"/>
      <c r="V91" s="65"/>
      <c r="W91" s="65"/>
    </row>
    <row r="92" spans="1:23" x14ac:dyDescent="0.2">
      <c r="A92" s="65"/>
      <c r="B92" s="73"/>
      <c r="C92" s="153" t="s">
        <v>32</v>
      </c>
      <c r="D92" s="153"/>
      <c r="E92" s="153"/>
      <c r="F92" s="153"/>
      <c r="G92" s="153"/>
      <c r="H92" s="153"/>
      <c r="I92" s="153"/>
      <c r="J92" s="153"/>
      <c r="K92" s="153"/>
      <c r="L92" s="153"/>
      <c r="M92" s="153"/>
      <c r="N92" s="93"/>
      <c r="O92" s="65"/>
      <c r="P92" s="65"/>
      <c r="Q92" s="65"/>
      <c r="R92" s="65"/>
      <c r="S92" s="65"/>
      <c r="T92" s="65"/>
      <c r="U92" s="65"/>
      <c r="V92" s="65"/>
      <c r="W92" s="65"/>
    </row>
    <row r="93" spans="1:23" x14ac:dyDescent="0.2">
      <c r="A93" s="65"/>
      <c r="B93" s="73"/>
      <c r="C93" s="155" t="s">
        <v>109</v>
      </c>
      <c r="D93" s="155"/>
      <c r="E93" s="155"/>
      <c r="F93" s="155"/>
      <c r="G93" s="155"/>
      <c r="H93" s="155"/>
      <c r="I93" s="155"/>
      <c r="J93" s="155"/>
      <c r="K93" s="155"/>
      <c r="L93" s="155"/>
      <c r="M93" s="155"/>
      <c r="N93" s="103"/>
      <c r="O93" s="65"/>
      <c r="P93" s="65"/>
      <c r="Q93" s="65"/>
      <c r="R93" s="65"/>
      <c r="S93" s="65"/>
      <c r="T93" s="65"/>
      <c r="U93" s="65"/>
      <c r="V93" s="65"/>
      <c r="W93" s="65"/>
    </row>
    <row r="94" spans="1:23" ht="15" customHeight="1" x14ac:dyDescent="0.2">
      <c r="A94" s="65"/>
      <c r="B94" s="73"/>
      <c r="C94" s="150" t="s">
        <v>42</v>
      </c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04"/>
      <c r="O94" s="65"/>
      <c r="P94" s="65"/>
      <c r="Q94" s="65"/>
      <c r="R94" s="65"/>
      <c r="S94" s="65"/>
      <c r="T94" s="65"/>
      <c r="U94" s="65"/>
      <c r="V94" s="65"/>
      <c r="W94" s="65"/>
    </row>
    <row r="95" spans="1:23" ht="15" customHeight="1" x14ac:dyDescent="0.2">
      <c r="A95" s="65"/>
      <c r="B95" s="73"/>
      <c r="C95" s="105" t="s">
        <v>34</v>
      </c>
      <c r="D95" s="100"/>
      <c r="E95" s="100"/>
      <c r="F95" s="100"/>
      <c r="G95" s="74"/>
      <c r="H95" s="13" t="str">
        <f>IF(Sol.!$C$5="OFF","",IF(C95=Sol.!C95," ",IF(C95="","  ","*")))</f>
        <v xml:space="preserve"> </v>
      </c>
      <c r="I95" s="74"/>
      <c r="J95" s="74"/>
      <c r="K95" s="95">
        <v>30000</v>
      </c>
      <c r="L95" s="74"/>
      <c r="M95" s="74"/>
      <c r="N95" s="14" t="str">
        <f>IF(Sol.!$C$5="OFF","",IF(M95=Sol.!M95," ",IF(M95="","  ","*")))</f>
        <v xml:space="preserve"> </v>
      </c>
      <c r="O95" s="65"/>
      <c r="P95" s="65"/>
      <c r="Q95" s="65"/>
      <c r="R95" s="65"/>
      <c r="S95" s="65"/>
      <c r="T95" s="65"/>
      <c r="U95" s="65"/>
      <c r="V95" s="65" t="s">
        <v>37</v>
      </c>
      <c r="W95" s="65"/>
    </row>
    <row r="96" spans="1:23" ht="15" customHeight="1" x14ac:dyDescent="0.2">
      <c r="A96" s="65"/>
      <c r="B96" s="73"/>
      <c r="C96" s="105" t="s">
        <v>35</v>
      </c>
      <c r="D96" s="100"/>
      <c r="E96" s="100"/>
      <c r="F96" s="100"/>
      <c r="G96" s="74"/>
      <c r="H96" s="13" t="str">
        <f>IF(Sol.!$C$5="OFF","",IF(C96=Sol.!C96," ",IF(C96="","  ","*")))</f>
        <v xml:space="preserve"> </v>
      </c>
      <c r="I96" s="74"/>
      <c r="J96" s="74"/>
      <c r="K96" s="98">
        <v>-15500</v>
      </c>
      <c r="L96" s="74"/>
      <c r="M96" s="74"/>
      <c r="N96" s="14" t="str">
        <f>IF(Sol.!$C$5="OFF","",IF(M96=Sol.!M96," ",IF(M96="","  ","*")))</f>
        <v xml:space="preserve"> </v>
      </c>
      <c r="O96" s="65"/>
      <c r="P96" s="65"/>
      <c r="Q96" s="65"/>
      <c r="R96" s="65"/>
      <c r="S96" s="65"/>
      <c r="T96" s="65"/>
      <c r="U96" s="65"/>
      <c r="V96" s="65" t="s">
        <v>36</v>
      </c>
      <c r="W96" s="65"/>
    </row>
    <row r="97" spans="1:23" ht="15" customHeight="1" x14ac:dyDescent="0.2">
      <c r="A97" s="65"/>
      <c r="B97" s="73"/>
      <c r="C97" s="99" t="s">
        <v>43</v>
      </c>
      <c r="D97" s="100"/>
      <c r="E97" s="100"/>
      <c r="F97" s="100"/>
      <c r="G97" s="74"/>
      <c r="H97" s="74"/>
      <c r="I97" s="74"/>
      <c r="J97" s="74"/>
      <c r="K97" s="74"/>
      <c r="L97" s="74"/>
      <c r="M97" s="95">
        <f>K95+K96</f>
        <v>14500</v>
      </c>
      <c r="N97" s="14" t="str">
        <f>IF(Sol.!$C$5="OFF","",IF(M97=Sol.!M97," ",IF(M97="","  ","*")))</f>
        <v xml:space="preserve"> </v>
      </c>
      <c r="O97" s="65"/>
      <c r="P97" s="65"/>
      <c r="Q97" s="65"/>
      <c r="R97" s="65"/>
      <c r="S97" s="65"/>
      <c r="T97" s="65"/>
      <c r="U97" s="65"/>
      <c r="V97" s="65" t="s">
        <v>33</v>
      </c>
      <c r="W97" s="65"/>
    </row>
    <row r="98" spans="1:23" ht="15" customHeight="1" x14ac:dyDescent="0.2">
      <c r="A98" s="65"/>
      <c r="B98" s="73"/>
      <c r="C98" s="100" t="s">
        <v>97</v>
      </c>
      <c r="D98" s="100"/>
      <c r="E98" s="100"/>
      <c r="F98" s="100"/>
      <c r="G98" s="74"/>
      <c r="H98" s="74"/>
      <c r="I98" s="74"/>
      <c r="J98" s="74"/>
      <c r="K98" s="74"/>
      <c r="L98" s="74"/>
      <c r="M98" s="74"/>
      <c r="N98" s="78"/>
      <c r="O98" s="65"/>
      <c r="P98" s="65"/>
      <c r="Q98" s="65"/>
      <c r="R98" s="65"/>
      <c r="S98" s="65"/>
      <c r="T98" s="65"/>
      <c r="U98" s="65"/>
      <c r="V98" s="65" t="s">
        <v>98</v>
      </c>
      <c r="W98" s="65"/>
    </row>
    <row r="99" spans="1:23" ht="15" customHeight="1" x14ac:dyDescent="0.2">
      <c r="A99" s="65"/>
      <c r="B99" s="73"/>
      <c r="C99" s="152" t="s">
        <v>36</v>
      </c>
      <c r="D99" s="152"/>
      <c r="E99" s="152"/>
      <c r="F99" s="152"/>
      <c r="G99" s="152"/>
      <c r="H99" s="13" t="str">
        <f>IF(Sol.!$C$5="OFF","",IF(C99=Sol.!C99," ",IF(C99="","  ","*")))</f>
        <v xml:space="preserve"> </v>
      </c>
      <c r="I99" s="74"/>
      <c r="J99" s="74"/>
      <c r="K99" s="74"/>
      <c r="L99" s="74"/>
      <c r="M99" s="106">
        <v>-120000</v>
      </c>
      <c r="N99" s="14" t="str">
        <f>IF(Sol.!$C$5="OFF","",IF(M99=Sol.!M99," ",IF(M99="","  ","*")))</f>
        <v xml:space="preserve"> </v>
      </c>
      <c r="O99" s="65"/>
      <c r="P99" s="65"/>
      <c r="Q99" s="65"/>
      <c r="R99" s="65"/>
      <c r="S99" s="65"/>
      <c r="T99" s="65"/>
      <c r="U99" s="65"/>
      <c r="V99" s="65"/>
      <c r="W99" s="65"/>
    </row>
    <row r="100" spans="1:23" ht="15" customHeight="1" x14ac:dyDescent="0.2">
      <c r="A100" s="65"/>
      <c r="B100" s="73"/>
      <c r="C100" s="100" t="s">
        <v>44</v>
      </c>
      <c r="D100" s="100"/>
      <c r="E100" s="100"/>
      <c r="F100" s="100"/>
      <c r="G100" s="74"/>
      <c r="H100" s="74"/>
      <c r="I100" s="74"/>
      <c r="J100" s="74"/>
      <c r="K100" s="74"/>
      <c r="L100" s="74"/>
      <c r="M100" s="74"/>
      <c r="N100" s="78"/>
      <c r="O100" s="65"/>
      <c r="P100" s="65"/>
      <c r="Q100" s="65"/>
      <c r="R100" s="65"/>
      <c r="S100" s="65"/>
      <c r="T100" s="65"/>
      <c r="U100" s="65"/>
      <c r="V100" s="65"/>
      <c r="W100" s="65"/>
    </row>
    <row r="101" spans="1:23" ht="15" customHeight="1" x14ac:dyDescent="0.2">
      <c r="A101" s="65"/>
      <c r="B101" s="73"/>
      <c r="C101" s="152" t="s">
        <v>33</v>
      </c>
      <c r="D101" s="152"/>
      <c r="E101" s="152"/>
      <c r="F101" s="152"/>
      <c r="G101" s="152"/>
      <c r="H101" s="13" t="str">
        <f>IF(Sol.!$C$5="OFF","",IF(C101=Sol.!C101," ",IF(C101="","  ","*")))</f>
        <v xml:space="preserve"> </v>
      </c>
      <c r="I101" s="74"/>
      <c r="J101" s="74"/>
      <c r="K101" s="95">
        <v>60000</v>
      </c>
      <c r="L101" s="13" t="str">
        <f>IF(Sol.!$C$5="OFF","",IF(K101=Sol.!K101," ",IF(K101="","  ","*")))</f>
        <v xml:space="preserve"> </v>
      </c>
      <c r="M101" s="74"/>
      <c r="N101" s="78"/>
      <c r="O101" s="65"/>
      <c r="P101" s="65"/>
      <c r="Q101" s="65"/>
      <c r="R101" s="65"/>
      <c r="S101" s="65"/>
      <c r="T101" s="65"/>
      <c r="U101" s="65"/>
      <c r="V101" s="65"/>
      <c r="W101" s="65"/>
    </row>
    <row r="102" spans="1:23" ht="15" customHeight="1" x14ac:dyDescent="0.2">
      <c r="A102" s="65"/>
      <c r="B102" s="73"/>
      <c r="C102" s="152" t="s">
        <v>98</v>
      </c>
      <c r="D102" s="152"/>
      <c r="E102" s="152"/>
      <c r="F102" s="152"/>
      <c r="G102" s="152"/>
      <c r="H102" s="13"/>
      <c r="I102" s="74"/>
      <c r="J102" s="74"/>
      <c r="K102" s="107">
        <v>100000</v>
      </c>
      <c r="L102" s="13"/>
      <c r="M102" s="74"/>
      <c r="N102" s="78"/>
      <c r="O102" s="65"/>
      <c r="P102" s="65"/>
      <c r="Q102" s="65"/>
      <c r="R102" s="65"/>
      <c r="S102" s="65"/>
      <c r="T102" s="65"/>
      <c r="U102" s="65"/>
      <c r="V102" s="65"/>
      <c r="W102" s="65"/>
    </row>
    <row r="103" spans="1:23" ht="15" customHeight="1" x14ac:dyDescent="0.2">
      <c r="A103" s="65"/>
      <c r="B103" s="73"/>
      <c r="C103" s="152" t="s">
        <v>37</v>
      </c>
      <c r="D103" s="152"/>
      <c r="E103" s="152"/>
      <c r="F103" s="152"/>
      <c r="G103" s="152"/>
      <c r="H103" s="13" t="str">
        <f>IF(Sol.!$C$5="OFF","",IF(C103=Sol.!C103," ",IF(C103="","  ","*")))</f>
        <v xml:space="preserve"> </v>
      </c>
      <c r="I103" s="74"/>
      <c r="J103" s="74"/>
      <c r="K103" s="98">
        <v>-3000</v>
      </c>
      <c r="L103" s="13" t="str">
        <f>IF(Sol.!$C$5="OFF","",IF(K103=Sol.!K103," ",IF(K103="","  ","*")))</f>
        <v xml:space="preserve"> </v>
      </c>
      <c r="M103" s="74"/>
      <c r="N103" s="14"/>
      <c r="O103" s="65"/>
      <c r="P103" s="65"/>
      <c r="Q103" s="65"/>
      <c r="R103" s="65"/>
      <c r="S103" s="65"/>
      <c r="T103" s="65"/>
      <c r="U103" s="65"/>
      <c r="V103" s="65"/>
      <c r="W103" s="65"/>
    </row>
    <row r="104" spans="1:23" ht="15" customHeight="1" x14ac:dyDescent="0.2">
      <c r="A104" s="65"/>
      <c r="B104" s="73"/>
      <c r="C104" s="99" t="s">
        <v>45</v>
      </c>
      <c r="D104" s="100"/>
      <c r="E104" s="100"/>
      <c r="F104" s="100"/>
      <c r="G104" s="74"/>
      <c r="H104" s="74"/>
      <c r="I104" s="74"/>
      <c r="J104" s="74"/>
      <c r="K104" s="74"/>
      <c r="L104" s="13"/>
      <c r="M104" s="101">
        <f>SUM(K101:K103)</f>
        <v>157000</v>
      </c>
      <c r="N104" s="14" t="str">
        <f>IF(Sol.!$C$5="OFF","",IF(M104=Sol.!M104," ",IF(M104="","  ","*")))</f>
        <v xml:space="preserve"> </v>
      </c>
      <c r="O104" s="65"/>
      <c r="P104" s="65"/>
      <c r="Q104" s="65"/>
      <c r="R104" s="65"/>
      <c r="S104" s="65"/>
      <c r="T104" s="65"/>
      <c r="U104" s="65"/>
      <c r="V104" s="65"/>
      <c r="W104" s="65"/>
    </row>
    <row r="105" spans="1:23" ht="15" customHeight="1" x14ac:dyDescent="0.2">
      <c r="A105" s="65"/>
      <c r="B105" s="73"/>
      <c r="C105" s="100" t="s">
        <v>111</v>
      </c>
      <c r="D105" s="100"/>
      <c r="E105" s="100"/>
      <c r="F105" s="100"/>
      <c r="G105" s="74"/>
      <c r="H105" s="74"/>
      <c r="I105" s="74"/>
      <c r="J105" s="74"/>
      <c r="K105" s="74"/>
      <c r="L105" s="13"/>
      <c r="M105" s="108">
        <f>SUM(M97:M104)</f>
        <v>51500</v>
      </c>
      <c r="N105" s="14"/>
      <c r="O105" s="65"/>
      <c r="P105" s="65"/>
      <c r="Q105" s="65"/>
      <c r="R105" s="65"/>
      <c r="S105" s="65"/>
      <c r="T105" s="65"/>
      <c r="U105" s="65"/>
      <c r="V105" s="65"/>
      <c r="W105" s="65"/>
    </row>
    <row r="106" spans="1:23" ht="15" customHeight="1" x14ac:dyDescent="0.2">
      <c r="A106" s="65"/>
      <c r="B106" s="73"/>
      <c r="C106" s="100" t="s">
        <v>112</v>
      </c>
      <c r="D106" s="100"/>
      <c r="E106" s="100"/>
      <c r="F106" s="100"/>
      <c r="G106" s="74"/>
      <c r="H106" s="74"/>
      <c r="I106" s="74"/>
      <c r="J106" s="74"/>
      <c r="K106" s="74"/>
      <c r="L106" s="13"/>
      <c r="M106" s="109">
        <v>0</v>
      </c>
      <c r="N106" s="14"/>
      <c r="O106" s="65"/>
      <c r="P106" s="65"/>
      <c r="Q106" s="65"/>
      <c r="R106" s="65"/>
      <c r="S106" s="65"/>
      <c r="T106" s="65"/>
      <c r="U106" s="65"/>
      <c r="V106" s="65"/>
      <c r="W106" s="65"/>
    </row>
    <row r="107" spans="1:23" ht="15" customHeight="1" thickBot="1" x14ac:dyDescent="0.25">
      <c r="A107" s="65"/>
      <c r="B107" s="73"/>
      <c r="C107" s="74" t="s">
        <v>113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102">
        <v>51500</v>
      </c>
      <c r="N107" s="14" t="str">
        <f>IF(Sol.!$C$5="OFF","",IF(M107=Sol.!M107," ",IF(M107="","  ","*")))</f>
        <v xml:space="preserve"> </v>
      </c>
      <c r="O107" s="65"/>
      <c r="P107" s="65"/>
      <c r="Q107" s="65"/>
      <c r="R107" s="65"/>
      <c r="S107" s="65"/>
      <c r="T107" s="65"/>
      <c r="U107" s="65"/>
      <c r="V107" s="65"/>
      <c r="W107" s="65"/>
    </row>
    <row r="108" spans="1:23" ht="13.5" thickTop="1" x14ac:dyDescent="0.2">
      <c r="A108" s="65"/>
      <c r="B108" s="91"/>
      <c r="C108" s="82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92"/>
      <c r="O108" s="65"/>
      <c r="P108" s="65"/>
      <c r="Q108" s="65"/>
      <c r="R108" s="65"/>
      <c r="S108" s="65"/>
      <c r="T108" s="65"/>
      <c r="U108" s="65"/>
      <c r="V108" s="65"/>
      <c r="W108" s="65"/>
    </row>
    <row r="109" spans="1:23" x14ac:dyDescent="0.2">
      <c r="A109" s="65"/>
      <c r="B109" s="65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</row>
    <row r="110" spans="1:23" x14ac:dyDescent="0.2">
      <c r="A110" s="65"/>
      <c r="B110" s="65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/>
      <c r="T110" s="65"/>
      <c r="U110" s="65"/>
      <c r="V110" s="65"/>
      <c r="W110" s="65"/>
    </row>
    <row r="111" spans="1:23" x14ac:dyDescent="0.2">
      <c r="A111" s="65"/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65"/>
      <c r="W111" s="65"/>
    </row>
    <row r="112" spans="1:23" x14ac:dyDescent="0.2">
      <c r="A112" s="65"/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</row>
    <row r="113" spans="1:21" x14ac:dyDescent="0.2">
      <c r="A113" s="65"/>
      <c r="B113" s="65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65"/>
    </row>
    <row r="114" spans="1:21" x14ac:dyDescent="0.2">
      <c r="A114" s="65"/>
      <c r="B114" s="65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/>
      <c r="T114" s="65"/>
      <c r="U114" s="65"/>
    </row>
    <row r="115" spans="1:21" x14ac:dyDescent="0.2">
      <c r="A115" s="65"/>
      <c r="B115" s="65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/>
      <c r="T115" s="65"/>
      <c r="U115" s="65"/>
    </row>
    <row r="116" spans="1:21" x14ac:dyDescent="0.2">
      <c r="A116" s="65"/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65"/>
    </row>
    <row r="117" spans="1:21" x14ac:dyDescent="0.2">
      <c r="A117" s="65"/>
      <c r="B117" s="65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</row>
  </sheetData>
  <sheetProtection password="A5B9" sheet="1" objects="1" scenarios="1"/>
  <mergeCells count="47">
    <mergeCell ref="C84:G84"/>
    <mergeCell ref="A1:L1"/>
    <mergeCell ref="C2:K2"/>
    <mergeCell ref="C3:K3"/>
    <mergeCell ref="A8:N8"/>
    <mergeCell ref="C5:G5"/>
    <mergeCell ref="C101:G101"/>
    <mergeCell ref="C103:G103"/>
    <mergeCell ref="C102:G102"/>
    <mergeCell ref="A9:N9"/>
    <mergeCell ref="A10:N10"/>
    <mergeCell ref="A11:N11"/>
    <mergeCell ref="C56:I56"/>
    <mergeCell ref="C91:M91"/>
    <mergeCell ref="C72:M72"/>
    <mergeCell ref="C61:M61"/>
    <mergeCell ref="C51:I51"/>
    <mergeCell ref="C60:M60"/>
    <mergeCell ref="C99:G99"/>
    <mergeCell ref="C85:G85"/>
    <mergeCell ref="C76:G76"/>
    <mergeCell ref="C77:G77"/>
    <mergeCell ref="Q14:R17"/>
    <mergeCell ref="C43:M43"/>
    <mergeCell ref="C44:M44"/>
    <mergeCell ref="C45:M45"/>
    <mergeCell ref="D14:E17"/>
    <mergeCell ref="G14:O14"/>
    <mergeCell ref="G15:I15"/>
    <mergeCell ref="M15:O15"/>
    <mergeCell ref="C39:Q39"/>
    <mergeCell ref="C94:M94"/>
    <mergeCell ref="C83:M83"/>
    <mergeCell ref="C52:I52"/>
    <mergeCell ref="C92:M92"/>
    <mergeCell ref="C4:I4"/>
    <mergeCell ref="C74:M74"/>
    <mergeCell ref="C75:M75"/>
    <mergeCell ref="C80:M80"/>
    <mergeCell ref="C50:I50"/>
    <mergeCell ref="C73:M73"/>
    <mergeCell ref="C93:M93"/>
    <mergeCell ref="C62:M62"/>
    <mergeCell ref="C48:I48"/>
    <mergeCell ref="C53:I53"/>
    <mergeCell ref="C54:I54"/>
    <mergeCell ref="C81:G81"/>
  </mergeCells>
  <phoneticPr fontId="0" type="noConversion"/>
  <dataValidations count="18">
    <dataValidation allowBlank="1" showErrorMessage="1" prompt="Enter the formula or amount of the sum of the operating expenses." sqref="M55"/>
    <dataValidation allowBlank="1" showErrorMessage="1" prompt="Fees earned less total operating expenses." sqref="M56"/>
    <dataValidation allowBlank="1" showErrorMessage="1" prompt="Capital stock plus retained earnings." sqref="M99 M86 M106 M104"/>
    <dataValidation allowBlank="1" showErrorMessage="1" prompt="See the ending balance for notes payable determined in part 1." sqref="M81"/>
    <dataValidation allowBlank="1" showErrorMessage="1" sqref="M107 K95 H101:H103 H99 E27 E33 M87 E25 J56 M105 E18:E19 M76:M77 K84:L85 H84:H85 H81 H76:H77 J48 J50:J54 C5:F5 E21 H18:H35 I18:I34 J18:J35 G19:G34 L18:L35 K18:K34 N18:N35 M18:M34 E35 R35 R21 R26:R27 R29 E29 E31 H95:H96 L101:L103 K101:K102 O18:O34 L64:L68 H64:H68 J64:J68"/>
    <dataValidation type="list" allowBlank="1" showInputMessage="1" showErrorMessage="1" prompt="Select answer from the drop-down list." sqref="C81:G81 C84:G85 C76:G77">
      <formula1>$V$78:$V$82</formula1>
    </dataValidation>
    <dataValidation type="list" allowBlank="1" showInputMessage="1" showErrorMessage="1" prompt="Select accounts from the drop-down list." sqref="C48:I48 C56:I56 C50:I51">
      <formula1>$V$48:$V$55</formula1>
    </dataValidation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J6:J7">
      <formula1>"ON, OFF"</formula1>
    </dataValidation>
    <dataValidation allowBlank="1" showInputMessage="1" showErrorMessage="1" prompt="Record cash outflows as negatives" sqref="R23 G18 E23"/>
    <dataValidation type="list" allowBlank="1" showInputMessage="1" showErrorMessage="1" prompt="Select from drop-down list_x000a_F=Financing actvity_x000a_I=Investing activity_x000a_O=Operating activity_x000a_This column will not be graded" sqref="D18">
      <formula1>"F,I,O"</formula1>
    </dataValidation>
    <dataValidation type="list" allowBlank="1" showErrorMessage="1" sqref="D19 D21 D23 D25 D27 D29 D31 D33">
      <formula1>"F,I,O"</formula1>
    </dataValidation>
    <dataValidation allowBlank="1" showInputMessage="1" showErrorMessage="1" prompt="Split into Auto and Misc. amounts" sqref="R25"/>
    <dataValidation type="list" allowBlank="1" showInputMessage="1" showErrorMessage="1" prompt="Select answer from the drop-down list." sqref="C39:Q39">
      <formula1>$V$41:$V$43</formula1>
    </dataValidation>
    <dataValidation type="list" allowBlank="1" showErrorMessage="1" sqref="C52:I54">
      <formula1>$V$48:$V$55</formula1>
    </dataValidation>
    <dataValidation type="list" allowBlank="1" showInputMessage="1" showErrorMessage="1" prompt="Select from drop-down list" sqref="C99:G99 C102:G103">
      <formula1>$V$95:$V$98</formula1>
    </dataValidation>
    <dataValidation allowBlank="1" showInputMessage="1" showErrorMessage="1" prompt="Enter total of operating cash outflows as a negative" sqref="K96"/>
    <dataValidation type="list" allowBlank="1" showInputMessage="1" showErrorMessage="1" prompt="Select financing items in transaction order above" sqref="C101:G101">
      <formula1>$V$95:$V$98</formula1>
    </dataValidation>
    <dataValidation allowBlank="1" showInputMessage="1" showErrorMessage="1" prompt="Enter outflows as negatives" sqref="K103"/>
  </dataValidations>
  <pageMargins left="0.75" right="0.75" top="1" bottom="1" header="0.5" footer="0.5"/>
  <pageSetup orientation="portrait" horizontalDpi="0" verticalDpi="0" r:id="rId1"/>
  <headerFooter alignWithMargins="0"/>
  <ignoredErrors>
    <ignoredError sqref="A68:A70 A109:A160 A72:A89 A39:A41 A36:A37 A15:A34 A43:A65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Pr. 2-1</vt:lpstr>
      <vt:lpstr>Sol.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7e by Mark Sears</dc:creator>
  <cp:lastModifiedBy>Mark Sears</cp:lastModifiedBy>
  <cp:lastPrinted>2003-04-10T19:13:41Z</cp:lastPrinted>
  <dcterms:created xsi:type="dcterms:W3CDTF">2003-04-09T21:00:37Z</dcterms:created>
  <dcterms:modified xsi:type="dcterms:W3CDTF">2016-10-29T00:55:02Z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-1269675409</vt:i4>
  </property>
  <property fmtid="{D5CDD505-2E9C-101B-9397-08002B2CF9AE}" pid="3" name="_EmailSubject">
    <vt:lpwstr>Survey 6e templates - specific complaints</vt:lpwstr>
  </property>
  <property fmtid="{D5CDD505-2E9C-101B-9397-08002B2CF9AE}" pid="4" name="_AuthorEmail">
    <vt:lpwstr>bmw.accuracycounts@charter.net</vt:lpwstr>
  </property>
  <property fmtid="{D5CDD505-2E9C-101B-9397-08002B2CF9AE}" pid="5" name="_AuthorEmailDisplayName">
    <vt:lpwstr>Beth Woods</vt:lpwstr>
  </property>
  <property fmtid="{D5CDD505-2E9C-101B-9397-08002B2CF9AE}" pid="6" name="_ReviewingToolsShownOnce">
    <vt:lpwstr/>
  </property>
</Properties>
</file>