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360" yWindow="15" windowWidth="19440" windowHeight="12240" activeTab="1"/>
  </bookViews>
  <sheets>
    <sheet name="Ex. 2-16" sheetId="1" r:id="rId1"/>
    <sheet name="Sol." sheetId="4" r:id="rId2"/>
  </sheets>
  <calcPr calcId="152511"/>
</workbook>
</file>

<file path=xl/calcChain.xml><?xml version="1.0" encoding="utf-8"?>
<calcChain xmlns="http://schemas.openxmlformats.org/spreadsheetml/2006/main">
  <c r="I70" i="4" l="1"/>
  <c r="I69" i="4"/>
  <c r="J69" i="1" l="1"/>
  <c r="G28" i="4"/>
  <c r="I40" i="4"/>
  <c r="C5" i="4"/>
  <c r="H46" i="1" s="1"/>
  <c r="I55" i="4"/>
  <c r="I57" i="4" s="1"/>
  <c r="I21" i="4"/>
  <c r="J48" i="1" l="1"/>
  <c r="J29" i="1"/>
  <c r="H67" i="1"/>
  <c r="J21" i="1"/>
  <c r="J64" i="1"/>
  <c r="J62" i="1"/>
  <c r="A5" i="1"/>
  <c r="A11" i="4"/>
  <c r="F68" i="1"/>
  <c r="J49" i="1"/>
  <c r="F62" i="1"/>
  <c r="A11" i="1"/>
  <c r="J70" i="1"/>
  <c r="J54" i="1"/>
  <c r="J43" i="1"/>
  <c r="J19" i="1"/>
  <c r="H66" i="1"/>
  <c r="H27" i="1"/>
  <c r="F67" i="1"/>
  <c r="J39" i="1"/>
  <c r="H28" i="1"/>
  <c r="J57" i="1"/>
  <c r="J40" i="1"/>
  <c r="F55" i="1"/>
  <c r="J56" i="1"/>
  <c r="H47" i="1"/>
  <c r="F68" i="4"/>
  <c r="J30" i="1"/>
  <c r="F55" i="4"/>
  <c r="H68" i="1"/>
  <c r="J53" i="1"/>
  <c r="F56" i="4"/>
  <c r="J20" i="1"/>
  <c r="J38" i="1"/>
  <c r="F56" i="1"/>
  <c r="F64" i="1"/>
  <c r="J55" i="1"/>
  <c r="J24" i="1"/>
  <c r="F64" i="4"/>
  <c r="AD9" i="4" l="1"/>
  <c r="AD6" i="1"/>
  <c r="AD4" i="1"/>
  <c r="AD2" i="1"/>
  <c r="AD5" i="4"/>
  <c r="AD7" i="4"/>
  <c r="AD8" i="1" l="1"/>
  <c r="AD10" i="1" s="1"/>
  <c r="C5" i="1" s="1"/>
  <c r="AD11" i="4"/>
  <c r="AD13" i="4" s="1"/>
</calcChain>
</file>

<file path=xl/sharedStrings.xml><?xml version="1.0" encoding="utf-8"?>
<sst xmlns="http://schemas.openxmlformats.org/spreadsheetml/2006/main" count="173" uniqueCount="73">
  <si>
    <t>Name:</t>
  </si>
  <si>
    <t>Section:</t>
  </si>
  <si>
    <t>Exercise 2-16</t>
  </si>
  <si>
    <t>Balance Sheet</t>
  </si>
  <si>
    <t>Assets</t>
  </si>
  <si>
    <t>Cash</t>
  </si>
  <si>
    <t>Land</t>
  </si>
  <si>
    <t>Total assets</t>
  </si>
  <si>
    <t>Liabilities</t>
  </si>
  <si>
    <t>Notes payable</t>
  </si>
  <si>
    <t>Stockholders' Equity</t>
  </si>
  <si>
    <t>Retained earnings</t>
  </si>
  <si>
    <t>Total liabilities and stockholders' equity</t>
  </si>
  <si>
    <t>Increase in retained earnings</t>
  </si>
  <si>
    <t>Add dividends</t>
  </si>
  <si>
    <t>Net income</t>
  </si>
  <si>
    <t>Subtract dividends</t>
  </si>
  <si>
    <t>Decrease in retained earnings</t>
  </si>
  <si>
    <t>SOLUTION</t>
  </si>
  <si>
    <t>Score:</t>
  </si>
  <si>
    <t>See student sheet for student's score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</si>
  <si>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</si>
  <si>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</si>
  <si>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</si>
  <si>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</si>
  <si>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</si>
  <si>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</si>
  <si>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</si>
  <si>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</si>
  <si>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Percentage  =AD6/AD8</t>
  </si>
  <si>
    <t>Notes: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</si>
  <si>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</si>
  <si>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</si>
  <si>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</si>
  <si>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</si>
  <si>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</si>
  <si>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</si>
  <si>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</si>
  <si>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</si>
  <si>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</si>
  <si>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</si>
  <si>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</si>
  <si>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</si>
  <si>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</si>
  <si>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</si>
  <si>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</si>
  <si>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</si>
  <si>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</si>
  <si>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</si>
  <si>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t>Key Code:</t>
  </si>
  <si>
    <t>ABBY'S INTERIORS</t>
  </si>
  <si>
    <t>Net cash flows from investing activities:</t>
  </si>
  <si>
    <t>Cash used in purchase of land</t>
  </si>
  <si>
    <t>Cash paid for dividends</t>
  </si>
  <si>
    <t>Net cash flows from financing activities:</t>
  </si>
  <si>
    <t>Net increase (decrease) in cash</t>
  </si>
  <si>
    <t>Increase in notes payable</t>
  </si>
  <si>
    <t>Net cash flows from operating activities:</t>
  </si>
  <si>
    <t xml:space="preserve">b. </t>
  </si>
  <si>
    <t xml:space="preserve">c. </t>
  </si>
  <si>
    <t xml:space="preserve">d. </t>
  </si>
  <si>
    <t xml:space="preserve">e. </t>
  </si>
  <si>
    <t xml:space="preserve">f. </t>
  </si>
  <si>
    <t xml:space="preserve">a. </t>
  </si>
  <si>
    <t>October 31, 20Y6</t>
  </si>
  <si>
    <t>November 30, 20Y6</t>
  </si>
  <si>
    <t>Retained earnings, November 30, 20Y6</t>
  </si>
  <si>
    <t>Retained earnings, October 31, 20Y6</t>
  </si>
  <si>
    <t>Common stock</t>
  </si>
  <si>
    <t>Total stockholders' equity</t>
  </si>
  <si>
    <t xml:space="preserve">   Cash received from issuance of common stock</t>
  </si>
  <si>
    <t xml:space="preserve">   Net cash flows from financing activities</t>
  </si>
  <si>
    <t>Cash received from issuance of 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</si>
</sst>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</font>
    <font>
      <i/>
      <sz val="12"/>
      <color indexed="9"/>
      <name val="Arial Black"/>
      <family val="2"/>
    </font>
    <font>
      <u/>
      <sz val="10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37" fontId="0" fillId="3" borderId="6" xfId="0" applyNumberFormat="1" applyFill="1" applyBorder="1" applyProtection="1">
      <protection locked="0"/>
    </xf>
    <xf numFmtId="5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1"/>
    </xf>
    <xf numFmtId="0" fontId="3" fillId="2" borderId="0" xfId="0" applyFont="1" applyFill="1" applyBorder="1" applyProtection="1">
      <protection hidden="1"/>
    </xf>
    <xf numFmtId="37" fontId="0" fillId="3" borderId="0" xfId="0" applyNumberFormat="1" applyFill="1" applyBorder="1" applyProtection="1">
      <protection locked="0"/>
    </xf>
    <xf numFmtId="0" fontId="0" fillId="2" borderId="8" xfId="0" applyFill="1" applyBorder="1"/>
    <xf numFmtId="0" fontId="0" fillId="2" borderId="6" xfId="0" applyFill="1" applyBorder="1"/>
    <xf numFmtId="0" fontId="0" fillId="2" borderId="9" xfId="0" applyFill="1" applyBorder="1"/>
    <xf numFmtId="37" fontId="0" fillId="3" borderId="10" xfId="0" applyNumberFormat="1" applyFill="1" applyBorder="1" applyProtection="1">
      <protection locked="0"/>
    </xf>
    <xf numFmtId="0" fontId="0" fillId="0" borderId="0" xfId="0" applyBorder="1" applyAlignment="1">
      <alignment horizontal="center"/>
    </xf>
    <xf numFmtId="165" fontId="0" fillId="3" borderId="11" xfId="1" applyNumberFormat="1" applyFont="1" applyFill="1" applyBorder="1" applyProtection="1">
      <protection locked="0"/>
    </xf>
    <xf numFmtId="165" fontId="0" fillId="3" borderId="7" xfId="1" applyNumberFormat="1" applyFont="1" applyFill="1" applyBorder="1" applyProtection="1">
      <protection locked="0"/>
    </xf>
    <xf numFmtId="0" fontId="0" fillId="0" borderId="0" xfId="0" quotePrefix="1"/>
    <xf numFmtId="0" fontId="0" fillId="0" borderId="12" xfId="0" applyBorder="1"/>
    <xf numFmtId="0" fontId="10" fillId="0" borderId="0" xfId="0" quotePrefix="1" applyFont="1"/>
    <xf numFmtId="0" fontId="10" fillId="0" borderId="0" xfId="0" applyFont="1"/>
    <xf numFmtId="9" fontId="0" fillId="0" borderId="12" xfId="2" applyFont="1" applyBorder="1"/>
    <xf numFmtId="0" fontId="10" fillId="0" borderId="6" xfId="0" applyFont="1" applyBorder="1"/>
    <xf numFmtId="0" fontId="10" fillId="0" borderId="0" xfId="0" applyFont="1" applyFill="1" applyBorder="1"/>
    <xf numFmtId="0" fontId="0" fillId="0" borderId="0" xfId="0" quotePrefix="1" applyFill="1"/>
    <xf numFmtId="0" fontId="10" fillId="0" borderId="0" xfId="0" quotePrefix="1" applyFont="1" applyFill="1" applyBorder="1" applyAlignment="1">
      <alignment horizontal="left"/>
    </xf>
    <xf numFmtId="9" fontId="11" fillId="0" borderId="0" xfId="2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9" fontId="12" fillId="0" borderId="0" xfId="2" quotePrefix="1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left"/>
      <protection hidden="1"/>
    </xf>
    <xf numFmtId="165" fontId="0" fillId="3" borderId="2" xfId="1" applyNumberFormat="1" applyFont="1" applyFill="1" applyBorder="1" applyProtection="1">
      <protection locked="0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4" xfId="0" applyBorder="1"/>
    <xf numFmtId="41" fontId="0" fillId="3" borderId="11" xfId="1" applyNumberFormat="1" applyFont="1" applyFill="1" applyBorder="1" applyProtection="1">
      <protection locked="0"/>
    </xf>
    <xf numFmtId="37" fontId="0" fillId="3" borderId="13" xfId="0" applyNumberFormat="1" applyFill="1" applyBorder="1" applyProtection="1">
      <protection locked="0"/>
    </xf>
    <xf numFmtId="42" fontId="0" fillId="3" borderId="11" xfId="1" applyNumberFormat="1" applyFont="1" applyFill="1" applyBorder="1" applyProtection="1">
      <protection locked="0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0" borderId="0" xfId="0" quotePrefix="1" applyFont="1" applyAlignment="1">
      <alignment horizontal="right"/>
    </xf>
    <xf numFmtId="0" fontId="0" fillId="0" borderId="0" xfId="0" applyProtection="1"/>
    <xf numFmtId="0" fontId="3" fillId="0" borderId="0" xfId="0" applyFont="1" applyProtection="1"/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5" fontId="0" fillId="3" borderId="11" xfId="1" applyNumberFormat="1" applyFont="1" applyFill="1" applyBorder="1" applyProtection="1"/>
    <xf numFmtId="0" fontId="0" fillId="2" borderId="0" xfId="0" applyFill="1" applyBorder="1" applyAlignment="1" applyProtection="1">
      <alignment horizontal="left"/>
    </xf>
    <xf numFmtId="37" fontId="0" fillId="3" borderId="6" xfId="0" applyNumberFormat="1" applyFill="1" applyBorder="1" applyProtection="1"/>
    <xf numFmtId="165" fontId="0" fillId="3" borderId="7" xfId="1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2" borderId="8" xfId="0" applyFill="1" applyBorder="1" applyProtection="1"/>
    <xf numFmtId="0" fontId="0" fillId="2" borderId="6" xfId="0" applyFill="1" applyBorder="1" applyProtection="1"/>
    <xf numFmtId="0" fontId="0" fillId="2" borderId="9" xfId="0" applyFill="1" applyBorder="1" applyProtection="1"/>
    <xf numFmtId="165" fontId="0" fillId="3" borderId="2" xfId="1" applyNumberFormat="1" applyFont="1" applyFill="1" applyBorder="1" applyProtection="1"/>
    <xf numFmtId="37" fontId="0" fillId="3" borderId="10" xfId="0" applyNumberFormat="1" applyFill="1" applyBorder="1" applyProtection="1"/>
    <xf numFmtId="0" fontId="2" fillId="0" borderId="0" xfId="0" applyFont="1" applyProtection="1"/>
    <xf numFmtId="0" fontId="2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Protection="1"/>
    <xf numFmtId="0" fontId="0" fillId="0" borderId="4" xfId="0" applyBorder="1" applyProtection="1"/>
    <xf numFmtId="41" fontId="0" fillId="3" borderId="11" xfId="1" applyNumberFormat="1" applyFont="1" applyFill="1" applyBorder="1" applyProtection="1"/>
    <xf numFmtId="42" fontId="0" fillId="3" borderId="11" xfId="1" applyNumberFormat="1" applyFont="1" applyFill="1" applyBorder="1" applyProtection="1"/>
    <xf numFmtId="37" fontId="0" fillId="3" borderId="13" xfId="0" applyNumberFormat="1" applyFill="1" applyBorder="1" applyProtection="1"/>
    <xf numFmtId="0" fontId="14" fillId="2" borderId="0" xfId="0" applyFont="1" applyFill="1" applyBorder="1" applyAlignment="1" applyProtection="1">
      <alignment horizontal="left"/>
    </xf>
    <xf numFmtId="5" fontId="0" fillId="3" borderId="14" xfId="0" applyNumberFormat="1" applyFill="1" applyBorder="1" applyAlignment="1" applyProtection="1">
      <alignment horizontal="left" indent="1"/>
      <protection locked="0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/>
    <xf numFmtId="5" fontId="0" fillId="3" borderId="15" xfId="0" applyNumberFormat="1" applyFill="1" applyBorder="1" applyAlignment="1" applyProtection="1">
      <alignment horizontal="left" indent="1"/>
      <protection locked="0"/>
    </xf>
    <xf numFmtId="5" fontId="0" fillId="3" borderId="15" xfId="0" applyNumberFormat="1" applyFill="1" applyBorder="1" applyAlignment="1" applyProtection="1">
      <alignment horizontal="left"/>
      <protection locked="0"/>
    </xf>
    <xf numFmtId="5" fontId="0" fillId="3" borderId="14" xfId="0" applyNumberForma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164" fontId="2" fillId="2" borderId="6" xfId="0" quotePrefix="1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49" fontId="0" fillId="5" borderId="16" xfId="0" applyNumberFormat="1" applyFill="1" applyBorder="1" applyAlignment="1" applyProtection="1">
      <alignment horizontal="left"/>
      <protection locked="0"/>
    </xf>
    <xf numFmtId="9" fontId="6" fillId="0" borderId="2" xfId="2" applyFont="1" applyBorder="1" applyAlignment="1">
      <alignment horizontal="left"/>
    </xf>
    <xf numFmtId="0" fontId="7" fillId="4" borderId="17" xfId="0" applyNumberFormat="1" applyFont="1" applyFill="1" applyBorder="1" applyAlignment="1">
      <alignment horizontal="left" vertical="center" wrapText="1"/>
    </xf>
    <xf numFmtId="0" fontId="7" fillId="4" borderId="18" xfId="0" applyNumberFormat="1" applyFont="1" applyFill="1" applyBorder="1" applyAlignment="1">
      <alignment horizontal="left" vertical="center" wrapText="1"/>
    </xf>
    <xf numFmtId="0" fontId="7" fillId="4" borderId="19" xfId="0" applyNumberFormat="1" applyFont="1" applyFill="1" applyBorder="1" applyAlignment="1">
      <alignment horizontal="left" vertical="center" wrapText="1"/>
    </xf>
    <xf numFmtId="0" fontId="2" fillId="6" borderId="17" xfId="0" applyNumberFormat="1" applyFont="1" applyFill="1" applyBorder="1" applyAlignment="1">
      <alignment horizontal="left" vertical="center"/>
    </xf>
    <xf numFmtId="0" fontId="2" fillId="6" borderId="18" xfId="0" applyNumberFormat="1" applyFont="1" applyFill="1" applyBorder="1" applyAlignment="1">
      <alignment horizontal="left" vertical="center"/>
    </xf>
    <xf numFmtId="0" fontId="2" fillId="6" borderId="19" xfId="0" applyNumberFormat="1" applyFont="1" applyFill="1" applyBorder="1" applyAlignment="1">
      <alignment horizontal="left" vertical="center"/>
    </xf>
    <xf numFmtId="0" fontId="9" fillId="7" borderId="17" xfId="0" applyNumberFormat="1" applyFont="1" applyFill="1" applyBorder="1" applyAlignment="1">
      <alignment horizontal="left" vertical="center"/>
    </xf>
    <xf numFmtId="0" fontId="9" fillId="7" borderId="18" xfId="0" applyNumberFormat="1" applyFont="1" applyFill="1" applyBorder="1" applyAlignment="1">
      <alignment horizontal="left" vertical="center"/>
    </xf>
    <xf numFmtId="0" fontId="9" fillId="7" borderId="19" xfId="0" applyNumberFormat="1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5" fontId="0" fillId="3" borderId="15" xfId="0" applyNumberFormat="1" applyFill="1" applyBorder="1" applyAlignment="1" applyProtection="1">
      <alignment horizontal="left" indent="1"/>
    </xf>
    <xf numFmtId="5" fontId="0" fillId="3" borderId="14" xfId="0" applyNumberFormat="1" applyFill="1" applyBorder="1" applyAlignment="1" applyProtection="1">
      <alignment horizontal="left" indent="1"/>
    </xf>
    <xf numFmtId="164" fontId="2" fillId="2" borderId="6" xfId="0" quotePrefix="1" applyNumberFormat="1" applyFont="1" applyFill="1" applyBorder="1" applyAlignment="1" applyProtection="1">
      <alignment horizontal="center"/>
    </xf>
    <xf numFmtId="164" fontId="2" fillId="2" borderId="6" xfId="0" applyNumberFormat="1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49" fontId="0" fillId="5" borderId="16" xfId="0" applyNumberForma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5" fontId="0" fillId="3" borderId="15" xfId="0" applyNumberFormat="1" applyFill="1" applyBorder="1" applyAlignment="1" applyProtection="1">
      <alignment horizontal="left"/>
    </xf>
    <xf numFmtId="5" fontId="0" fillId="3" borderId="14" xfId="0" applyNumberForma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1"/>
  <sheetViews>
    <sheetView showGridLines="0" workbookViewId="0">
      <selection activeCell="C2" sqref="C2:J2"/>
    </sheetView>
  </sheetViews>
  <sheetFormatPr defaultRowHeight="12.75" x14ac:dyDescent="0.2"/>
  <cols>
    <col min="1" max="1" width="5.5703125" customWidth="1"/>
    <col min="2" max="2" width="2.7109375" customWidth="1"/>
    <col min="3" max="3" width="12.28515625" customWidth="1"/>
    <col min="4" max="4" width="5.7109375" customWidth="1"/>
    <col min="5" max="5" width="22.42578125" customWidth="1"/>
    <col min="6" max="6" width="2" customWidth="1"/>
    <col min="7" max="7" width="10.7109375" customWidth="1"/>
    <col min="8" max="8" width="2.140625" customWidth="1"/>
    <col min="9" max="9" width="10.7109375" customWidth="1"/>
    <col min="10" max="10" width="2.42578125" customWidth="1"/>
    <col min="12" max="12" width="7.5703125" customWidth="1"/>
    <col min="13" max="13" width="4.5703125" hidden="1" customWidth="1"/>
    <col min="29" max="29" width="6.85546875" customWidth="1"/>
    <col min="30" max="31" width="9.140625" hidden="1" customWidth="1"/>
  </cols>
  <sheetData>
    <row r="1" spans="1:30" ht="19.5" x14ac:dyDescent="0.4">
      <c r="A1" s="84" t="s">
        <v>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AD1" s="23" t="s">
        <v>25</v>
      </c>
    </row>
    <row r="2" spans="1:30" ht="15" customHeight="1" thickBot="1" x14ac:dyDescent="0.25">
      <c r="A2" s="1" t="s">
        <v>0</v>
      </c>
      <c r="C2" s="85"/>
      <c r="D2" s="85"/>
      <c r="E2" s="85"/>
      <c r="F2" s="85"/>
      <c r="G2" s="85"/>
      <c r="H2" s="85"/>
      <c r="I2" s="85"/>
      <c r="J2" s="85"/>
      <c r="AD2" s="24">
        <f>COUNTIF(A17:Z2103,"~*")</f>
        <v>0</v>
      </c>
    </row>
    <row r="3" spans="1:30" ht="15" customHeight="1" thickTop="1" x14ac:dyDescent="0.2">
      <c r="A3" s="1" t="s">
        <v>1</v>
      </c>
      <c r="C3" s="85"/>
      <c r="D3" s="85"/>
      <c r="E3" s="85"/>
      <c r="F3" s="85"/>
      <c r="G3" s="85"/>
      <c r="H3" s="85"/>
      <c r="I3" s="85"/>
      <c r="J3" s="85"/>
      <c r="AD3" s="23" t="s">
        <v>26</v>
      </c>
    </row>
    <row r="4" spans="1:30" ht="13.5" thickBot="1" x14ac:dyDescent="0.25">
      <c r="A4" s="2"/>
      <c r="C4" s="86"/>
      <c r="D4" s="86"/>
      <c r="E4" s="86"/>
      <c r="F4" s="86"/>
      <c r="G4" s="86"/>
      <c r="H4" s="86"/>
      <c r="I4" s="86"/>
      <c r="J4" s="86"/>
      <c r="AD4" s="24">
        <f>COUNTIF(A17:HZ103,"  ")</f>
        <v>34</v>
      </c>
    </row>
    <row r="5" spans="1:30" ht="13.5" thickTop="1" x14ac:dyDescent="0.2">
      <c r="A5" s="33" t="str">
        <f>IF(Sol.!$C$5="OFF","","Score:")</f>
        <v>Score:</v>
      </c>
      <c r="C5" s="34">
        <f>IF(Sol.!$C$5="OFF","",AD10)</f>
        <v>0</v>
      </c>
      <c r="AD5" s="25" t="s">
        <v>27</v>
      </c>
    </row>
    <row r="6" spans="1:30" ht="13.5" thickBot="1" x14ac:dyDescent="0.25">
      <c r="E6" s="2"/>
      <c r="G6" s="20"/>
      <c r="AD6" s="24">
        <f>COUNTIF(A17:Z103," ")</f>
        <v>0</v>
      </c>
    </row>
    <row r="7" spans="1:30" ht="13.5" thickTop="1" x14ac:dyDescent="0.2">
      <c r="A7" s="38" t="s">
        <v>49</v>
      </c>
      <c r="C7" s="74">
        <v>2</v>
      </c>
      <c r="D7" s="75"/>
      <c r="E7" s="75"/>
      <c r="G7" s="20"/>
      <c r="AD7" s="26" t="s">
        <v>28</v>
      </c>
    </row>
    <row r="8" spans="1:30" ht="15.75" thickBot="1" x14ac:dyDescent="0.25">
      <c r="A8" s="87" t="s">
        <v>22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9"/>
      <c r="AD8" s="24">
        <f>AD2+AD4+AD6</f>
        <v>34</v>
      </c>
    </row>
    <row r="9" spans="1:30" ht="13.5" thickTop="1" x14ac:dyDescent="0.2">
      <c r="A9" s="90" t="s">
        <v>23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2"/>
      <c r="AD9" s="26" t="s">
        <v>29</v>
      </c>
    </row>
    <row r="10" spans="1:30" ht="13.5" thickBot="1" x14ac:dyDescent="0.25">
      <c r="A10" s="93" t="s">
        <v>24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5"/>
      <c r="AD10" s="27">
        <f>AD6/AD8</f>
        <v>0</v>
      </c>
    </row>
    <row r="11" spans="1:30" ht="13.5" thickTop="1" x14ac:dyDescent="0.2">
      <c r="A11" s="96" t="str">
        <f>IF(Sol.!C5="OFF","     ","A red asterisk (*) will appear in the column to the right of an incorrect answer.")</f>
        <v>A red asterisk (*) will appear in the column to the right of an incorrect answer.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8"/>
      <c r="AD11" t="s">
        <v>30</v>
      </c>
    </row>
    <row r="12" spans="1:30" ht="12.75" customHeight="1" x14ac:dyDescent="0.2">
      <c r="AD12" s="23" t="s">
        <v>31</v>
      </c>
    </row>
    <row r="13" spans="1:30" x14ac:dyDescent="0.2">
      <c r="A13" s="3"/>
      <c r="AD13" s="23" t="s">
        <v>32</v>
      </c>
    </row>
    <row r="14" spans="1:30" x14ac:dyDescent="0.2">
      <c r="A14" s="45" t="s">
        <v>63</v>
      </c>
      <c r="B14" s="4"/>
      <c r="C14" s="5"/>
      <c r="D14" s="5"/>
      <c r="E14" s="5"/>
      <c r="F14" s="5"/>
      <c r="G14" s="5"/>
      <c r="H14" s="5"/>
      <c r="I14" s="5"/>
      <c r="J14" s="6"/>
      <c r="AD14" s="23" t="s">
        <v>33</v>
      </c>
    </row>
    <row r="15" spans="1:30" x14ac:dyDescent="0.2">
      <c r="B15" s="7"/>
      <c r="C15" s="79" t="s">
        <v>50</v>
      </c>
      <c r="D15" s="79"/>
      <c r="E15" s="79"/>
      <c r="F15" s="79"/>
      <c r="G15" s="79"/>
      <c r="H15" s="79"/>
      <c r="I15" s="79"/>
      <c r="J15" s="8"/>
      <c r="AD15" t="s">
        <v>34</v>
      </c>
    </row>
    <row r="16" spans="1:30" x14ac:dyDescent="0.2">
      <c r="B16" s="7"/>
      <c r="C16" s="79" t="s">
        <v>3</v>
      </c>
      <c r="D16" s="79"/>
      <c r="E16" s="79"/>
      <c r="F16" s="79"/>
      <c r="G16" s="79"/>
      <c r="H16" s="79"/>
      <c r="I16" s="79"/>
      <c r="J16" s="8"/>
      <c r="AD16" s="28" t="s">
        <v>35</v>
      </c>
    </row>
    <row r="17" spans="2:31" x14ac:dyDescent="0.2">
      <c r="B17" s="7"/>
      <c r="C17" s="81" t="s">
        <v>64</v>
      </c>
      <c r="D17" s="82"/>
      <c r="E17" s="82"/>
      <c r="F17" s="82"/>
      <c r="G17" s="82"/>
      <c r="H17" s="82"/>
      <c r="I17" s="82"/>
      <c r="J17" s="8"/>
    </row>
    <row r="18" spans="2:31" ht="15" customHeight="1" x14ac:dyDescent="0.2">
      <c r="B18" s="7"/>
      <c r="C18" s="83" t="s">
        <v>4</v>
      </c>
      <c r="D18" s="83"/>
      <c r="E18" s="83"/>
      <c r="F18" s="83"/>
      <c r="G18" s="83"/>
      <c r="H18" s="83"/>
      <c r="I18" s="83"/>
      <c r="J18" s="8"/>
    </row>
    <row r="19" spans="2:31" ht="15" customHeight="1" x14ac:dyDescent="0.2">
      <c r="B19" s="7"/>
      <c r="C19" s="9" t="s">
        <v>5</v>
      </c>
      <c r="D19" s="9"/>
      <c r="E19" s="9"/>
      <c r="F19" s="9"/>
      <c r="G19" s="9"/>
      <c r="H19" s="9"/>
      <c r="I19" s="21"/>
      <c r="J19" s="35" t="str">
        <f>IF(Sol.!$C$5="OFF","",IF(I19="","  ",IF(I19&lt;&gt;Sol.!I19,"*"," ")))</f>
        <v xml:space="preserve">  </v>
      </c>
      <c r="AD19" s="29" t="s">
        <v>36</v>
      </c>
    </row>
    <row r="20" spans="2:31" ht="15" customHeight="1" x14ac:dyDescent="0.2">
      <c r="B20" s="7"/>
      <c r="C20" s="10" t="s">
        <v>6</v>
      </c>
      <c r="D20" s="10"/>
      <c r="E20" s="10"/>
      <c r="F20" s="9"/>
      <c r="G20" s="9"/>
      <c r="H20" s="9"/>
      <c r="I20" s="11"/>
      <c r="J20" s="35" t="str">
        <f>IF(Sol.!$C$5="OFF","",IF(I20="","  ",IF(I20&lt;&gt;Sol.!I20,"*"," ")))</f>
        <v xml:space="preserve">  </v>
      </c>
      <c r="AD20" s="29" t="s">
        <v>37</v>
      </c>
    </row>
    <row r="21" spans="2:31" ht="15" customHeight="1" thickBot="1" x14ac:dyDescent="0.25">
      <c r="B21" s="7"/>
      <c r="C21" s="10" t="s">
        <v>7</v>
      </c>
      <c r="D21" s="10"/>
      <c r="E21" s="10"/>
      <c r="F21" s="9"/>
      <c r="G21" s="9"/>
      <c r="H21" s="9"/>
      <c r="I21" s="22"/>
      <c r="J21" s="35" t="str">
        <f>IF(Sol.!$C$5="OFF","",IF(I21="","  ",IF(I21&lt;&gt;Sol.!I21,"*"," ")))</f>
        <v xml:space="preserve">  </v>
      </c>
      <c r="AD21" s="29" t="s">
        <v>38</v>
      </c>
    </row>
    <row r="22" spans="2:31" ht="15" customHeight="1" thickTop="1" x14ac:dyDescent="0.2">
      <c r="B22" s="7"/>
      <c r="C22" s="10"/>
      <c r="D22" s="10"/>
      <c r="E22" s="10"/>
      <c r="F22" s="9"/>
      <c r="G22" s="9"/>
      <c r="H22" s="9"/>
      <c r="I22" s="9"/>
      <c r="J22" s="8"/>
      <c r="AD22" s="29" t="s">
        <v>39</v>
      </c>
    </row>
    <row r="23" spans="2:31" ht="15" customHeight="1" x14ac:dyDescent="0.2">
      <c r="B23" s="7"/>
      <c r="C23" s="79" t="s">
        <v>8</v>
      </c>
      <c r="D23" s="79"/>
      <c r="E23" s="79"/>
      <c r="F23" s="79"/>
      <c r="G23" s="79"/>
      <c r="H23" s="79"/>
      <c r="I23" s="79"/>
      <c r="J23" s="8"/>
      <c r="AD23" s="29" t="s">
        <v>40</v>
      </c>
    </row>
    <row r="24" spans="2:31" ht="15" customHeight="1" x14ac:dyDescent="0.2">
      <c r="B24" s="7"/>
      <c r="C24" s="10" t="s">
        <v>9</v>
      </c>
      <c r="D24" s="10"/>
      <c r="E24" s="10"/>
      <c r="F24" s="9"/>
      <c r="G24" s="9"/>
      <c r="H24" s="9"/>
      <c r="I24" s="21"/>
      <c r="J24" s="35" t="str">
        <f>IF(Sol.!$C$5="OFF","",IF(I24="","  ",IF(I24&lt;&gt;Sol.!I24,"*"," ")))</f>
        <v xml:space="preserve">  </v>
      </c>
      <c r="AD24" s="29" t="s">
        <v>41</v>
      </c>
    </row>
    <row r="25" spans="2:31" ht="15" customHeight="1" x14ac:dyDescent="0.2">
      <c r="B25" s="7"/>
      <c r="C25" s="13"/>
      <c r="D25" s="13"/>
      <c r="E25" s="13"/>
      <c r="F25" s="9"/>
      <c r="G25" s="9"/>
      <c r="H25" s="9"/>
      <c r="I25" s="9"/>
      <c r="J25" s="8"/>
      <c r="AD25" s="29" t="s">
        <v>42</v>
      </c>
    </row>
    <row r="26" spans="2:31" ht="15" customHeight="1" x14ac:dyDescent="0.2">
      <c r="B26" s="7"/>
      <c r="C26" s="80" t="s">
        <v>10</v>
      </c>
      <c r="D26" s="80"/>
      <c r="E26" s="80"/>
      <c r="F26" s="80"/>
      <c r="G26" s="80"/>
      <c r="H26" s="80"/>
      <c r="I26" s="80"/>
      <c r="J26" s="8"/>
      <c r="AD26" s="30" t="s">
        <v>43</v>
      </c>
    </row>
    <row r="27" spans="2:31" ht="15" customHeight="1" x14ac:dyDescent="0.2">
      <c r="B27" s="7"/>
      <c r="C27" s="10" t="s">
        <v>68</v>
      </c>
      <c r="D27" s="10"/>
      <c r="E27" s="10"/>
      <c r="F27" s="9"/>
      <c r="G27" s="21"/>
      <c r="H27" s="14" t="str">
        <f>IF(Sol.!$C$5="OFF","",IF(G27="","  ",IF(G27&lt;&gt;Sol.!G27,"*"," ")))</f>
        <v xml:space="preserve">  </v>
      </c>
      <c r="I27" s="9"/>
      <c r="J27" s="8"/>
    </row>
    <row r="28" spans="2:31" ht="15" customHeight="1" x14ac:dyDescent="0.2">
      <c r="B28" s="7"/>
      <c r="C28" s="10" t="s">
        <v>11</v>
      </c>
      <c r="D28" s="10"/>
      <c r="E28" s="10"/>
      <c r="F28" s="9"/>
      <c r="G28" s="11"/>
      <c r="H28" s="14" t="str">
        <f>IF(Sol.!$C$5="OFF","",IF(G28="","  ",IF(G28&lt;&gt;Sol.!G28,"*"," ")))</f>
        <v xml:space="preserve">  </v>
      </c>
      <c r="I28" s="9"/>
      <c r="J28" s="8"/>
      <c r="AD28" s="29" t="s">
        <v>44</v>
      </c>
    </row>
    <row r="29" spans="2:31" ht="15" customHeight="1" x14ac:dyDescent="0.2">
      <c r="B29" s="7"/>
      <c r="C29" s="59" t="s">
        <v>69</v>
      </c>
      <c r="D29" s="10"/>
      <c r="E29" s="10"/>
      <c r="F29" s="9"/>
      <c r="G29" s="9"/>
      <c r="H29" s="14"/>
      <c r="I29" s="15"/>
      <c r="J29" s="35" t="str">
        <f>IF(Sol.!$C$5="OFF","",IF(I29="","  ",IF(I29&lt;&gt;Sol.!I29,"*"," ")))</f>
        <v xml:space="preserve">  </v>
      </c>
      <c r="AD29" s="29"/>
    </row>
    <row r="30" spans="2:31" ht="15" customHeight="1" thickBot="1" x14ac:dyDescent="0.25">
      <c r="B30" s="7"/>
      <c r="C30" s="9" t="s">
        <v>12</v>
      </c>
      <c r="D30" s="9"/>
      <c r="E30" s="9"/>
      <c r="F30" s="9"/>
      <c r="G30" s="9"/>
      <c r="H30" s="9"/>
      <c r="I30" s="22"/>
      <c r="J30" s="35" t="str">
        <f>IF(Sol.!$C$5="OFF","",IF(I30="","  ",IF(I30&lt;&gt;Sol.!I30,"*"," ")))</f>
        <v xml:space="preserve">  </v>
      </c>
      <c r="AD30" s="31" t="s">
        <v>45</v>
      </c>
      <c r="AE30" s="32"/>
    </row>
    <row r="31" spans="2:31" ht="13.5" thickTop="1" x14ac:dyDescent="0.2">
      <c r="B31" s="16"/>
      <c r="C31" s="17"/>
      <c r="D31" s="17"/>
      <c r="E31" s="17"/>
      <c r="F31" s="17"/>
      <c r="G31" s="17"/>
      <c r="H31" s="17"/>
      <c r="I31" s="17"/>
      <c r="J31" s="18"/>
    </row>
    <row r="32" spans="2:31" x14ac:dyDescent="0.2">
      <c r="AD32" s="29" t="s">
        <v>46</v>
      </c>
    </row>
    <row r="33" spans="2:31" x14ac:dyDescent="0.2">
      <c r="B33" s="4"/>
      <c r="C33" s="5"/>
      <c r="D33" s="5"/>
      <c r="E33" s="5"/>
      <c r="F33" s="5"/>
      <c r="G33" s="5"/>
      <c r="H33" s="5"/>
      <c r="I33" s="5"/>
      <c r="J33" s="6"/>
      <c r="AD33" s="33" t="s">
        <v>47</v>
      </c>
      <c r="AE33" s="34" t="s">
        <v>48</v>
      </c>
    </row>
    <row r="34" spans="2:31" x14ac:dyDescent="0.2">
      <c r="B34" s="7"/>
      <c r="C34" s="79" t="s">
        <v>50</v>
      </c>
      <c r="D34" s="79"/>
      <c r="E34" s="79"/>
      <c r="F34" s="79"/>
      <c r="G34" s="79"/>
      <c r="H34" s="79"/>
      <c r="I34" s="79"/>
      <c r="J34" s="8"/>
    </row>
    <row r="35" spans="2:31" x14ac:dyDescent="0.2">
      <c r="B35" s="7"/>
      <c r="C35" s="79" t="s">
        <v>3</v>
      </c>
      <c r="D35" s="79"/>
      <c r="E35" s="79"/>
      <c r="F35" s="79"/>
      <c r="G35" s="79"/>
      <c r="H35" s="79"/>
      <c r="I35" s="79"/>
      <c r="J35" s="8"/>
    </row>
    <row r="36" spans="2:31" x14ac:dyDescent="0.2">
      <c r="B36" s="7"/>
      <c r="C36" s="81" t="s">
        <v>65</v>
      </c>
      <c r="D36" s="82"/>
      <c r="E36" s="82"/>
      <c r="F36" s="82"/>
      <c r="G36" s="82"/>
      <c r="H36" s="82"/>
      <c r="I36" s="82"/>
      <c r="J36" s="8"/>
    </row>
    <row r="37" spans="2:31" ht="15" customHeight="1" x14ac:dyDescent="0.2">
      <c r="B37" s="7"/>
      <c r="C37" s="83" t="s">
        <v>4</v>
      </c>
      <c r="D37" s="83"/>
      <c r="E37" s="83"/>
      <c r="F37" s="83"/>
      <c r="G37" s="83"/>
      <c r="H37" s="83"/>
      <c r="I37" s="83"/>
      <c r="J37" s="8"/>
    </row>
    <row r="38" spans="2:31" ht="15" customHeight="1" x14ac:dyDescent="0.2">
      <c r="B38" s="7"/>
      <c r="C38" s="9" t="s">
        <v>5</v>
      </c>
      <c r="D38" s="9"/>
      <c r="E38" s="9"/>
      <c r="F38" s="9"/>
      <c r="G38" s="9"/>
      <c r="H38" s="9"/>
      <c r="I38" s="21"/>
      <c r="J38" s="35" t="str">
        <f>IF(Sol.!$C$5="OFF","",IF(I38="","  ",IF(I38&lt;&gt;Sol.!I38,"*"," ")))</f>
        <v xml:space="preserve">  </v>
      </c>
    </row>
    <row r="39" spans="2:31" ht="15" customHeight="1" x14ac:dyDescent="0.2">
      <c r="B39" s="7"/>
      <c r="C39" s="10" t="s">
        <v>6</v>
      </c>
      <c r="D39" s="10"/>
      <c r="E39" s="10"/>
      <c r="F39" s="9"/>
      <c r="G39" s="9"/>
      <c r="H39" s="9"/>
      <c r="I39" s="11"/>
      <c r="J39" s="35" t="str">
        <f>IF(Sol.!$C$5="OFF","",IF(I39="","  ",IF(I39&lt;&gt;Sol.!I39,"*"," ")))</f>
        <v xml:space="preserve">  </v>
      </c>
    </row>
    <row r="40" spans="2:31" ht="15" customHeight="1" thickBot="1" x14ac:dyDescent="0.25">
      <c r="B40" s="7"/>
      <c r="C40" s="10" t="s">
        <v>7</v>
      </c>
      <c r="D40" s="10"/>
      <c r="E40" s="10"/>
      <c r="F40" s="9"/>
      <c r="G40" s="9"/>
      <c r="H40" s="9"/>
      <c r="I40" s="12"/>
      <c r="J40" s="35" t="str">
        <f>IF(Sol.!$C$5="OFF","",IF(I40="","  ",IF(I40&lt;&gt;Sol.!I40,"*"," ")))</f>
        <v xml:space="preserve">  </v>
      </c>
    </row>
    <row r="41" spans="2:31" ht="15" customHeight="1" thickTop="1" x14ac:dyDescent="0.2">
      <c r="B41" s="7"/>
      <c r="C41" s="10"/>
      <c r="D41" s="10"/>
      <c r="E41" s="10"/>
      <c r="F41" s="9"/>
      <c r="G41" s="9"/>
      <c r="H41" s="9"/>
      <c r="I41" s="9"/>
      <c r="J41" s="8"/>
    </row>
    <row r="42" spans="2:31" ht="15" customHeight="1" x14ac:dyDescent="0.2">
      <c r="B42" s="7"/>
      <c r="C42" s="79" t="s">
        <v>8</v>
      </c>
      <c r="D42" s="79"/>
      <c r="E42" s="79"/>
      <c r="F42" s="79"/>
      <c r="G42" s="79"/>
      <c r="H42" s="79"/>
      <c r="I42" s="79"/>
      <c r="J42" s="8"/>
    </row>
    <row r="43" spans="2:31" ht="15" customHeight="1" x14ac:dyDescent="0.2">
      <c r="B43" s="7"/>
      <c r="C43" s="10" t="s">
        <v>9</v>
      </c>
      <c r="D43" s="10"/>
      <c r="E43" s="10"/>
      <c r="F43" s="9"/>
      <c r="G43" s="9"/>
      <c r="H43" s="9"/>
      <c r="I43" s="21"/>
      <c r="J43" s="35" t="str">
        <f>IF(Sol.!$C$5="OFF","",IF(I43="","  ",IF(I43&lt;&gt;Sol.!I43,"*"," ")))</f>
        <v xml:space="preserve">  </v>
      </c>
    </row>
    <row r="44" spans="2:31" ht="15" customHeight="1" x14ac:dyDescent="0.2">
      <c r="B44" s="7"/>
      <c r="C44" s="13"/>
      <c r="D44" s="13"/>
      <c r="E44" s="13"/>
      <c r="F44" s="9"/>
      <c r="G44" s="9"/>
      <c r="H44" s="9"/>
      <c r="I44" s="9"/>
      <c r="J44" s="8"/>
    </row>
    <row r="45" spans="2:31" ht="15" customHeight="1" x14ac:dyDescent="0.2">
      <c r="B45" s="7"/>
      <c r="C45" s="80" t="s">
        <v>10</v>
      </c>
      <c r="D45" s="80"/>
      <c r="E45" s="80"/>
      <c r="F45" s="80"/>
      <c r="G45" s="80"/>
      <c r="H45" s="80"/>
      <c r="I45" s="80"/>
      <c r="J45" s="8"/>
    </row>
    <row r="46" spans="2:31" ht="15" customHeight="1" x14ac:dyDescent="0.2">
      <c r="B46" s="7"/>
      <c r="C46" s="10" t="s">
        <v>68</v>
      </c>
      <c r="D46" s="10"/>
      <c r="E46" s="10"/>
      <c r="F46" s="9"/>
      <c r="G46" s="21"/>
      <c r="H46" s="14" t="str">
        <f>IF(Sol.!$C$5="OFF","",IF(G46="","  ",IF(G46&lt;&gt;Sol.!G46,"*"," ")))</f>
        <v xml:space="preserve">  </v>
      </c>
      <c r="I46" s="9"/>
      <c r="J46" s="8"/>
    </row>
    <row r="47" spans="2:31" ht="15" customHeight="1" x14ac:dyDescent="0.2">
      <c r="B47" s="7"/>
      <c r="C47" s="10" t="s">
        <v>11</v>
      </c>
      <c r="D47" s="10"/>
      <c r="E47" s="10"/>
      <c r="F47" s="9"/>
      <c r="G47" s="11"/>
      <c r="H47" s="14" t="str">
        <f>IF(Sol.!$C$5="OFF","",IF(G47="","  ",IF(G47&lt;&gt;Sol.!G47,"*"," ")))</f>
        <v xml:space="preserve">  </v>
      </c>
      <c r="I47" s="9"/>
      <c r="J47" s="35"/>
    </row>
    <row r="48" spans="2:31" ht="15" customHeight="1" x14ac:dyDescent="0.2">
      <c r="B48" s="7"/>
      <c r="C48" s="59" t="s">
        <v>69</v>
      </c>
      <c r="D48" s="10"/>
      <c r="E48" s="10"/>
      <c r="F48" s="9"/>
      <c r="G48" s="9"/>
      <c r="H48" s="14"/>
      <c r="I48" s="15"/>
      <c r="J48" s="35" t="str">
        <f>IF(Sol.!$C$5="OFF","",IF(I48="","  ",IF(I48&lt;&gt;Sol.!I48,"*"," ")))</f>
        <v xml:space="preserve">  </v>
      </c>
    </row>
    <row r="49" spans="1:13" ht="15" customHeight="1" thickBot="1" x14ac:dyDescent="0.25">
      <c r="B49" s="7"/>
      <c r="C49" s="9" t="s">
        <v>12</v>
      </c>
      <c r="D49" s="9"/>
      <c r="E49" s="9"/>
      <c r="F49" s="9"/>
      <c r="G49" s="9"/>
      <c r="H49" s="9"/>
      <c r="I49" s="22"/>
      <c r="J49" s="35" t="str">
        <f>IF(Sol.!$C$5="OFF","",IF(I49="","  ",IF(I49&lt;&gt;Sol.!I49,"*"," ")))</f>
        <v xml:space="preserve">  </v>
      </c>
    </row>
    <row r="50" spans="1:13" ht="13.5" thickTop="1" x14ac:dyDescent="0.2">
      <c r="B50" s="16"/>
      <c r="C50" s="17"/>
      <c r="D50" s="17"/>
      <c r="E50" s="17"/>
      <c r="F50" s="17"/>
      <c r="G50" s="17"/>
      <c r="H50" s="17"/>
      <c r="I50" s="17"/>
      <c r="J50" s="18"/>
    </row>
    <row r="52" spans="1:13" x14ac:dyDescent="0.2">
      <c r="A52" s="45" t="s">
        <v>58</v>
      </c>
      <c r="B52" s="4"/>
      <c r="C52" s="5"/>
      <c r="D52" s="5"/>
      <c r="E52" s="5"/>
      <c r="F52" s="5"/>
      <c r="G52" s="5"/>
      <c r="H52" s="5"/>
      <c r="I52" s="5"/>
      <c r="J52" s="6"/>
    </row>
    <row r="53" spans="1:13" ht="15" customHeight="1" x14ac:dyDescent="0.2">
      <c r="B53" s="7"/>
      <c r="C53" s="10" t="s">
        <v>66</v>
      </c>
      <c r="D53" s="10"/>
      <c r="E53" s="10"/>
      <c r="F53" s="9"/>
      <c r="G53" s="9"/>
      <c r="H53" s="9"/>
      <c r="I53" s="21"/>
      <c r="J53" s="35" t="str">
        <f>IF(Sol.!$C$5="OFF","",IF(I53="","  ",IF(I53&lt;&gt;Sol.!I53,"*"," ")))</f>
        <v xml:space="preserve">  </v>
      </c>
    </row>
    <row r="54" spans="1:13" ht="15" customHeight="1" x14ac:dyDescent="0.2">
      <c r="B54" s="7"/>
      <c r="C54" s="9" t="s">
        <v>67</v>
      </c>
      <c r="D54" s="9"/>
      <c r="E54" s="9"/>
      <c r="F54" s="9"/>
      <c r="G54" s="9"/>
      <c r="H54" s="9"/>
      <c r="I54" s="11"/>
      <c r="J54" s="35" t="str">
        <f>IF(Sol.!$C$5="OFF","",IF(I54="","  ",IF(I54&lt;&gt;Sol.!I54,"*"," ")))</f>
        <v xml:space="preserve">  </v>
      </c>
      <c r="M54" t="s">
        <v>13</v>
      </c>
    </row>
    <row r="55" spans="1:13" ht="15" customHeight="1" x14ac:dyDescent="0.2">
      <c r="B55" s="7"/>
      <c r="C55" s="77"/>
      <c r="D55" s="77"/>
      <c r="E55" s="77"/>
      <c r="F55" s="14" t="str">
        <f>IF(Sol.!$C$5="OFF","",IF(C55="","  ",IF(C55&lt;&gt;Sol.!C55,"*"," ")))</f>
        <v xml:space="preserve">  </v>
      </c>
      <c r="G55" s="9"/>
      <c r="H55" s="9"/>
      <c r="I55" s="36"/>
      <c r="J55" s="35" t="str">
        <f>IF(Sol.!$C$5="OFF","",IF(I55="","  ",IF(I55&lt;&gt;Sol.!I55,"*"," ")))</f>
        <v xml:space="preserve">  </v>
      </c>
      <c r="M55" t="s">
        <v>17</v>
      </c>
    </row>
    <row r="56" spans="1:13" ht="15" customHeight="1" x14ac:dyDescent="0.2">
      <c r="B56" s="7"/>
      <c r="C56" s="78"/>
      <c r="D56" s="78"/>
      <c r="E56" s="78"/>
      <c r="F56" s="14" t="str">
        <f>IF(Sol.!$C$5="OFF","",IF(C56="","  ",IF(C56&lt;&gt;Sol.!C56,"*"," ")))</f>
        <v xml:space="preserve">  </v>
      </c>
      <c r="G56" s="9"/>
      <c r="H56" s="9"/>
      <c r="I56" s="19"/>
      <c r="J56" s="35" t="str">
        <f>IF(Sol.!$C$5="OFF","",IF(I56="","  ",IF(I56&lt;&gt;Sol.!I56,"*"," ")))</f>
        <v xml:space="preserve">  </v>
      </c>
      <c r="M56" t="s">
        <v>14</v>
      </c>
    </row>
    <row r="57" spans="1:13" ht="15" customHeight="1" thickBot="1" x14ac:dyDescent="0.25">
      <c r="B57" s="7"/>
      <c r="C57" s="10" t="s">
        <v>15</v>
      </c>
      <c r="D57" s="13"/>
      <c r="E57" s="13"/>
      <c r="F57" s="9"/>
      <c r="G57" s="9"/>
      <c r="H57" s="9"/>
      <c r="I57" s="22"/>
      <c r="J57" s="35" t="str">
        <f>IF(Sol.!$C$5="OFF","",IF(I57="","  ",IF(I57&lt;&gt;Sol.!I57,"*"," ")))</f>
        <v xml:space="preserve">  </v>
      </c>
      <c r="M57" t="s">
        <v>16</v>
      </c>
    </row>
    <row r="58" spans="1:13" ht="13.5" thickTop="1" x14ac:dyDescent="0.2">
      <c r="B58" s="16"/>
      <c r="C58" s="17"/>
      <c r="D58" s="17"/>
      <c r="E58" s="17"/>
      <c r="F58" s="17"/>
      <c r="G58" s="17"/>
      <c r="H58" s="17"/>
      <c r="I58" s="17"/>
      <c r="J58" s="18"/>
    </row>
    <row r="60" spans="1:13" x14ac:dyDescent="0.2">
      <c r="A60" s="2"/>
      <c r="B60" s="4"/>
      <c r="C60" s="5"/>
      <c r="D60" s="5"/>
      <c r="E60" s="5"/>
      <c r="F60" s="5"/>
      <c r="G60" s="5"/>
      <c r="H60" s="5"/>
      <c r="I60" s="5"/>
      <c r="J60" s="6"/>
    </row>
    <row r="61" spans="1:13" ht="15" customHeight="1" x14ac:dyDescent="0.2">
      <c r="A61" s="45" t="s">
        <v>59</v>
      </c>
      <c r="B61" s="7"/>
      <c r="C61" s="43" t="s">
        <v>57</v>
      </c>
      <c r="D61" s="10"/>
      <c r="E61" s="10"/>
      <c r="F61" s="9"/>
      <c r="G61" s="9"/>
      <c r="H61" s="9"/>
      <c r="I61" s="9"/>
      <c r="J61" s="35"/>
    </row>
    <row r="62" spans="1:13" ht="15" customHeight="1" x14ac:dyDescent="0.2">
      <c r="B62" s="7"/>
      <c r="C62" s="76"/>
      <c r="D62" s="76"/>
      <c r="E62" s="76"/>
      <c r="F62" s="14" t="str">
        <f>IF(Sol.!$C$5="OFF","",IF(C62="","  ",IF(C62&lt;&gt;Sol.!C62,"*"," ")))</f>
        <v xml:space="preserve">  </v>
      </c>
      <c r="G62" s="9"/>
      <c r="H62" s="9"/>
      <c r="I62" s="21"/>
      <c r="J62" s="35" t="str">
        <f>IF(Sol.!$C$5="OFF","",IF(I62="","  ",IF(I62&lt;&gt;Sol.!I62,"*"," ")))</f>
        <v xml:space="preserve">  </v>
      </c>
      <c r="M62" t="s">
        <v>15</v>
      </c>
    </row>
    <row r="63" spans="1:13" ht="15" customHeight="1" x14ac:dyDescent="0.2">
      <c r="A63" s="45" t="s">
        <v>60</v>
      </c>
      <c r="B63" s="7"/>
      <c r="C63" s="44" t="s">
        <v>51</v>
      </c>
      <c r="D63" s="9"/>
      <c r="E63" s="9"/>
      <c r="F63" s="9"/>
      <c r="G63" s="9"/>
      <c r="H63" s="9"/>
      <c r="I63" s="9"/>
      <c r="J63" s="9"/>
      <c r="K63" s="39"/>
      <c r="M63" t="s">
        <v>52</v>
      </c>
    </row>
    <row r="64" spans="1:13" ht="15" customHeight="1" x14ac:dyDescent="0.2">
      <c r="B64" s="7"/>
      <c r="C64" s="76"/>
      <c r="D64" s="76"/>
      <c r="E64" s="76"/>
      <c r="F64" s="14" t="str">
        <f>IF(Sol.!$C$5="OFF","",IF(C64="","  ",IF(C64&lt;&gt;Sol.!C64,"*"," ")))</f>
        <v xml:space="preserve">  </v>
      </c>
      <c r="G64" s="9"/>
      <c r="H64" s="9"/>
      <c r="I64" s="40"/>
      <c r="J64" s="35" t="str">
        <f>IF(Sol.!$C$5="OFF","",IF(I64="","  ",IF(I64&lt;&gt;Sol.!I64,"*"," ")))</f>
        <v xml:space="preserve">  </v>
      </c>
      <c r="M64" t="s">
        <v>56</v>
      </c>
    </row>
    <row r="65" spans="1:13" ht="15" customHeight="1" x14ac:dyDescent="0.2">
      <c r="A65" s="45" t="s">
        <v>61</v>
      </c>
      <c r="B65" s="7"/>
      <c r="C65" s="44" t="s">
        <v>54</v>
      </c>
      <c r="D65" s="9"/>
      <c r="E65" s="9"/>
      <c r="F65" s="9"/>
      <c r="G65" s="9"/>
      <c r="H65" s="9"/>
      <c r="I65" s="9"/>
      <c r="J65" s="35"/>
      <c r="M65" t="s">
        <v>53</v>
      </c>
    </row>
    <row r="66" spans="1:13" ht="15" customHeight="1" x14ac:dyDescent="0.2">
      <c r="B66" s="7"/>
      <c r="C66" s="13" t="s">
        <v>72</v>
      </c>
      <c r="D66" s="9"/>
      <c r="E66" s="9"/>
      <c r="F66" s="9"/>
      <c r="G66" s="42"/>
      <c r="H66" s="14" t="str">
        <f>IF(Sol.!$C$5="OFF","",IF(G66="","  ",IF(G66&lt;&gt;Sol.!G66,"*"," ")))</f>
        <v xml:space="preserve">  </v>
      </c>
      <c r="I66" s="9"/>
      <c r="J66" s="35"/>
    </row>
    <row r="67" spans="1:13" ht="15" customHeight="1" x14ac:dyDescent="0.2">
      <c r="B67" s="7"/>
      <c r="C67" s="76"/>
      <c r="D67" s="76"/>
      <c r="E67" s="76"/>
      <c r="F67" s="14" t="str">
        <f>IF(Sol.!$C$5="OFF","",IF(C67="","  ",IF(C67&lt;&gt;Sol.!C67,"*"," ")))</f>
        <v xml:space="preserve">  </v>
      </c>
      <c r="G67" s="40"/>
      <c r="H67" s="14" t="str">
        <f>IF(Sol.!$C$5="OFF","",IF(G67="","  ",IF(G67&lt;&gt;Sol.!G67,"*"," ")))</f>
        <v xml:space="preserve">  </v>
      </c>
      <c r="I67" s="54"/>
      <c r="J67" s="35"/>
    </row>
    <row r="68" spans="1:13" ht="15" customHeight="1" x14ac:dyDescent="0.2">
      <c r="B68" s="7"/>
      <c r="C68" s="73"/>
      <c r="D68" s="73"/>
      <c r="E68" s="73"/>
      <c r="F68" s="14" t="str">
        <f>IF(Sol.!$C$5="OFF","",IF(C68="","  ",IF(C68&lt;&gt;Sol.!C68,"*"," ")))</f>
        <v xml:space="preserve">  </v>
      </c>
      <c r="G68" s="41"/>
      <c r="H68" s="14" t="str">
        <f>IF(Sol.!$C$5="OFF","",IF(G68="","  ",IF(G68&lt;&gt;Sol.!G68,"*"," ")))</f>
        <v xml:space="preserve">  </v>
      </c>
      <c r="I68" s="54"/>
      <c r="J68" s="35"/>
    </row>
    <row r="69" spans="1:13" ht="15" customHeight="1" x14ac:dyDescent="0.2">
      <c r="B69" s="7"/>
      <c r="C69" s="72" t="s">
        <v>71</v>
      </c>
      <c r="D69" s="54"/>
      <c r="E69" s="54"/>
      <c r="F69" s="54"/>
      <c r="G69" s="54"/>
      <c r="H69" s="54"/>
      <c r="I69" s="15"/>
      <c r="J69" s="35" t="str">
        <f>IF(Sol.!$C$5="OFF","",IF(I69="","  ",IF(I69&lt;&gt;Sol.!I69,"*"," ")))</f>
        <v xml:space="preserve">  </v>
      </c>
    </row>
    <row r="70" spans="1:13" ht="15" customHeight="1" thickBot="1" x14ac:dyDescent="0.25">
      <c r="A70" s="45" t="s">
        <v>62</v>
      </c>
      <c r="B70" s="7"/>
      <c r="C70" s="43" t="s">
        <v>55</v>
      </c>
      <c r="D70" s="13"/>
      <c r="E70" s="13"/>
      <c r="F70" s="9"/>
      <c r="G70" s="54"/>
      <c r="H70" s="54"/>
      <c r="I70" s="22"/>
      <c r="J70" s="35" t="str">
        <f>IF(Sol.!$C$5="OFF","",IF(I70="","  ",IF(I70&lt;&gt;Sol.!I70,"*"," ")))</f>
        <v xml:space="preserve">  </v>
      </c>
    </row>
    <row r="71" spans="1:13" ht="13.5" thickTop="1" x14ac:dyDescent="0.2">
      <c r="B71" s="16"/>
      <c r="C71" s="17"/>
      <c r="D71" s="17"/>
      <c r="E71" s="17"/>
      <c r="F71" s="17"/>
      <c r="G71" s="17"/>
      <c r="H71" s="17"/>
      <c r="I71" s="17"/>
      <c r="J71" s="18"/>
    </row>
  </sheetData>
  <sheetProtection password="EF22" sheet="1" objects="1" scenarios="1"/>
  <mergeCells count="27">
    <mergeCell ref="C17:I17"/>
    <mergeCell ref="C18:I18"/>
    <mergeCell ref="A10:L10"/>
    <mergeCell ref="A11:L11"/>
    <mergeCell ref="C15:I15"/>
    <mergeCell ref="C16:I16"/>
    <mergeCell ref="A1:L1"/>
    <mergeCell ref="C2:J2"/>
    <mergeCell ref="C3:J3"/>
    <mergeCell ref="C4:J4"/>
    <mergeCell ref="A8:L8"/>
    <mergeCell ref="C68:E68"/>
    <mergeCell ref="C7:E7"/>
    <mergeCell ref="C62:E62"/>
    <mergeCell ref="C64:E64"/>
    <mergeCell ref="C67:E67"/>
    <mergeCell ref="C55:E55"/>
    <mergeCell ref="C56:E56"/>
    <mergeCell ref="C23:I23"/>
    <mergeCell ref="C26:I26"/>
    <mergeCell ref="C34:I34"/>
    <mergeCell ref="C35:I35"/>
    <mergeCell ref="C36:I36"/>
    <mergeCell ref="C37:I37"/>
    <mergeCell ref="C42:I42"/>
    <mergeCell ref="C45:I45"/>
    <mergeCell ref="A9:L9"/>
  </mergeCells>
  <phoneticPr fontId="4" type="noConversion"/>
  <dataValidations count="11">
    <dataValidation allowBlank="1" showErrorMessage="1" sqref="I55:I56 C72 G66:G68 I48:I49 G47 I29 I69"/>
    <dataValidation allowBlank="1" showInputMessage="1" showErrorMessage="1" prompt="Work backwards to determine this amount.  (Hint: Total assets less notes payable less common stock)" sqref="G28"/>
    <dataValidation type="list" allowBlank="1" showInputMessage="1" showErrorMessage="1" prompt="Select answer from the drop-down list." sqref="C55:E55">
      <formula1>$M$54:$M$57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prompt="Select answer from the drop-down list." sqref="C62:E62">
      <formula1>$M$62:$M$65</formula1>
    </dataValidation>
    <dataValidation type="list" allowBlank="1" showErrorMessage="1" sqref="C64:E64">
      <formula1>$M$62:$M$65</formula1>
    </dataValidation>
    <dataValidation allowBlank="1" showInputMessage="1" showErrorMessage="1" prompt="Enter cash outflows as negatives" sqref="I64"/>
    <dataValidation type="list" allowBlank="1" showInputMessage="1" showErrorMessage="1" prompt="Select cash inflow" sqref="C67:E67">
      <formula1>$M$62:$M$65</formula1>
    </dataValidation>
    <dataValidation type="list" allowBlank="1" showInputMessage="1" showErrorMessage="1" prompt="Select cash outflow" sqref="C68:E68">
      <formula1>$M$62:$M$65</formula1>
    </dataValidation>
    <dataValidation type="list" allowBlank="1" showErrorMessage="1" sqref="C56:E56">
      <formula1>$M$54:$M$57</formula1>
    </dataValidation>
    <dataValidation allowBlank="1" showInputMessage="1" showErrorMessage="1" prompt="This number should be equal to total assets." sqref="I30"/>
  </dataValidations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tabSelected="1" workbookViewId="0">
      <selection activeCell="C2" sqref="C2:J2"/>
    </sheetView>
  </sheetViews>
  <sheetFormatPr defaultRowHeight="12.75" x14ac:dyDescent="0.2"/>
  <cols>
    <col min="1" max="1" width="5.5703125" customWidth="1"/>
    <col min="2" max="2" width="2.7109375" customWidth="1"/>
    <col min="3" max="3" width="12.28515625" customWidth="1"/>
    <col min="4" max="4" width="5.7109375" customWidth="1"/>
    <col min="5" max="5" width="22.42578125" customWidth="1"/>
    <col min="6" max="6" width="2" customWidth="1"/>
    <col min="7" max="7" width="10.7109375" customWidth="1"/>
    <col min="8" max="8" width="2.140625" customWidth="1"/>
    <col min="9" max="9" width="10.7109375" customWidth="1"/>
    <col min="10" max="10" width="2.42578125" customWidth="1"/>
    <col min="12" max="12" width="7.42578125" customWidth="1"/>
    <col min="13" max="13" width="4.5703125" hidden="1" customWidth="1"/>
    <col min="29" max="29" width="7.42578125" customWidth="1"/>
    <col min="30" max="31" width="9.140625" hidden="1" customWidth="1"/>
  </cols>
  <sheetData>
    <row r="1" spans="1:30" ht="19.5" x14ac:dyDescent="0.4">
      <c r="A1" s="84" t="s">
        <v>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30" x14ac:dyDescent="0.2">
      <c r="A2" s="1" t="s">
        <v>0</v>
      </c>
      <c r="C2" s="104" t="s">
        <v>18</v>
      </c>
      <c r="D2" s="104"/>
      <c r="E2" s="104"/>
      <c r="F2" s="104"/>
      <c r="G2" s="104"/>
      <c r="H2" s="104"/>
      <c r="I2" s="104"/>
      <c r="J2" s="104"/>
    </row>
    <row r="3" spans="1:30" x14ac:dyDescent="0.2">
      <c r="A3" s="1" t="s">
        <v>1</v>
      </c>
      <c r="C3" s="104"/>
      <c r="D3" s="104"/>
      <c r="E3" s="104"/>
      <c r="F3" s="104"/>
      <c r="G3" s="104"/>
      <c r="H3" s="104"/>
      <c r="I3" s="104"/>
      <c r="J3" s="104"/>
    </row>
    <row r="4" spans="1:30" x14ac:dyDescent="0.2">
      <c r="A4" s="2" t="s">
        <v>19</v>
      </c>
      <c r="C4" s="86" t="s">
        <v>20</v>
      </c>
      <c r="D4" s="86"/>
      <c r="E4" s="86"/>
      <c r="F4" s="86"/>
      <c r="G4" s="86"/>
      <c r="H4" s="86"/>
      <c r="I4" s="86"/>
      <c r="J4" s="86"/>
      <c r="AD4" s="23" t="s">
        <v>25</v>
      </c>
    </row>
    <row r="5" spans="1:30" ht="13.5" thickBot="1" x14ac:dyDescent="0.25">
      <c r="A5" s="2" t="s">
        <v>21</v>
      </c>
      <c r="C5" s="37" t="str">
        <f>IF('Ex. 2-16'!C7=100200,"OFF","ON")</f>
        <v>ON</v>
      </c>
      <c r="AD5" s="24">
        <f>COUNTIF(A17:Z2103,"~*")</f>
        <v>0</v>
      </c>
    </row>
    <row r="6" spans="1:30" ht="13.5" thickTop="1" x14ac:dyDescent="0.2">
      <c r="E6" s="2"/>
      <c r="G6" s="20"/>
      <c r="AD6" s="23" t="s">
        <v>26</v>
      </c>
    </row>
    <row r="7" spans="1:30" ht="13.5" thickBot="1" x14ac:dyDescent="0.25">
      <c r="E7" s="2"/>
      <c r="G7" s="20"/>
      <c r="AD7" s="24">
        <f>COUNTIF(A17:HZ103,"  ")</f>
        <v>0</v>
      </c>
    </row>
    <row r="8" spans="1:30" ht="15" customHeight="1" thickTop="1" x14ac:dyDescent="0.2">
      <c r="A8" s="87" t="s">
        <v>22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9"/>
      <c r="AD8" s="25" t="s">
        <v>27</v>
      </c>
    </row>
    <row r="9" spans="1:30" ht="13.5" thickBot="1" x14ac:dyDescent="0.25">
      <c r="A9" s="90" t="s">
        <v>23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2"/>
      <c r="AD9" s="24">
        <f>COUNTIF(A17:Z103," ")</f>
        <v>4</v>
      </c>
    </row>
    <row r="10" spans="1:30" ht="13.5" thickTop="1" x14ac:dyDescent="0.2">
      <c r="A10" s="93" t="s">
        <v>24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5"/>
      <c r="AD10" s="26" t="s">
        <v>28</v>
      </c>
    </row>
    <row r="11" spans="1:30" ht="13.5" thickBot="1" x14ac:dyDescent="0.25">
      <c r="A11" s="96" t="str">
        <f>IF(Sol.!C5="OFF","     ","A red asterisk (*) will appear in the column to the right of an incorrect answer.")</f>
        <v>A red asterisk (*) will appear in the column to the right of an incorrect answer.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8"/>
      <c r="AD11" s="24">
        <f>AD5+AD7+AD9</f>
        <v>4</v>
      </c>
    </row>
    <row r="12" spans="1:30" ht="13.5" thickTop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AD12" s="26" t="s">
        <v>29</v>
      </c>
    </row>
    <row r="13" spans="1:30" ht="13.5" thickBot="1" x14ac:dyDescent="0.25">
      <c r="A13" s="47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AD13" s="27">
        <f>AD9/AD11</f>
        <v>1</v>
      </c>
    </row>
    <row r="14" spans="1:30" ht="13.5" thickTop="1" x14ac:dyDescent="0.2">
      <c r="A14" s="48" t="s">
        <v>63</v>
      </c>
      <c r="B14" s="49"/>
      <c r="C14" s="50"/>
      <c r="D14" s="50"/>
      <c r="E14" s="50"/>
      <c r="F14" s="50"/>
      <c r="G14" s="50"/>
      <c r="H14" s="50"/>
      <c r="I14" s="50"/>
      <c r="J14" s="51"/>
      <c r="K14" s="46"/>
      <c r="L14" s="46"/>
      <c r="M14" s="46"/>
      <c r="N14" s="46"/>
      <c r="AD14" t="s">
        <v>30</v>
      </c>
    </row>
    <row r="15" spans="1:30" x14ac:dyDescent="0.2">
      <c r="A15" s="46"/>
      <c r="B15" s="52"/>
      <c r="C15" s="105" t="s">
        <v>50</v>
      </c>
      <c r="D15" s="105"/>
      <c r="E15" s="105"/>
      <c r="F15" s="105"/>
      <c r="G15" s="105"/>
      <c r="H15" s="105"/>
      <c r="I15" s="105"/>
      <c r="J15" s="53"/>
      <c r="K15" s="46"/>
      <c r="L15" s="46"/>
      <c r="M15" s="46"/>
      <c r="N15" s="46"/>
      <c r="AD15" s="23" t="s">
        <v>31</v>
      </c>
    </row>
    <row r="16" spans="1:30" x14ac:dyDescent="0.2">
      <c r="A16" s="46"/>
      <c r="B16" s="52"/>
      <c r="C16" s="105" t="s">
        <v>3</v>
      </c>
      <c r="D16" s="105"/>
      <c r="E16" s="105"/>
      <c r="F16" s="105"/>
      <c r="G16" s="105"/>
      <c r="H16" s="105"/>
      <c r="I16" s="105"/>
      <c r="J16" s="53"/>
      <c r="K16" s="46"/>
      <c r="L16" s="46"/>
      <c r="M16" s="46"/>
      <c r="N16" s="46"/>
      <c r="AD16" s="23" t="s">
        <v>32</v>
      </c>
    </row>
    <row r="17" spans="1:30" x14ac:dyDescent="0.2">
      <c r="A17" s="46"/>
      <c r="B17" s="52"/>
      <c r="C17" s="101" t="s">
        <v>64</v>
      </c>
      <c r="D17" s="102"/>
      <c r="E17" s="102"/>
      <c r="F17" s="102"/>
      <c r="G17" s="102"/>
      <c r="H17" s="102"/>
      <c r="I17" s="102"/>
      <c r="J17" s="53"/>
      <c r="K17" s="46"/>
      <c r="L17" s="46"/>
      <c r="M17" s="46"/>
      <c r="N17" s="46"/>
      <c r="AD17" s="23" t="s">
        <v>33</v>
      </c>
    </row>
    <row r="18" spans="1:30" ht="15" customHeight="1" x14ac:dyDescent="0.2">
      <c r="A18" s="46"/>
      <c r="B18" s="52"/>
      <c r="C18" s="103" t="s">
        <v>4</v>
      </c>
      <c r="D18" s="103"/>
      <c r="E18" s="103"/>
      <c r="F18" s="103"/>
      <c r="G18" s="103"/>
      <c r="H18" s="103"/>
      <c r="I18" s="103"/>
      <c r="J18" s="53"/>
      <c r="K18" s="46"/>
      <c r="L18" s="46"/>
      <c r="M18" s="46"/>
      <c r="N18" s="46"/>
      <c r="AD18" t="s">
        <v>34</v>
      </c>
    </row>
    <row r="19" spans="1:30" ht="15" customHeight="1" x14ac:dyDescent="0.2">
      <c r="A19" s="46"/>
      <c r="B19" s="52"/>
      <c r="C19" s="54" t="s">
        <v>5</v>
      </c>
      <c r="D19" s="54"/>
      <c r="E19" s="54"/>
      <c r="F19" s="54"/>
      <c r="G19" s="54"/>
      <c r="H19" s="54"/>
      <c r="I19" s="55">
        <v>50000</v>
      </c>
      <c r="J19" s="35"/>
      <c r="K19" s="46"/>
      <c r="L19" s="46"/>
      <c r="M19" s="46"/>
      <c r="N19" s="46"/>
      <c r="AD19" s="28" t="s">
        <v>35</v>
      </c>
    </row>
    <row r="20" spans="1:30" ht="15" customHeight="1" x14ac:dyDescent="0.2">
      <c r="A20" s="46"/>
      <c r="B20" s="52"/>
      <c r="C20" s="56" t="s">
        <v>6</v>
      </c>
      <c r="D20" s="56"/>
      <c r="E20" s="56"/>
      <c r="F20" s="54"/>
      <c r="G20" s="54"/>
      <c r="H20" s="54"/>
      <c r="I20" s="57">
        <v>500000</v>
      </c>
      <c r="J20" s="35"/>
      <c r="K20" s="46"/>
      <c r="L20" s="46"/>
      <c r="M20" s="46"/>
      <c r="N20" s="46"/>
    </row>
    <row r="21" spans="1:30" ht="15" customHeight="1" thickBot="1" x14ac:dyDescent="0.25">
      <c r="A21" s="46"/>
      <c r="B21" s="52"/>
      <c r="C21" s="56" t="s">
        <v>7</v>
      </c>
      <c r="D21" s="56"/>
      <c r="E21" s="56"/>
      <c r="F21" s="54"/>
      <c r="G21" s="54"/>
      <c r="H21" s="54"/>
      <c r="I21" s="58">
        <f>I19+I20</f>
        <v>550000</v>
      </c>
      <c r="J21" s="35"/>
      <c r="K21" s="46"/>
      <c r="L21" s="46"/>
      <c r="M21" s="46"/>
      <c r="N21" s="46"/>
    </row>
    <row r="22" spans="1:30" ht="15" customHeight="1" thickTop="1" x14ac:dyDescent="0.2">
      <c r="A22" s="46"/>
      <c r="B22" s="52"/>
      <c r="C22" s="56"/>
      <c r="D22" s="56"/>
      <c r="E22" s="56"/>
      <c r="F22" s="54"/>
      <c r="G22" s="54"/>
      <c r="H22" s="54"/>
      <c r="I22" s="54"/>
      <c r="J22" s="53"/>
      <c r="K22" s="46"/>
      <c r="L22" s="46"/>
      <c r="M22" s="46"/>
      <c r="N22" s="46"/>
      <c r="AD22" s="29" t="s">
        <v>36</v>
      </c>
    </row>
    <row r="23" spans="1:30" ht="15" customHeight="1" x14ac:dyDescent="0.2">
      <c r="A23" s="46"/>
      <c r="B23" s="52"/>
      <c r="C23" s="105" t="s">
        <v>8</v>
      </c>
      <c r="D23" s="105"/>
      <c r="E23" s="105"/>
      <c r="F23" s="105"/>
      <c r="G23" s="105"/>
      <c r="H23" s="105"/>
      <c r="I23" s="105"/>
      <c r="J23" s="53"/>
      <c r="K23" s="46"/>
      <c r="L23" s="46"/>
      <c r="M23" s="46"/>
      <c r="N23" s="46"/>
      <c r="AD23" s="29" t="s">
        <v>37</v>
      </c>
    </row>
    <row r="24" spans="1:30" ht="15" customHeight="1" x14ac:dyDescent="0.2">
      <c r="A24" s="46"/>
      <c r="B24" s="52"/>
      <c r="C24" s="56" t="s">
        <v>9</v>
      </c>
      <c r="D24" s="56"/>
      <c r="E24" s="56"/>
      <c r="F24" s="54"/>
      <c r="G24" s="54"/>
      <c r="H24" s="54"/>
      <c r="I24" s="55">
        <v>200000</v>
      </c>
      <c r="J24" s="35"/>
      <c r="K24" s="46"/>
      <c r="L24" s="46"/>
      <c r="M24" s="46"/>
      <c r="N24" s="46"/>
      <c r="AD24" s="29" t="s">
        <v>38</v>
      </c>
    </row>
    <row r="25" spans="1:30" ht="15" customHeight="1" x14ac:dyDescent="0.2">
      <c r="A25" s="46"/>
      <c r="B25" s="52"/>
      <c r="C25" s="59"/>
      <c r="D25" s="59"/>
      <c r="E25" s="59"/>
      <c r="F25" s="54"/>
      <c r="G25" s="54"/>
      <c r="H25" s="54"/>
      <c r="I25" s="54"/>
      <c r="J25" s="53"/>
      <c r="K25" s="46"/>
      <c r="L25" s="46"/>
      <c r="M25" s="46"/>
      <c r="N25" s="46"/>
      <c r="AD25" s="29" t="s">
        <v>39</v>
      </c>
    </row>
    <row r="26" spans="1:30" ht="15" customHeight="1" x14ac:dyDescent="0.2">
      <c r="A26" s="46"/>
      <c r="B26" s="52"/>
      <c r="C26" s="108" t="s">
        <v>10</v>
      </c>
      <c r="D26" s="108"/>
      <c r="E26" s="108"/>
      <c r="F26" s="108"/>
      <c r="G26" s="108"/>
      <c r="H26" s="108"/>
      <c r="I26" s="108"/>
      <c r="J26" s="53"/>
      <c r="K26" s="46"/>
      <c r="L26" s="46"/>
      <c r="M26" s="46"/>
      <c r="N26" s="46"/>
      <c r="AD26" s="29" t="s">
        <v>40</v>
      </c>
    </row>
    <row r="27" spans="1:30" ht="15" customHeight="1" x14ac:dyDescent="0.2">
      <c r="A27" s="46"/>
      <c r="B27" s="52"/>
      <c r="C27" s="56" t="s">
        <v>68</v>
      </c>
      <c r="D27" s="56"/>
      <c r="E27" s="56"/>
      <c r="F27" s="54"/>
      <c r="G27" s="55">
        <v>75000</v>
      </c>
      <c r="H27" s="14"/>
      <c r="I27" s="54"/>
      <c r="J27" s="53"/>
      <c r="K27" s="46"/>
      <c r="L27" s="46"/>
      <c r="M27" s="46"/>
      <c r="N27" s="46"/>
      <c r="AD27" s="29" t="s">
        <v>41</v>
      </c>
    </row>
    <row r="28" spans="1:30" ht="15" customHeight="1" x14ac:dyDescent="0.2">
      <c r="A28" s="46"/>
      <c r="B28" s="52"/>
      <c r="C28" s="56" t="s">
        <v>11</v>
      </c>
      <c r="D28" s="56"/>
      <c r="E28" s="56"/>
      <c r="F28" s="54"/>
      <c r="G28" s="57">
        <f>I21-I24-G27</f>
        <v>275000</v>
      </c>
      <c r="H28" s="14"/>
      <c r="I28" s="54"/>
      <c r="J28" s="35"/>
      <c r="K28" s="46"/>
      <c r="L28" s="46"/>
      <c r="M28" s="46"/>
      <c r="N28" s="46"/>
      <c r="AD28" s="29" t="s">
        <v>42</v>
      </c>
    </row>
    <row r="29" spans="1:30" ht="15" customHeight="1" x14ac:dyDescent="0.2">
      <c r="A29" s="46"/>
      <c r="B29" s="52"/>
      <c r="C29" s="59" t="s">
        <v>69</v>
      </c>
      <c r="D29" s="56"/>
      <c r="E29" s="56"/>
      <c r="F29" s="54"/>
      <c r="G29" s="54"/>
      <c r="H29" s="14"/>
      <c r="I29" s="57">
        <v>350000</v>
      </c>
      <c r="J29" s="35"/>
      <c r="K29" s="46"/>
      <c r="L29" s="46"/>
      <c r="M29" s="46"/>
      <c r="N29" s="46"/>
      <c r="AD29" s="29"/>
    </row>
    <row r="30" spans="1:30" ht="15" customHeight="1" thickBot="1" x14ac:dyDescent="0.25">
      <c r="A30" s="46"/>
      <c r="B30" s="52"/>
      <c r="C30" s="54" t="s">
        <v>12</v>
      </c>
      <c r="D30" s="54"/>
      <c r="E30" s="54"/>
      <c r="F30" s="54"/>
      <c r="G30" s="54"/>
      <c r="H30" s="54"/>
      <c r="I30" s="58">
        <v>550000</v>
      </c>
      <c r="J30" s="35"/>
      <c r="K30" s="46"/>
      <c r="L30" s="46"/>
      <c r="M30" s="46"/>
      <c r="N30" s="46"/>
      <c r="AD30" s="30" t="s">
        <v>43</v>
      </c>
    </row>
    <row r="31" spans="1:30" ht="13.5" thickTop="1" x14ac:dyDescent="0.2">
      <c r="A31" s="46"/>
      <c r="B31" s="60"/>
      <c r="C31" s="61"/>
      <c r="D31" s="61"/>
      <c r="E31" s="61"/>
      <c r="F31" s="61"/>
      <c r="G31" s="61"/>
      <c r="H31" s="61"/>
      <c r="I31" s="61"/>
      <c r="J31" s="62"/>
      <c r="K31" s="46"/>
      <c r="L31" s="46"/>
      <c r="M31" s="46"/>
      <c r="N31" s="46"/>
    </row>
    <row r="32" spans="1:30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AD32" s="29" t="s">
        <v>44</v>
      </c>
    </row>
    <row r="33" spans="1:31" x14ac:dyDescent="0.2">
      <c r="A33" s="46"/>
      <c r="B33" s="49"/>
      <c r="C33" s="50"/>
      <c r="D33" s="50"/>
      <c r="E33" s="50"/>
      <c r="F33" s="50"/>
      <c r="G33" s="50"/>
      <c r="H33" s="50"/>
      <c r="I33" s="50"/>
      <c r="J33" s="51"/>
      <c r="K33" s="46"/>
      <c r="L33" s="46"/>
      <c r="M33" s="46"/>
      <c r="N33" s="46"/>
      <c r="AD33" s="31" t="s">
        <v>45</v>
      </c>
      <c r="AE33" s="32"/>
    </row>
    <row r="34" spans="1:31" x14ac:dyDescent="0.2">
      <c r="A34" s="46"/>
      <c r="B34" s="52"/>
      <c r="C34" s="105" t="s">
        <v>50</v>
      </c>
      <c r="D34" s="105"/>
      <c r="E34" s="105"/>
      <c r="F34" s="105"/>
      <c r="G34" s="105"/>
      <c r="H34" s="105"/>
      <c r="I34" s="105"/>
      <c r="J34" s="53"/>
      <c r="K34" s="46"/>
      <c r="L34" s="46"/>
      <c r="M34" s="46"/>
      <c r="N34" s="46"/>
    </row>
    <row r="35" spans="1:31" x14ac:dyDescent="0.2">
      <c r="A35" s="46"/>
      <c r="B35" s="52"/>
      <c r="C35" s="105" t="s">
        <v>3</v>
      </c>
      <c r="D35" s="105"/>
      <c r="E35" s="105"/>
      <c r="F35" s="105"/>
      <c r="G35" s="105"/>
      <c r="H35" s="105"/>
      <c r="I35" s="105"/>
      <c r="J35" s="53"/>
      <c r="K35" s="46"/>
      <c r="L35" s="46"/>
      <c r="M35" s="46"/>
      <c r="N35" s="46"/>
      <c r="AD35" s="29" t="s">
        <v>46</v>
      </c>
    </row>
    <row r="36" spans="1:31" x14ac:dyDescent="0.2">
      <c r="A36" s="46"/>
      <c r="B36" s="52"/>
      <c r="C36" s="101" t="s">
        <v>65</v>
      </c>
      <c r="D36" s="102"/>
      <c r="E36" s="102"/>
      <c r="F36" s="102"/>
      <c r="G36" s="102"/>
      <c r="H36" s="102"/>
      <c r="I36" s="102"/>
      <c r="J36" s="53"/>
      <c r="K36" s="46"/>
      <c r="L36" s="46"/>
      <c r="M36" s="46"/>
      <c r="N36" s="46"/>
      <c r="AD36" s="33" t="s">
        <v>47</v>
      </c>
      <c r="AE36" s="34" t="s">
        <v>48</v>
      </c>
    </row>
    <row r="37" spans="1:31" ht="15" customHeight="1" x14ac:dyDescent="0.2">
      <c r="A37" s="46"/>
      <c r="B37" s="52"/>
      <c r="C37" s="103" t="s">
        <v>4</v>
      </c>
      <c r="D37" s="103"/>
      <c r="E37" s="103"/>
      <c r="F37" s="103"/>
      <c r="G37" s="103"/>
      <c r="H37" s="103"/>
      <c r="I37" s="103"/>
      <c r="J37" s="53"/>
      <c r="K37" s="46"/>
      <c r="L37" s="46"/>
      <c r="M37" s="46"/>
      <c r="N37" s="46"/>
    </row>
    <row r="38" spans="1:31" ht="15" customHeight="1" x14ac:dyDescent="0.2">
      <c r="A38" s="46"/>
      <c r="B38" s="52"/>
      <c r="C38" s="54" t="s">
        <v>5</v>
      </c>
      <c r="D38" s="54"/>
      <c r="E38" s="54"/>
      <c r="F38" s="54"/>
      <c r="G38" s="54"/>
      <c r="H38" s="54"/>
      <c r="I38" s="55">
        <v>175000</v>
      </c>
      <c r="J38" s="35"/>
      <c r="K38" s="46"/>
      <c r="L38" s="46"/>
      <c r="M38" s="46"/>
      <c r="N38" s="46"/>
    </row>
    <row r="39" spans="1:31" ht="15" customHeight="1" x14ac:dyDescent="0.2">
      <c r="A39" s="46"/>
      <c r="B39" s="52"/>
      <c r="C39" s="56" t="s">
        <v>6</v>
      </c>
      <c r="D39" s="56"/>
      <c r="E39" s="56"/>
      <c r="F39" s="54"/>
      <c r="G39" s="54"/>
      <c r="H39" s="54"/>
      <c r="I39" s="57">
        <v>575000</v>
      </c>
      <c r="J39" s="35"/>
      <c r="K39" s="46"/>
      <c r="L39" s="46"/>
      <c r="M39" s="46"/>
      <c r="N39" s="46"/>
    </row>
    <row r="40" spans="1:31" ht="15" customHeight="1" thickBot="1" x14ac:dyDescent="0.25">
      <c r="A40" s="46"/>
      <c r="B40" s="52"/>
      <c r="C40" s="56" t="s">
        <v>7</v>
      </c>
      <c r="D40" s="56"/>
      <c r="E40" s="56"/>
      <c r="F40" s="54"/>
      <c r="G40" s="54"/>
      <c r="H40" s="54"/>
      <c r="I40" s="58">
        <f>I38+I39</f>
        <v>750000</v>
      </c>
      <c r="J40" s="35"/>
      <c r="K40" s="46"/>
      <c r="L40" s="46"/>
      <c r="M40" s="46"/>
      <c r="N40" s="46"/>
    </row>
    <row r="41" spans="1:31" ht="15" customHeight="1" thickTop="1" x14ac:dyDescent="0.2">
      <c r="A41" s="46"/>
      <c r="B41" s="52"/>
      <c r="C41" s="56"/>
      <c r="D41" s="56"/>
      <c r="E41" s="56"/>
      <c r="F41" s="54"/>
      <c r="G41" s="54"/>
      <c r="H41" s="54"/>
      <c r="I41" s="54"/>
      <c r="J41" s="53"/>
      <c r="K41" s="46"/>
      <c r="L41" s="46"/>
      <c r="M41" s="46"/>
      <c r="N41" s="46"/>
    </row>
    <row r="42" spans="1:31" ht="15" customHeight="1" x14ac:dyDescent="0.2">
      <c r="A42" s="46"/>
      <c r="B42" s="52"/>
      <c r="C42" s="105" t="s">
        <v>8</v>
      </c>
      <c r="D42" s="105"/>
      <c r="E42" s="105"/>
      <c r="F42" s="105"/>
      <c r="G42" s="105"/>
      <c r="H42" s="105"/>
      <c r="I42" s="105"/>
      <c r="J42" s="53"/>
      <c r="K42" s="46"/>
      <c r="L42" s="46"/>
      <c r="M42" s="46"/>
      <c r="N42" s="46"/>
    </row>
    <row r="43" spans="1:31" ht="15" customHeight="1" x14ac:dyDescent="0.2">
      <c r="A43" s="46"/>
      <c r="B43" s="52"/>
      <c r="C43" s="56" t="s">
        <v>9</v>
      </c>
      <c r="D43" s="56"/>
      <c r="E43" s="56"/>
      <c r="F43" s="54"/>
      <c r="G43" s="54"/>
      <c r="H43" s="54"/>
      <c r="I43" s="55">
        <v>250000</v>
      </c>
      <c r="J43" s="35"/>
      <c r="K43" s="46"/>
      <c r="L43" s="46"/>
      <c r="M43" s="46"/>
      <c r="N43" s="46"/>
    </row>
    <row r="44" spans="1:31" ht="15" customHeight="1" x14ac:dyDescent="0.2">
      <c r="A44" s="46"/>
      <c r="B44" s="52"/>
      <c r="C44" s="59"/>
      <c r="D44" s="59"/>
      <c r="E44" s="59"/>
      <c r="F44" s="54"/>
      <c r="G44" s="54"/>
      <c r="H44" s="54"/>
      <c r="I44" s="54"/>
      <c r="J44" s="53"/>
      <c r="K44" s="46"/>
      <c r="L44" s="46"/>
      <c r="M44" s="46"/>
      <c r="N44" s="46"/>
    </row>
    <row r="45" spans="1:31" ht="15" customHeight="1" x14ac:dyDescent="0.2">
      <c r="A45" s="46"/>
      <c r="B45" s="52"/>
      <c r="C45" s="108" t="s">
        <v>10</v>
      </c>
      <c r="D45" s="108"/>
      <c r="E45" s="108"/>
      <c r="F45" s="108"/>
      <c r="G45" s="108"/>
      <c r="H45" s="108"/>
      <c r="I45" s="108"/>
      <c r="J45" s="53"/>
      <c r="K45" s="46"/>
      <c r="L45" s="46"/>
      <c r="M45" s="46"/>
      <c r="N45" s="46"/>
    </row>
    <row r="46" spans="1:31" ht="15" customHeight="1" x14ac:dyDescent="0.2">
      <c r="A46" s="46"/>
      <c r="B46" s="52"/>
      <c r="C46" s="56" t="s">
        <v>68</v>
      </c>
      <c r="D46" s="56"/>
      <c r="E46" s="56"/>
      <c r="F46" s="54"/>
      <c r="G46" s="55">
        <v>90000</v>
      </c>
      <c r="H46" s="14"/>
      <c r="I46" s="54"/>
      <c r="J46" s="53"/>
      <c r="K46" s="46"/>
      <c r="L46" s="46"/>
      <c r="M46" s="46"/>
      <c r="N46" s="46"/>
    </row>
    <row r="47" spans="1:31" ht="15" customHeight="1" x14ac:dyDescent="0.2">
      <c r="A47" s="46"/>
      <c r="B47" s="52"/>
      <c r="C47" s="56" t="s">
        <v>11</v>
      </c>
      <c r="D47" s="56"/>
      <c r="E47" s="56"/>
      <c r="F47" s="54"/>
      <c r="G47" s="57">
        <v>410000</v>
      </c>
      <c r="H47" s="14"/>
      <c r="I47" s="54"/>
      <c r="J47" s="35"/>
      <c r="K47" s="46"/>
      <c r="L47" s="46"/>
      <c r="M47" s="46"/>
      <c r="N47" s="46"/>
    </row>
    <row r="48" spans="1:31" ht="15" customHeight="1" x14ac:dyDescent="0.2">
      <c r="A48" s="46"/>
      <c r="B48" s="52"/>
      <c r="C48" s="59" t="s">
        <v>69</v>
      </c>
      <c r="D48" s="56"/>
      <c r="E48" s="56"/>
      <c r="F48" s="54"/>
      <c r="G48" s="54"/>
      <c r="H48" s="14"/>
      <c r="I48" s="57">
        <v>500000</v>
      </c>
      <c r="J48" s="35"/>
      <c r="K48" s="46"/>
      <c r="L48" s="46"/>
      <c r="M48" s="46"/>
      <c r="N48" s="46"/>
    </row>
    <row r="49" spans="1:14" ht="15" customHeight="1" thickBot="1" x14ac:dyDescent="0.25">
      <c r="A49" s="46"/>
      <c r="B49" s="52"/>
      <c r="C49" s="54" t="s">
        <v>12</v>
      </c>
      <c r="D49" s="54"/>
      <c r="E49" s="54"/>
      <c r="F49" s="54"/>
      <c r="G49" s="54"/>
      <c r="H49" s="54"/>
      <c r="I49" s="58">
        <v>750000</v>
      </c>
      <c r="J49" s="35"/>
      <c r="K49" s="46"/>
      <c r="L49" s="46"/>
      <c r="M49" s="46"/>
      <c r="N49" s="46"/>
    </row>
    <row r="50" spans="1:14" ht="13.5" thickTop="1" x14ac:dyDescent="0.2">
      <c r="A50" s="46"/>
      <c r="B50" s="60"/>
      <c r="C50" s="61"/>
      <c r="D50" s="61"/>
      <c r="E50" s="61"/>
      <c r="F50" s="61"/>
      <c r="G50" s="61"/>
      <c r="H50" s="61"/>
      <c r="I50" s="61"/>
      <c r="J50" s="62"/>
      <c r="K50" s="46"/>
      <c r="L50" s="46"/>
      <c r="M50" s="46"/>
      <c r="N50" s="46"/>
    </row>
    <row r="51" spans="1:14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</row>
    <row r="52" spans="1:14" x14ac:dyDescent="0.2">
      <c r="A52" s="48" t="s">
        <v>58</v>
      </c>
      <c r="B52" s="49"/>
      <c r="C52" s="50"/>
      <c r="D52" s="50"/>
      <c r="E52" s="50"/>
      <c r="F52" s="50"/>
      <c r="G52" s="50"/>
      <c r="H52" s="50"/>
      <c r="I52" s="50"/>
      <c r="J52" s="51"/>
      <c r="K52" s="46"/>
      <c r="L52" s="46"/>
      <c r="M52" s="46"/>
      <c r="N52" s="46"/>
    </row>
    <row r="53" spans="1:14" ht="15" customHeight="1" x14ac:dyDescent="0.2">
      <c r="A53" s="46"/>
      <c r="B53" s="52"/>
      <c r="C53" s="56" t="s">
        <v>66</v>
      </c>
      <c r="D53" s="56"/>
      <c r="E53" s="56"/>
      <c r="F53" s="54"/>
      <c r="G53" s="54"/>
      <c r="H53" s="54"/>
      <c r="I53" s="55">
        <v>410000</v>
      </c>
      <c r="J53" s="35"/>
      <c r="K53" s="46"/>
      <c r="L53" s="46"/>
      <c r="M53" s="46"/>
      <c r="N53" s="46"/>
    </row>
    <row r="54" spans="1:14" ht="15" customHeight="1" x14ac:dyDescent="0.2">
      <c r="A54" s="46"/>
      <c r="B54" s="52"/>
      <c r="C54" s="54" t="s">
        <v>67</v>
      </c>
      <c r="D54" s="54"/>
      <c r="E54" s="54"/>
      <c r="F54" s="54"/>
      <c r="G54" s="54"/>
      <c r="H54" s="54"/>
      <c r="I54" s="57">
        <v>275000</v>
      </c>
      <c r="J54" s="35"/>
      <c r="K54" s="46"/>
      <c r="L54" s="46"/>
      <c r="M54" s="46" t="s">
        <v>13</v>
      </c>
      <c r="N54" s="46"/>
    </row>
    <row r="55" spans="1:14" ht="15" customHeight="1" x14ac:dyDescent="0.2">
      <c r="A55" s="46"/>
      <c r="B55" s="52"/>
      <c r="C55" s="106" t="s">
        <v>13</v>
      </c>
      <c r="D55" s="106"/>
      <c r="E55" s="106"/>
      <c r="F55" s="14" t="str">
        <f>IF(Sol.!$C$5="OFF","",IF(C55="","  ",IF(C55&lt;&gt;Sol.!C55,"*"," ")))</f>
        <v xml:space="preserve"> </v>
      </c>
      <c r="G55" s="54"/>
      <c r="H55" s="54"/>
      <c r="I55" s="63">
        <f>I53-I54</f>
        <v>135000</v>
      </c>
      <c r="J55" s="35"/>
      <c r="K55" s="46"/>
      <c r="L55" s="46"/>
      <c r="M55" s="46" t="s">
        <v>17</v>
      </c>
      <c r="N55" s="46"/>
    </row>
    <row r="56" spans="1:14" ht="15" customHeight="1" x14ac:dyDescent="0.2">
      <c r="A56" s="46"/>
      <c r="B56" s="52"/>
      <c r="C56" s="107" t="s">
        <v>14</v>
      </c>
      <c r="D56" s="107"/>
      <c r="E56" s="107"/>
      <c r="F56" s="14" t="str">
        <f>IF(Sol.!$C$5="OFF","",IF(C56="","  ",IF(C56&lt;&gt;Sol.!C56,"*"," ")))</f>
        <v xml:space="preserve"> </v>
      </c>
      <c r="G56" s="54"/>
      <c r="H56" s="54"/>
      <c r="I56" s="64">
        <v>12000</v>
      </c>
      <c r="J56" s="35"/>
      <c r="K56" s="46"/>
      <c r="L56" s="46"/>
      <c r="M56" s="46" t="s">
        <v>14</v>
      </c>
      <c r="N56" s="46"/>
    </row>
    <row r="57" spans="1:14" ht="15" customHeight="1" thickBot="1" x14ac:dyDescent="0.25">
      <c r="A57" s="46"/>
      <c r="B57" s="52"/>
      <c r="C57" s="56" t="s">
        <v>15</v>
      </c>
      <c r="D57" s="59"/>
      <c r="E57" s="59"/>
      <c r="F57" s="54"/>
      <c r="G57" s="54"/>
      <c r="H57" s="54"/>
      <c r="I57" s="58">
        <f>I55+I56</f>
        <v>147000</v>
      </c>
      <c r="J57" s="35"/>
      <c r="K57" s="46"/>
      <c r="L57" s="46"/>
      <c r="M57" s="46" t="s">
        <v>16</v>
      </c>
      <c r="N57" s="46"/>
    </row>
    <row r="58" spans="1:14" ht="13.5" thickTop="1" x14ac:dyDescent="0.2">
      <c r="A58" s="46"/>
      <c r="B58" s="60"/>
      <c r="C58" s="61"/>
      <c r="D58" s="61"/>
      <c r="E58" s="61"/>
      <c r="F58" s="61"/>
      <c r="G58" s="61"/>
      <c r="H58" s="61"/>
      <c r="I58" s="61"/>
      <c r="J58" s="62"/>
      <c r="K58" s="46"/>
      <c r="L58" s="46"/>
      <c r="M58" s="46"/>
      <c r="N58" s="46"/>
    </row>
    <row r="59" spans="1:14" x14ac:dyDescent="0.2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1:14" x14ac:dyDescent="0.2">
      <c r="A60" s="65"/>
      <c r="B60" s="49"/>
      <c r="C60" s="50"/>
      <c r="D60" s="50"/>
      <c r="E60" s="50"/>
      <c r="F60" s="50"/>
      <c r="G60" s="50"/>
      <c r="H60" s="50"/>
      <c r="I60" s="50"/>
      <c r="J60" s="51"/>
      <c r="K60" s="46"/>
      <c r="L60" s="46"/>
      <c r="M60" s="46"/>
      <c r="N60" s="46"/>
    </row>
    <row r="61" spans="1:14" ht="15" customHeight="1" x14ac:dyDescent="0.2">
      <c r="A61" s="48" t="s">
        <v>59</v>
      </c>
      <c r="B61" s="52"/>
      <c r="C61" s="66" t="s">
        <v>57</v>
      </c>
      <c r="D61" s="56"/>
      <c r="E61" s="56"/>
      <c r="F61" s="54"/>
      <c r="G61" s="54"/>
      <c r="H61" s="54"/>
      <c r="I61" s="54"/>
      <c r="J61" s="35"/>
      <c r="K61" s="46"/>
      <c r="L61" s="46"/>
      <c r="M61" s="46"/>
      <c r="N61" s="46"/>
    </row>
    <row r="62" spans="1:14" ht="15" customHeight="1" x14ac:dyDescent="0.2">
      <c r="A62" s="46"/>
      <c r="B62" s="52"/>
      <c r="C62" s="99" t="s">
        <v>15</v>
      </c>
      <c r="D62" s="99"/>
      <c r="E62" s="99"/>
      <c r="F62" s="54"/>
      <c r="G62" s="54"/>
      <c r="H62" s="54"/>
      <c r="I62" s="55">
        <v>147000</v>
      </c>
      <c r="J62" s="35"/>
      <c r="K62" s="46"/>
      <c r="L62" s="46"/>
      <c r="M62" s="46" t="s">
        <v>15</v>
      </c>
      <c r="N62" s="46"/>
    </row>
    <row r="63" spans="1:14" ht="15" customHeight="1" x14ac:dyDescent="0.2">
      <c r="A63" s="48" t="s">
        <v>60</v>
      </c>
      <c r="B63" s="52"/>
      <c r="C63" s="67" t="s">
        <v>51</v>
      </c>
      <c r="D63" s="54"/>
      <c r="E63" s="54"/>
      <c r="F63" s="54"/>
      <c r="G63" s="54"/>
      <c r="H63" s="54"/>
      <c r="I63" s="54"/>
      <c r="J63" s="54"/>
      <c r="K63" s="68"/>
      <c r="L63" s="46"/>
      <c r="M63" s="46" t="s">
        <v>52</v>
      </c>
      <c r="N63" s="46"/>
    </row>
    <row r="64" spans="1:14" ht="15" customHeight="1" x14ac:dyDescent="0.2">
      <c r="A64" s="46"/>
      <c r="B64" s="52"/>
      <c r="C64" s="99" t="s">
        <v>52</v>
      </c>
      <c r="D64" s="99"/>
      <c r="E64" s="99"/>
      <c r="F64" s="14" t="str">
        <f>IF(Sol.!$C$5="OFF","",IF(C64="","  ",IF(C64&lt;&gt;Sol.!C64,"*"," ")))</f>
        <v xml:space="preserve"> </v>
      </c>
      <c r="G64" s="54"/>
      <c r="H64" s="54"/>
      <c r="I64" s="69">
        <v>-75000</v>
      </c>
      <c r="J64" s="35"/>
      <c r="K64" s="46"/>
      <c r="L64" s="46"/>
      <c r="M64" s="46" t="s">
        <v>56</v>
      </c>
      <c r="N64" s="46"/>
    </row>
    <row r="65" spans="1:14" ht="15" customHeight="1" x14ac:dyDescent="0.2">
      <c r="A65" s="48" t="s">
        <v>61</v>
      </c>
      <c r="B65" s="52"/>
      <c r="C65" s="67" t="s">
        <v>54</v>
      </c>
      <c r="D65" s="54"/>
      <c r="E65" s="54"/>
      <c r="F65" s="54"/>
      <c r="G65" s="54"/>
      <c r="H65" s="54"/>
      <c r="I65" s="54"/>
      <c r="J65" s="35"/>
      <c r="K65" s="46"/>
      <c r="L65" s="46"/>
      <c r="M65" s="46" t="s">
        <v>53</v>
      </c>
      <c r="N65" s="46"/>
    </row>
    <row r="66" spans="1:14" ht="15" customHeight="1" x14ac:dyDescent="0.2">
      <c r="A66" s="46"/>
      <c r="B66" s="52"/>
      <c r="C66" s="72" t="s">
        <v>70</v>
      </c>
      <c r="D66" s="54"/>
      <c r="E66" s="54"/>
      <c r="F66" s="54"/>
      <c r="G66" s="70">
        <v>15000</v>
      </c>
      <c r="H66" s="54"/>
      <c r="I66" s="54"/>
      <c r="J66" s="35"/>
      <c r="K66" s="46"/>
      <c r="L66" s="46"/>
      <c r="M66" s="46"/>
      <c r="N66" s="46"/>
    </row>
    <row r="67" spans="1:14" ht="15" customHeight="1" x14ac:dyDescent="0.2">
      <c r="A67" s="46"/>
      <c r="B67" s="52"/>
      <c r="C67" s="99" t="s">
        <v>56</v>
      </c>
      <c r="D67" s="99"/>
      <c r="E67" s="99"/>
      <c r="F67" s="14"/>
      <c r="G67" s="69">
        <v>50000</v>
      </c>
      <c r="H67" s="54"/>
      <c r="I67" s="54"/>
      <c r="J67" s="35"/>
      <c r="K67" s="46"/>
      <c r="L67" s="46"/>
      <c r="M67" s="46"/>
      <c r="N67" s="46"/>
    </row>
    <row r="68" spans="1:14" ht="15" customHeight="1" x14ac:dyDescent="0.2">
      <c r="A68" s="46"/>
      <c r="B68" s="52"/>
      <c r="C68" s="100" t="s">
        <v>53</v>
      </c>
      <c r="D68" s="100"/>
      <c r="E68" s="100"/>
      <c r="F68" s="14" t="str">
        <f>IF(Sol.!$C$5="OFF","",IF(C68="","  ",IF(C68&lt;&gt;Sol.!C68,"*"," ")))</f>
        <v xml:space="preserve"> </v>
      </c>
      <c r="G68" s="71">
        <v>-12000</v>
      </c>
      <c r="H68" s="54"/>
      <c r="I68" s="54"/>
      <c r="J68" s="35"/>
      <c r="K68" s="46"/>
      <c r="L68" s="46"/>
      <c r="M68" s="46"/>
      <c r="N68" s="46"/>
    </row>
    <row r="69" spans="1:14" ht="15" customHeight="1" x14ac:dyDescent="0.2">
      <c r="A69" s="46"/>
      <c r="B69" s="52"/>
      <c r="C69" s="72" t="s">
        <v>71</v>
      </c>
      <c r="D69" s="54"/>
      <c r="E69" s="54"/>
      <c r="F69" s="54"/>
      <c r="G69" s="54"/>
      <c r="H69" s="54"/>
      <c r="I69" s="57">
        <f>SUM(G66:G68)</f>
        <v>53000</v>
      </c>
      <c r="J69" s="35"/>
      <c r="K69" s="46"/>
      <c r="L69" s="46"/>
      <c r="M69" s="46"/>
      <c r="N69" s="46"/>
    </row>
    <row r="70" spans="1:14" ht="15" customHeight="1" thickBot="1" x14ac:dyDescent="0.25">
      <c r="A70" s="48" t="s">
        <v>62</v>
      </c>
      <c r="B70" s="52"/>
      <c r="C70" s="66" t="s">
        <v>55</v>
      </c>
      <c r="D70" s="59"/>
      <c r="E70" s="59"/>
      <c r="F70" s="54"/>
      <c r="G70" s="54"/>
      <c r="H70" s="54"/>
      <c r="I70" s="58">
        <f>SUM(I62:I69)</f>
        <v>125000</v>
      </c>
      <c r="J70" s="35"/>
      <c r="K70" s="46"/>
      <c r="L70" s="46"/>
      <c r="M70" s="46"/>
      <c r="N70" s="46"/>
    </row>
    <row r="71" spans="1:14" ht="13.5" thickTop="1" x14ac:dyDescent="0.2">
      <c r="A71" s="46"/>
      <c r="B71" s="60"/>
      <c r="C71" s="61"/>
      <c r="D71" s="61"/>
      <c r="E71" s="61"/>
      <c r="F71" s="61"/>
      <c r="G71" s="61"/>
      <c r="H71" s="61"/>
      <c r="I71" s="61"/>
      <c r="J71" s="62"/>
      <c r="K71" s="46"/>
      <c r="L71" s="46"/>
      <c r="M71" s="46"/>
      <c r="N71" s="46"/>
    </row>
    <row r="72" spans="1:14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</row>
    <row r="73" spans="1:14" x14ac:dyDescent="0.2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</row>
  </sheetData>
  <sheetProtection password="A5B9" sheet="1" objects="1" scenarios="1"/>
  <mergeCells count="26">
    <mergeCell ref="A1:L1"/>
    <mergeCell ref="C2:J2"/>
    <mergeCell ref="C3:J3"/>
    <mergeCell ref="C4:J4"/>
    <mergeCell ref="C34:I34"/>
    <mergeCell ref="C15:I15"/>
    <mergeCell ref="C16:I16"/>
    <mergeCell ref="C17:I17"/>
    <mergeCell ref="C18:I18"/>
    <mergeCell ref="C23:I23"/>
    <mergeCell ref="C26:I26"/>
    <mergeCell ref="C64:E64"/>
    <mergeCell ref="C68:E68"/>
    <mergeCell ref="C62:E62"/>
    <mergeCell ref="C67:E67"/>
    <mergeCell ref="A8:L8"/>
    <mergeCell ref="A9:L9"/>
    <mergeCell ref="A10:L10"/>
    <mergeCell ref="A11:L11"/>
    <mergeCell ref="C36:I36"/>
    <mergeCell ref="C37:I37"/>
    <mergeCell ref="C35:I35"/>
    <mergeCell ref="C55:E55"/>
    <mergeCell ref="C56:E56"/>
    <mergeCell ref="C42:I42"/>
    <mergeCell ref="C45:I45"/>
  </mergeCells>
  <phoneticPr fontId="4" type="noConversion"/>
  <dataValidations xWindow="391" yWindow="553" count="12">
    <dataValidation allowBlank="1" showErrorMessage="1" sqref="I55:I56 C5 C72 I69 G47 G66:G68"/>
    <dataValidation allowBlank="1" showInputMessage="1" showErrorMessage="1" prompt="This number should be equal to total assets." sqref="I30"/>
    <dataValidation allowBlank="1" showInputMessage="1" showErrorMessage="1" prompt="Work backwards to determine this amount.  (Hint: Total assets less notes payable less common stock)" sqref="G28"/>
    <dataValidation type="list" allowBlank="1" showInputMessage="1" showErrorMessage="1" prompt="Select answer from the drop-down list." sqref="C55:E55">
      <formula1>$M$54:$M$57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prompt="Select answer from the drop-down list." sqref="C62:E62">
      <formula1>$M$62:$M$65</formula1>
    </dataValidation>
    <dataValidation type="list" allowBlank="1" showErrorMessage="1" sqref="C64:E64">
      <formula1>$M$62:$M$65</formula1>
    </dataValidation>
    <dataValidation allowBlank="1" showInputMessage="1" showErrorMessage="1" prompt="Enter cash outflows as negatives" sqref="I64"/>
    <dataValidation type="list" allowBlank="1" showInputMessage="1" showErrorMessage="1" prompt="Select cash inflow" sqref="C67:E67">
      <formula1>$M$62:$M$65</formula1>
    </dataValidation>
    <dataValidation type="list" allowBlank="1" showInputMessage="1" showErrorMessage="1" prompt="Select cash outflow" sqref="C68:E68">
      <formula1>$M$62:$M$65</formula1>
    </dataValidation>
    <dataValidation type="list" allowBlank="1" showErrorMessage="1" sqref="C56:E56">
      <formula1>$M$54:$M$57</formula1>
    </dataValidation>
    <dataValidation allowBlank="1" showErrorMessage="1" prompt="Liabilities plus stockholders' equity.  This number should be equal to total assets." sqref="I49"/>
  </dataValidations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2-16</vt:lpstr>
      <vt:lpstr>Sol.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dcterms:created xsi:type="dcterms:W3CDTF">2003-05-06T00:19:16Z</dcterms:created>
  <dcterms:modified xsi:type="dcterms:W3CDTF">2016-10-29T00:23:34Z</dcterms:modified>
</cp:coreProperties>
</file>