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urvey 8e Excel\Chapter 01\"/>
    </mc:Choice>
  </mc:AlternateContent>
  <bookViews>
    <workbookView xWindow="105" yWindow="60" windowWidth="13680" windowHeight="12240" tabRatio="566"/>
  </bookViews>
  <sheets>
    <sheet name="Pr. 1-2" sheetId="1" r:id="rId1"/>
    <sheet name="Sol." sheetId="3" r:id="rId2"/>
  </sheets>
  <calcPr calcId="152511" fullPrecision="0"/>
</workbook>
</file>

<file path=xl/calcChain.xml><?xml version="1.0" encoding="utf-8"?>
<calcChain xmlns="http://schemas.openxmlformats.org/spreadsheetml/2006/main">
  <c r="H79" i="1" l="1"/>
  <c r="H82" i="1"/>
  <c r="G80" i="3"/>
  <c r="I41" i="3"/>
  <c r="G79" i="3"/>
  <c r="G73" i="3"/>
  <c r="E24" i="3"/>
  <c r="G30" i="3"/>
  <c r="C5" i="3"/>
  <c r="F70" i="1" s="1"/>
  <c r="E59" i="3"/>
  <c r="G61" i="3"/>
  <c r="G62" i="3" s="1"/>
  <c r="G53" i="3"/>
  <c r="G41" i="3"/>
  <c r="G42" i="3" s="1"/>
  <c r="H80" i="1" l="1"/>
  <c r="J40" i="1"/>
  <c r="H41" i="1"/>
  <c r="J41" i="1"/>
  <c r="H40" i="1"/>
  <c r="H42" i="1"/>
  <c r="H73" i="1"/>
  <c r="F14" i="1"/>
  <c r="H62" i="1"/>
  <c r="H30" i="1"/>
  <c r="F14" i="3"/>
  <c r="AD2" i="3" s="1"/>
  <c r="F59" i="1"/>
  <c r="G82" i="3"/>
  <c r="A11" i="3"/>
  <c r="H74" i="3"/>
  <c r="H52" i="1"/>
  <c r="F60" i="1"/>
  <c r="A5" i="1"/>
  <c r="F24" i="1"/>
  <c r="H53" i="1"/>
  <c r="A11" i="1"/>
  <c r="H71" i="3"/>
  <c r="H61" i="1"/>
  <c r="AD4" i="3" l="1"/>
  <c r="AD2" i="1"/>
  <c r="AD6" i="3"/>
  <c r="AD6" i="1"/>
  <c r="AD4" i="1"/>
  <c r="AD8" i="3" l="1"/>
  <c r="AD10" i="3" s="1"/>
  <c r="AD8" i="1"/>
  <c r="AD10" i="1" s="1"/>
  <c r="C5" i="1" s="1"/>
</calcChain>
</file>

<file path=xl/sharedStrings.xml><?xml version="1.0" encoding="utf-8"?>
<sst xmlns="http://schemas.openxmlformats.org/spreadsheetml/2006/main" count="235" uniqueCount="118">
  <si>
    <t>Name:</t>
  </si>
  <si>
    <t>Section:</t>
  </si>
  <si>
    <t>Income Statement</t>
  </si>
  <si>
    <t>Fees earned</t>
  </si>
  <si>
    <t>Operating expenses:</t>
  </si>
  <si>
    <t>Wages expense</t>
  </si>
  <si>
    <t>Rent expense</t>
  </si>
  <si>
    <t>Miscellaneous expense</t>
  </si>
  <si>
    <t>Total operating expenses</t>
  </si>
  <si>
    <t>Net income</t>
  </si>
  <si>
    <t>Utilities expense</t>
  </si>
  <si>
    <t>Net income for the year</t>
  </si>
  <si>
    <t>Less dividends</t>
  </si>
  <si>
    <t>Increase in retained earnings</t>
  </si>
  <si>
    <t>Balance Sheet</t>
  </si>
  <si>
    <t>Assets</t>
  </si>
  <si>
    <t>Cash</t>
  </si>
  <si>
    <t>Accounts receivable</t>
  </si>
  <si>
    <t>Total assets</t>
  </si>
  <si>
    <t>Liabilities</t>
  </si>
  <si>
    <t>Accounts payable</t>
  </si>
  <si>
    <t>Stockholders' Equity</t>
  </si>
  <si>
    <t>Capital stock</t>
  </si>
  <si>
    <t>Retained earnings</t>
  </si>
  <si>
    <t>Total liabilities and stockholders' equity</t>
  </si>
  <si>
    <t>Taxes expense</t>
  </si>
  <si>
    <t>Supplies expense</t>
  </si>
  <si>
    <t>Supplies</t>
  </si>
  <si>
    <t>Decrease in retained earnings</t>
  </si>
  <si>
    <t>Score:</t>
  </si>
  <si>
    <t>See student sheet for student's score.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</si>
  <si>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</si>
  <si>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Cells with non-gray backgrounds are protected and cannot be edited.</t>
  </si>
  <si>
    <t>Scoring: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</si>
  <si>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</si>
  <si>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</si>
  <si>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</si>
  <si>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</si>
  <si>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</si>
  <si>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</si>
  <si>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</si>
  <si>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</si>
  <si>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</si>
  <si>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</si>
  <si>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</si>
  <si>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Steps:</t>
  </si>
  <si>
    <t>Update to new edition numbers</t>
  </si>
  <si>
    <t>Open this sheet and macro sheet</t>
  </si>
  <si>
    <t>SOLUTION</t>
  </si>
  <si>
    <t>Verification</t>
  </si>
  <si>
    <t>Enter answers from problem, verify correct scoring and monitor % score upating at top of sheet</t>
  </si>
  <si>
    <t>Check that students name box and section box are unprotected and data can be entered in them</t>
  </si>
  <si>
    <t>Verify that the "sol." tab is not visible at bottom of sheet.</t>
  </si>
  <si>
    <t>Open old templated, then change color palet to this sheet's</t>
  </si>
  <si>
    <t>Copy these formulas (column AD) to new sheet.</t>
  </si>
  <si>
    <t>Answers are entered in the cells with gray backgrounds.</t>
  </si>
  <si>
    <t>IF(sol.!$C$5="OFF","",IF(G19="","  ",IF(AND(G19&lt;&gt;"",G19&lt;&gt;sol.!G19),"*"," ")))</t>
  </si>
  <si>
    <t>Copy new error check formulas:</t>
  </si>
  <si>
    <t>Copy Score formula from this template to new sheet.</t>
  </si>
  <si>
    <t>IF(sol.!C5="OFF","",AD10)</t>
  </si>
  <si>
    <t>Insert new header - change problem number and reformat</t>
  </si>
  <si>
    <t># Incorrect N-box and B-box entries   COUNTIF(A12:Z200,"~*")</t>
  </si>
  <si>
    <t># N-box Incorrects due to blanks   COUNTIF(A12:Z200,"  ")</t>
  </si>
  <si>
    <t># N-box +B-box corrects   COUNTIF(A12:Z200," ")</t>
  </si>
  <si>
    <t>Percentage  =(AD8-AD4-AD2)/AD8</t>
  </si>
  <si>
    <t>Verify that problem heading is ok (correct problem number, spacing, etc.)</t>
  </si>
  <si>
    <t xml:space="preserve">1. </t>
  </si>
  <si>
    <t xml:space="preserve">2. </t>
  </si>
  <si>
    <t>Net loss for the year</t>
  </si>
  <si>
    <t>Key Code:</t>
  </si>
  <si>
    <t>business.</t>
  </si>
  <si>
    <t>service</t>
  </si>
  <si>
    <t>(a)</t>
  </si>
  <si>
    <t>(b)</t>
  </si>
  <si>
    <t>(c)</t>
  </si>
  <si>
    <t>(d)</t>
  </si>
  <si>
    <t>(e)</t>
  </si>
  <si>
    <t>Land</t>
  </si>
  <si>
    <t>Note payable</t>
  </si>
  <si>
    <t>(f)</t>
  </si>
  <si>
    <t>(g)</t>
  </si>
  <si>
    <t>(h)</t>
  </si>
  <si>
    <t>(i)</t>
  </si>
  <si>
    <t>(j)</t>
  </si>
  <si>
    <t>(k)</t>
  </si>
  <si>
    <t>Total stockholders' equity</t>
  </si>
  <si>
    <t>Statement of Cash Flows</t>
  </si>
  <si>
    <t>Cash flows from operating activities:</t>
  </si>
  <si>
    <t>Cash received from customers</t>
  </si>
  <si>
    <t>Cash flows from financing activities:</t>
  </si>
  <si>
    <t>Net cash flows from financing activities</t>
  </si>
  <si>
    <t>(l)</t>
  </si>
  <si>
    <t>(m)</t>
  </si>
  <si>
    <t>(n)</t>
  </si>
  <si>
    <t>(o)</t>
  </si>
  <si>
    <t>Deduct dividends</t>
  </si>
  <si>
    <t>Problem 1-2</t>
  </si>
  <si>
    <t xml:space="preserve">Paradise Realty is a      </t>
  </si>
  <si>
    <t>For the Month Ended November 30, 20Y3</t>
  </si>
  <si>
    <t>November 30, 20Y3</t>
  </si>
  <si>
    <t>PARADISE REALTY</t>
  </si>
  <si>
    <t>Balances, Nov. 1, 20Y3</t>
  </si>
  <si>
    <t>Issuance of common stock</t>
  </si>
  <si>
    <t>Dividends</t>
  </si>
  <si>
    <t>Balances, Nov. 30, 20Y3</t>
  </si>
  <si>
    <t>Statement of Stockholders' Equity</t>
  </si>
  <si>
    <t>Common Stock</t>
  </si>
  <si>
    <t>Retained Earnings</t>
  </si>
  <si>
    <t>Total</t>
  </si>
  <si>
    <t>Cash paid for expenses</t>
  </si>
  <si>
    <t xml:space="preserve">  and to creditors</t>
  </si>
  <si>
    <t>Net cash flows from operating activities</t>
  </si>
  <si>
    <t>Cash paid for acquisition of land</t>
  </si>
  <si>
    <t>Cash flows used for investing activities:</t>
  </si>
  <si>
    <t>Cash received from issuing common stock</t>
  </si>
  <si>
    <t>Cash as of November 1, 20Y3</t>
  </si>
  <si>
    <t>Cash as of November 30, 20Y3</t>
  </si>
  <si>
    <t>Net increase in cash during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</si>
</sst>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mmmm\ d\,\ yyyy"/>
    <numFmt numFmtId="165" formatCode="_(&quot;$&quot;* #,##0_);_(&quot;$&quot;* \(#,##0\);_(&quot;$&quot;* &quot;-&quot;??_);_(@_)"/>
    <numFmt numFmtId="166" formatCode="_(&quot;$&quot;* #,##0_);_(&quot;$&quot;* \(#,##0\);_(&quot;$&quot;* &quot;0&quot;_);_(@_)"/>
  </numFmts>
  <fonts count="1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i/>
      <sz val="12"/>
      <color indexed="9"/>
      <name val="Arial Black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sz val="10"/>
      <color indexed="10"/>
      <name val="Arial"/>
      <family val="2"/>
    </font>
    <font>
      <u val="doubleAccounting"/>
      <sz val="10"/>
      <color indexed="10"/>
      <name val="Arial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u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4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4" fillId="2" borderId="5" xfId="0" applyFont="1" applyFill="1" applyBorder="1" applyProtection="1">
      <protection hidden="1"/>
    </xf>
    <xf numFmtId="0" fontId="4" fillId="2" borderId="5" xfId="0" applyFont="1" applyFill="1" applyBorder="1"/>
    <xf numFmtId="0" fontId="0" fillId="2" borderId="0" xfId="0" applyFill="1" applyBorder="1" applyAlignment="1">
      <alignment horizontal="left" indent="1"/>
    </xf>
    <xf numFmtId="0" fontId="4" fillId="2" borderId="0" xfId="0" applyFont="1" applyFill="1" applyBorder="1" applyProtection="1">
      <protection hidden="1"/>
    </xf>
    <xf numFmtId="0" fontId="0" fillId="2" borderId="0" xfId="0" applyFill="1" applyBorder="1" applyAlignment="1">
      <alignment horizontal="left" indent="2"/>
    </xf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0" xfId="0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/>
      <protection hidden="1"/>
    </xf>
    <xf numFmtId="0" fontId="0" fillId="0" borderId="0" xfId="0" applyBorder="1" applyAlignment="1">
      <alignment horizontal="center"/>
    </xf>
    <xf numFmtId="37" fontId="0" fillId="3" borderId="7" xfId="0" applyNumberFormat="1" applyFill="1" applyBorder="1" applyProtection="1">
      <protection locked="0"/>
    </xf>
    <xf numFmtId="37" fontId="0" fillId="3" borderId="0" xfId="0" applyNumberFormat="1" applyFill="1" applyBorder="1" applyProtection="1">
      <protection locked="0"/>
    </xf>
    <xf numFmtId="0" fontId="9" fillId="0" borderId="0" xfId="0" applyFont="1"/>
    <xf numFmtId="0" fontId="9" fillId="0" borderId="0" xfId="0" quotePrefix="1" applyFont="1"/>
    <xf numFmtId="0" fontId="9" fillId="0" borderId="7" xfId="0" applyFont="1" applyBorder="1"/>
    <xf numFmtId="0" fontId="0" fillId="0" borderId="9" xfId="0" applyBorder="1"/>
    <xf numFmtId="9" fontId="0" fillId="0" borderId="9" xfId="2" applyFont="1" applyBorder="1"/>
    <xf numFmtId="0" fontId="9" fillId="0" borderId="0" xfId="0" applyFont="1" applyFill="1" applyBorder="1"/>
    <xf numFmtId="0" fontId="5" fillId="4" borderId="0" xfId="0" applyFont="1" applyFill="1" applyAlignment="1"/>
    <xf numFmtId="0" fontId="10" fillId="0" borderId="0" xfId="0" applyFont="1"/>
    <xf numFmtId="9" fontId="11" fillId="0" borderId="0" xfId="2" applyFont="1" applyAlignment="1">
      <alignment horizontal="left"/>
    </xf>
    <xf numFmtId="9" fontId="12" fillId="0" borderId="0" xfId="2" applyFont="1" applyAlignment="1">
      <alignment horizontal="left"/>
    </xf>
    <xf numFmtId="165" fontId="0" fillId="3" borderId="10" xfId="1" applyNumberFormat="1" applyFont="1" applyFill="1" applyBorder="1" applyProtection="1">
      <protection locked="0"/>
    </xf>
    <xf numFmtId="165" fontId="0" fillId="3" borderId="11" xfId="1" applyNumberFormat="1" applyFont="1" applyFill="1" applyBorder="1" applyProtection="1">
      <protection locked="0"/>
    </xf>
    <xf numFmtId="0" fontId="9" fillId="0" borderId="0" xfId="0" quotePrefix="1" applyFont="1" applyFill="1" applyBorder="1" applyAlignment="1">
      <alignment horizontal="left" indent="1"/>
    </xf>
    <xf numFmtId="0" fontId="2" fillId="0" borderId="0" xfId="0" quotePrefix="1" applyFont="1" applyAlignment="1">
      <alignment horizontal="right"/>
    </xf>
    <xf numFmtId="0" fontId="0" fillId="0" borderId="0" xfId="0" applyAlignment="1">
      <alignment horizontal="right"/>
    </xf>
    <xf numFmtId="165" fontId="0" fillId="3" borderId="11" xfId="0" applyNumberFormat="1" applyFill="1" applyBorder="1" applyProtection="1">
      <protection locked="0"/>
    </xf>
    <xf numFmtId="0" fontId="13" fillId="0" borderId="0" xfId="0" applyFont="1" applyAlignment="1">
      <alignment horizontal="left"/>
    </xf>
    <xf numFmtId="0" fontId="2" fillId="0" borderId="0" xfId="0" quotePrefix="1" applyFont="1" applyAlignment="1" applyProtection="1">
      <alignment horizontal="right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0" xfId="0" applyFill="1" applyBorder="1" applyProtection="1"/>
    <xf numFmtId="165" fontId="0" fillId="3" borderId="10" xfId="1" applyNumberFormat="1" applyFont="1" applyFill="1" applyBorder="1" applyProtection="1"/>
    <xf numFmtId="0" fontId="4" fillId="2" borderId="5" xfId="0" applyFont="1" applyFill="1" applyBorder="1" applyProtection="1"/>
    <xf numFmtId="37" fontId="0" fillId="3" borderId="7" xfId="0" applyNumberFormat="1" applyFill="1" applyBorder="1" applyProtection="1"/>
    <xf numFmtId="0" fontId="0" fillId="2" borderId="0" xfId="0" applyFill="1" applyBorder="1" applyAlignment="1" applyProtection="1">
      <alignment horizontal="left" indent="2"/>
    </xf>
    <xf numFmtId="37" fontId="0" fillId="3" borderId="0" xfId="0" applyNumberFormat="1" applyFill="1" applyBorder="1" applyProtection="1"/>
    <xf numFmtId="165" fontId="0" fillId="3" borderId="11" xfId="1" applyNumberFormat="1" applyFont="1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0" fillId="2" borderId="0" xfId="0" applyFill="1" applyBorder="1" applyAlignment="1" applyProtection="1">
      <alignment horizontal="left"/>
    </xf>
    <xf numFmtId="165" fontId="0" fillId="3" borderId="11" xfId="0" applyNumberFormat="1" applyFill="1" applyBorder="1" applyProtection="1"/>
    <xf numFmtId="0" fontId="0" fillId="2" borderId="0" xfId="0" applyFill="1" applyBorder="1" applyAlignment="1" applyProtection="1">
      <alignment horizontal="left" indent="1"/>
    </xf>
    <xf numFmtId="0" fontId="0" fillId="0" borderId="12" xfId="0" applyBorder="1" applyAlignment="1" applyProtection="1">
      <alignment horizontal="center"/>
    </xf>
    <xf numFmtId="0" fontId="0" fillId="2" borderId="0" xfId="0" applyFill="1" applyBorder="1" applyAlignment="1" applyProtection="1">
      <alignment horizontal="right"/>
    </xf>
    <xf numFmtId="0" fontId="2" fillId="2" borderId="0" xfId="0" applyFont="1" applyFill="1" applyBorder="1" applyAlignment="1" applyProtection="1">
      <alignment horizontal="right"/>
      <protection hidden="1"/>
    </xf>
    <xf numFmtId="41" fontId="3" fillId="2" borderId="0" xfId="0" applyNumberFormat="1" applyFont="1" applyFill="1" applyBorder="1" applyAlignment="1" applyProtection="1">
      <alignment horizontal="left"/>
      <protection hidden="1"/>
    </xf>
    <xf numFmtId="41" fontId="3" fillId="2" borderId="7" xfId="0" applyNumberFormat="1" applyFont="1" applyFill="1" applyBorder="1" applyAlignment="1" applyProtection="1">
      <alignment horizontal="left"/>
      <protection hidden="1"/>
    </xf>
    <xf numFmtId="42" fontId="3" fillId="2" borderId="0" xfId="0" applyNumberFormat="1" applyFont="1" applyFill="1" applyBorder="1" applyAlignment="1" applyProtection="1">
      <alignment horizontal="left"/>
      <protection hidden="1"/>
    </xf>
    <xf numFmtId="0" fontId="4" fillId="0" borderId="0" xfId="0" applyFont="1" applyProtection="1"/>
    <xf numFmtId="0" fontId="3" fillId="2" borderId="0" xfId="0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  <protection hidden="1"/>
    </xf>
    <xf numFmtId="166" fontId="3" fillId="2" borderId="11" xfId="0" applyNumberFormat="1" applyFont="1" applyFill="1" applyBorder="1" applyAlignment="1" applyProtection="1">
      <alignment horizontal="left"/>
      <protection hidden="1"/>
    </xf>
    <xf numFmtId="0" fontId="15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left" indent="1"/>
    </xf>
    <xf numFmtId="0" fontId="3" fillId="2" borderId="0" xfId="0" applyFont="1" applyFill="1" applyBorder="1" applyAlignment="1">
      <alignment horizontal="left" indent="1"/>
    </xf>
    <xf numFmtId="0" fontId="3" fillId="2" borderId="0" xfId="0" applyFont="1" applyFill="1" applyBorder="1"/>
    <xf numFmtId="37" fontId="3" fillId="2" borderId="7" xfId="0" applyNumberFormat="1" applyFont="1" applyFill="1" applyBorder="1" applyAlignment="1" applyProtection="1">
      <alignment horizontal="right"/>
      <protection hidden="1"/>
    </xf>
    <xf numFmtId="37" fontId="0" fillId="3" borderId="15" xfId="0" applyNumberFormat="1" applyFill="1" applyBorder="1" applyProtection="1"/>
    <xf numFmtId="37" fontId="0" fillId="3" borderId="15" xfId="0" applyNumberFormat="1" applyFill="1" applyBorder="1" applyProtection="1">
      <protection locked="0"/>
    </xf>
    <xf numFmtId="0" fontId="2" fillId="2" borderId="7" xfId="0" applyFont="1" applyFill="1" applyBorder="1" applyAlignment="1" applyProtection="1">
      <alignment horizontal="center"/>
    </xf>
    <xf numFmtId="0" fontId="0" fillId="0" borderId="7" xfId="0" applyBorder="1" applyAlignment="1"/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64" fontId="2" fillId="2" borderId="7" xfId="0" quotePrefix="1" applyNumberFormat="1" applyFon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center"/>
    </xf>
    <xf numFmtId="0" fontId="0" fillId="2" borderId="2" xfId="0" applyFill="1" applyBorder="1" applyAlignment="1" applyProtection="1"/>
    <xf numFmtId="0" fontId="0" fillId="0" borderId="2" xfId="0" applyBorder="1" applyAlignment="1"/>
    <xf numFmtId="0" fontId="2" fillId="2" borderId="0" xfId="0" applyFont="1" applyFill="1" applyBorder="1" applyAlignment="1" applyProtection="1">
      <alignment horizontal="center"/>
    </xf>
    <xf numFmtId="0" fontId="0" fillId="0" borderId="0" xfId="0" applyAlignment="1"/>
    <xf numFmtId="0" fontId="14" fillId="0" borderId="0" xfId="0" applyFont="1" applyAlignment="1" applyProtection="1">
      <alignment horizontal="left"/>
    </xf>
    <xf numFmtId="0" fontId="0" fillId="0" borderId="0" xfId="0" applyAlignment="1" applyProtection="1"/>
    <xf numFmtId="0" fontId="0" fillId="5" borderId="10" xfId="0" applyFill="1" applyBorder="1" applyAlignment="1" applyProtection="1">
      <alignment horizontal="center"/>
      <protection locked="0"/>
    </xf>
    <xf numFmtId="0" fontId="2" fillId="2" borderId="0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/>
    </xf>
    <xf numFmtId="0" fontId="6" fillId="4" borderId="13" xfId="0" applyNumberFormat="1" applyFont="1" applyFill="1" applyBorder="1" applyAlignment="1">
      <alignment horizontal="left" vertical="center" wrapText="1"/>
    </xf>
    <xf numFmtId="0" fontId="6" fillId="4" borderId="12" xfId="0" applyNumberFormat="1" applyFont="1" applyFill="1" applyBorder="1" applyAlignment="1">
      <alignment horizontal="left" vertical="center" wrapText="1"/>
    </xf>
    <xf numFmtId="0" fontId="6" fillId="4" borderId="14" xfId="0" applyNumberFormat="1" applyFont="1" applyFill="1" applyBorder="1" applyAlignment="1">
      <alignment horizontal="left" vertical="center" wrapText="1"/>
    </xf>
    <xf numFmtId="0" fontId="3" fillId="6" borderId="13" xfId="0" applyNumberFormat="1" applyFont="1" applyFill="1" applyBorder="1" applyAlignment="1">
      <alignment horizontal="left" vertical="center"/>
    </xf>
    <xf numFmtId="0" fontId="3" fillId="6" borderId="12" xfId="0" applyNumberFormat="1" applyFont="1" applyFill="1" applyBorder="1" applyAlignment="1">
      <alignment horizontal="left" vertical="center"/>
    </xf>
    <xf numFmtId="0" fontId="3" fillId="6" borderId="14" xfId="0" applyNumberFormat="1" applyFont="1" applyFill="1" applyBorder="1" applyAlignment="1">
      <alignment horizontal="left" vertical="center"/>
    </xf>
    <xf numFmtId="0" fontId="8" fillId="7" borderId="13" xfId="0" applyNumberFormat="1" applyFont="1" applyFill="1" applyBorder="1" applyAlignment="1">
      <alignment horizontal="left" vertical="center"/>
    </xf>
    <xf numFmtId="0" fontId="8" fillId="7" borderId="12" xfId="0" applyNumberFormat="1" applyFont="1" applyFill="1" applyBorder="1" applyAlignment="1">
      <alignment horizontal="left" vertical="center"/>
    </xf>
    <xf numFmtId="0" fontId="8" fillId="7" borderId="14" xfId="0" applyNumberFormat="1" applyFont="1" applyFill="1" applyBorder="1" applyAlignment="1">
      <alignment horizontal="left" vertical="center"/>
    </xf>
    <xf numFmtId="0" fontId="4" fillId="0" borderId="13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49" fontId="0" fillId="3" borderId="6" xfId="0" applyNumberFormat="1" applyFill="1" applyBorder="1" applyAlignment="1" applyProtection="1">
      <alignment horizontal="left"/>
      <protection locked="0"/>
    </xf>
    <xf numFmtId="49" fontId="0" fillId="3" borderId="7" xfId="0" applyNumberFormat="1" applyFill="1" applyBorder="1" applyAlignment="1" applyProtection="1">
      <alignment horizontal="left"/>
      <protection locked="0"/>
    </xf>
    <xf numFmtId="49" fontId="0" fillId="3" borderId="8" xfId="0" applyNumberFormat="1" applyFill="1" applyBorder="1" applyAlignment="1" applyProtection="1">
      <alignment horizontal="left"/>
      <protection locked="0"/>
    </xf>
    <xf numFmtId="49" fontId="0" fillId="3" borderId="13" xfId="0" applyNumberFormat="1" applyFill="1" applyBorder="1" applyAlignment="1" applyProtection="1">
      <alignment horizontal="left"/>
      <protection locked="0"/>
    </xf>
    <xf numFmtId="49" fontId="0" fillId="3" borderId="12" xfId="0" applyNumberFormat="1" applyFill="1" applyBorder="1" applyAlignment="1" applyProtection="1">
      <alignment horizontal="left"/>
      <protection locked="0"/>
    </xf>
    <xf numFmtId="49" fontId="0" fillId="3" borderId="14" xfId="0" applyNumberFormat="1" applyFill="1" applyBorder="1" applyAlignment="1" applyProtection="1">
      <alignment horizontal="left"/>
      <protection locked="0"/>
    </xf>
    <xf numFmtId="0" fontId="2" fillId="2" borderId="0" xfId="0" applyFont="1" applyFill="1" applyBorder="1" applyAlignment="1" applyProtection="1">
      <alignment horizontal="center" vertical="top"/>
    </xf>
    <xf numFmtId="0" fontId="0" fillId="5" borderId="10" xfId="0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 vertical="center"/>
    </xf>
    <xf numFmtId="164" fontId="2" fillId="2" borderId="7" xfId="0" quotePrefix="1" applyNumberFormat="1" applyFont="1" applyFill="1" applyBorder="1" applyAlignment="1" applyProtection="1">
      <alignment horizontal="center"/>
    </xf>
    <xf numFmtId="164" fontId="2" fillId="2" borderId="7" xfId="0" applyNumberFormat="1" applyFont="1" applyFill="1" applyBorder="1" applyAlignment="1" applyProtection="1">
      <alignment horizontal="center"/>
    </xf>
    <xf numFmtId="9" fontId="0" fillId="0" borderId="12" xfId="2" applyFont="1" applyBorder="1" applyAlignment="1" applyProtection="1">
      <alignment horizontal="left"/>
    </xf>
    <xf numFmtId="49" fontId="0" fillId="3" borderId="13" xfId="0" applyNumberFormat="1" applyFill="1" applyBorder="1" applyAlignment="1" applyProtection="1">
      <alignment horizontal="left"/>
    </xf>
    <xf numFmtId="49" fontId="0" fillId="3" borderId="12" xfId="0" applyNumberFormat="1" applyFill="1" applyBorder="1" applyAlignment="1" applyProtection="1">
      <alignment horizontal="left"/>
    </xf>
    <xf numFmtId="49" fontId="0" fillId="3" borderId="14" xfId="0" applyNumberFormat="1" applyFill="1" applyBorder="1" applyAlignment="1" applyProtection="1">
      <alignment horizontal="left"/>
    </xf>
    <xf numFmtId="49" fontId="0" fillId="3" borderId="6" xfId="0" applyNumberFormat="1" applyFill="1" applyBorder="1" applyAlignment="1" applyProtection="1">
      <alignment horizontal="left"/>
    </xf>
    <xf numFmtId="49" fontId="0" fillId="3" borderId="7" xfId="0" applyNumberFormat="1" applyFill="1" applyBorder="1" applyAlignment="1" applyProtection="1">
      <alignment horizontal="left"/>
    </xf>
    <xf numFmtId="49" fontId="0" fillId="3" borderId="8" xfId="0" applyNumberFormat="1" applyFill="1" applyBorder="1" applyAlignment="1" applyProtection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4E4E4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5E5E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BFCDF9"/>
      <rgbColor rgb="00CCD1F8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BC9F7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D83"/>
  <sheetViews>
    <sheetView showGridLines="0" tabSelected="1" workbookViewId="0">
      <selection activeCell="C2" sqref="C2:F2"/>
    </sheetView>
  </sheetViews>
  <sheetFormatPr defaultRowHeight="12.75" x14ac:dyDescent="0.2"/>
  <cols>
    <col min="1" max="1" width="5.140625" customWidth="1"/>
    <col min="2" max="2" width="3.140625" customWidth="1"/>
    <col min="3" max="3" width="33.85546875" customWidth="1"/>
    <col min="4" max="4" width="8.28515625" customWidth="1"/>
    <col min="5" max="5" width="11.7109375" customWidth="1"/>
    <col min="6" max="6" width="3.7109375" customWidth="1"/>
    <col min="7" max="7" width="11.7109375" customWidth="1"/>
    <col min="8" max="8" width="2.42578125" customWidth="1"/>
    <col min="9" max="9" width="11.7109375" customWidth="1"/>
    <col min="10" max="10" width="2.7109375" customWidth="1"/>
    <col min="11" max="11" width="9" hidden="1" customWidth="1"/>
    <col min="29" max="29" width="6.140625" customWidth="1"/>
    <col min="30" max="30" width="30.85546875" customWidth="1"/>
  </cols>
  <sheetData>
    <row r="1" spans="1:30" ht="19.5" x14ac:dyDescent="0.4">
      <c r="A1" s="93" t="s">
        <v>96</v>
      </c>
      <c r="B1" s="93"/>
      <c r="C1" s="93"/>
      <c r="D1" s="93"/>
      <c r="E1" s="93"/>
      <c r="F1" s="29"/>
      <c r="AD1" s="23" t="s">
        <v>34</v>
      </c>
    </row>
    <row r="2" spans="1:30" ht="15" customHeight="1" thickBot="1" x14ac:dyDescent="0.25">
      <c r="A2" s="1" t="s">
        <v>0</v>
      </c>
      <c r="C2" s="106"/>
      <c r="D2" s="107"/>
      <c r="E2" s="107"/>
      <c r="F2" s="108"/>
      <c r="AD2" s="26">
        <f>COUNTIF(A12:Z201,"~*")</f>
        <v>0</v>
      </c>
    </row>
    <row r="3" spans="1:30" ht="15" customHeight="1" thickTop="1" x14ac:dyDescent="0.2">
      <c r="A3" s="1" t="s">
        <v>1</v>
      </c>
      <c r="C3" s="109"/>
      <c r="D3" s="110"/>
      <c r="E3" s="110"/>
      <c r="F3" s="111"/>
      <c r="AD3" s="23" t="s">
        <v>35</v>
      </c>
    </row>
    <row r="4" spans="1:30" ht="15.75" thickBot="1" x14ac:dyDescent="0.4">
      <c r="A4" s="30"/>
      <c r="C4" s="31"/>
      <c r="AD4" s="26">
        <f>COUNTIF(A12:Z201,"  ")</f>
        <v>19</v>
      </c>
    </row>
    <row r="5" spans="1:30" ht="13.5" thickTop="1" x14ac:dyDescent="0.2">
      <c r="A5" s="2" t="str">
        <f>IF(Sol.!C5="OFF","     ","Score:")</f>
        <v>Score:</v>
      </c>
      <c r="C5" s="32">
        <f>IF(Sol.!C5="OFF","",AD10)</f>
        <v>0</v>
      </c>
      <c r="AD5" s="24" t="s">
        <v>36</v>
      </c>
    </row>
    <row r="6" spans="1:30" ht="13.5" thickBot="1" x14ac:dyDescent="0.25">
      <c r="E6" s="2"/>
      <c r="G6" s="20"/>
      <c r="AD6" s="26">
        <f>COUNTIF(A12:Z201," ")</f>
        <v>0</v>
      </c>
    </row>
    <row r="7" spans="1:30" ht="13.5" thickTop="1" x14ac:dyDescent="0.2">
      <c r="A7" s="39" t="s">
        <v>69</v>
      </c>
      <c r="C7" s="88">
        <v>2</v>
      </c>
      <c r="D7" s="89"/>
      <c r="E7" s="89"/>
      <c r="G7" s="20"/>
      <c r="AD7" s="23" t="s">
        <v>37</v>
      </c>
    </row>
    <row r="8" spans="1:30" ht="15.75" thickBot="1" x14ac:dyDescent="0.25">
      <c r="A8" s="94" t="s">
        <v>31</v>
      </c>
      <c r="B8" s="95"/>
      <c r="C8" s="95"/>
      <c r="D8" s="95"/>
      <c r="E8" s="95"/>
      <c r="F8" s="95"/>
      <c r="G8" s="95"/>
      <c r="H8" s="96"/>
      <c r="AD8" s="26">
        <f>AD2+AD4+AD6</f>
        <v>19</v>
      </c>
    </row>
    <row r="9" spans="1:30" ht="13.5" thickTop="1" x14ac:dyDescent="0.2">
      <c r="A9" s="97" t="s">
        <v>55</v>
      </c>
      <c r="B9" s="98"/>
      <c r="C9" s="98"/>
      <c r="D9" s="98"/>
      <c r="E9" s="98"/>
      <c r="F9" s="98"/>
      <c r="G9" s="98"/>
      <c r="H9" s="99"/>
      <c r="AD9" s="23" t="s">
        <v>38</v>
      </c>
    </row>
    <row r="10" spans="1:30" ht="13.5" thickBot="1" x14ac:dyDescent="0.25">
      <c r="A10" s="100" t="s">
        <v>32</v>
      </c>
      <c r="B10" s="101"/>
      <c r="C10" s="101"/>
      <c r="D10" s="101"/>
      <c r="E10" s="101"/>
      <c r="F10" s="101"/>
      <c r="G10" s="101"/>
      <c r="H10" s="102"/>
      <c r="AD10" s="27">
        <f>(AD8-AD4-AD2)/AD8</f>
        <v>0</v>
      </c>
    </row>
    <row r="11" spans="1:30" ht="13.5" thickTop="1" x14ac:dyDescent="0.2">
      <c r="A11" s="103" t="str">
        <f>IF(Sol.!C5="OFF","     ","A red asterisk (*) will appear in the column to the right of an incorrect answer.")</f>
        <v>A red asterisk (*) will appear in the column to the right of an incorrect answer.</v>
      </c>
      <c r="B11" s="104"/>
      <c r="C11" s="104"/>
      <c r="D11" s="104"/>
      <c r="E11" s="104"/>
      <c r="F11" s="104"/>
      <c r="G11" s="104"/>
      <c r="H11" s="105"/>
      <c r="AD11" t="s">
        <v>39</v>
      </c>
    </row>
    <row r="12" spans="1:30" ht="12.75" customHeight="1" x14ac:dyDescent="0.2">
      <c r="E12" s="2"/>
      <c r="G12" s="20"/>
      <c r="AD12" t="s">
        <v>40</v>
      </c>
    </row>
    <row r="13" spans="1:30" x14ac:dyDescent="0.2">
      <c r="A13" s="40" t="s">
        <v>66</v>
      </c>
      <c r="B13" s="41"/>
      <c r="C13" s="42"/>
      <c r="D13" s="42"/>
      <c r="E13" s="42"/>
      <c r="F13" s="42"/>
      <c r="G13" s="42"/>
      <c r="H13" s="43"/>
      <c r="AD13" t="s">
        <v>41</v>
      </c>
    </row>
    <row r="14" spans="1:30" x14ac:dyDescent="0.2">
      <c r="A14" s="3"/>
      <c r="B14" s="46"/>
      <c r="C14" s="62" t="s">
        <v>97</v>
      </c>
      <c r="D14" s="90"/>
      <c r="E14" s="90"/>
      <c r="F14" s="13" t="str">
        <f>IF(Sol.!$C$5="OFF","",IF(D14="","  ",IF(AND(D14&lt;&gt;"",D14&lt;&gt;Sol.!D14),"*"," ")))</f>
        <v xml:space="preserve">  </v>
      </c>
      <c r="G14" s="48" t="s">
        <v>70</v>
      </c>
      <c r="H14" s="47"/>
    </row>
    <row r="15" spans="1:30" x14ac:dyDescent="0.2">
      <c r="A15" s="3"/>
      <c r="B15" s="55"/>
      <c r="C15" s="56"/>
      <c r="D15" s="56"/>
      <c r="E15" s="56"/>
      <c r="F15" s="56"/>
      <c r="G15" s="56"/>
      <c r="H15" s="57"/>
    </row>
    <row r="16" spans="1:30" x14ac:dyDescent="0.2">
      <c r="A16" s="3"/>
    </row>
    <row r="17" spans="1:30" x14ac:dyDescent="0.2">
      <c r="A17" s="36" t="s">
        <v>67</v>
      </c>
      <c r="B17" s="4"/>
      <c r="C17" s="5"/>
      <c r="D17" s="5"/>
      <c r="E17" s="5"/>
      <c r="F17" s="5"/>
      <c r="G17" s="5"/>
      <c r="H17" s="6"/>
      <c r="AD17" s="23" t="s">
        <v>42</v>
      </c>
    </row>
    <row r="18" spans="1:30" x14ac:dyDescent="0.2">
      <c r="A18" s="37"/>
      <c r="B18" s="7"/>
      <c r="C18" s="81" t="s">
        <v>100</v>
      </c>
      <c r="D18" s="81"/>
      <c r="E18" s="81"/>
      <c r="F18" s="81"/>
      <c r="G18" s="81"/>
      <c r="H18" s="8"/>
      <c r="AD18" s="23" t="s">
        <v>43</v>
      </c>
    </row>
    <row r="19" spans="1:30" x14ac:dyDescent="0.2">
      <c r="A19" s="37"/>
      <c r="B19" s="7"/>
      <c r="C19" s="81" t="s">
        <v>2</v>
      </c>
      <c r="D19" s="81"/>
      <c r="E19" s="81"/>
      <c r="F19" s="81"/>
      <c r="G19" s="81"/>
      <c r="H19" s="8"/>
      <c r="AD19" s="25" t="s">
        <v>44</v>
      </c>
    </row>
    <row r="20" spans="1:30" x14ac:dyDescent="0.2">
      <c r="A20" s="37"/>
      <c r="B20" s="7"/>
      <c r="C20" s="80" t="s">
        <v>98</v>
      </c>
      <c r="D20" s="80"/>
      <c r="E20" s="80"/>
      <c r="F20" s="80"/>
      <c r="G20" s="80"/>
      <c r="H20" s="8"/>
    </row>
    <row r="21" spans="1:30" x14ac:dyDescent="0.2">
      <c r="A21" s="37"/>
      <c r="B21" s="7"/>
      <c r="C21" s="9"/>
      <c r="D21" s="9"/>
      <c r="E21" s="9"/>
      <c r="F21" s="9"/>
      <c r="G21" s="9"/>
      <c r="H21" s="8"/>
    </row>
    <row r="22" spans="1:30" ht="15" customHeight="1" x14ac:dyDescent="0.2">
      <c r="A22" s="37"/>
      <c r="B22" s="7"/>
      <c r="C22" s="9" t="s">
        <v>3</v>
      </c>
      <c r="D22" s="9"/>
      <c r="E22" s="9"/>
      <c r="F22" s="9"/>
      <c r="G22" s="66">
        <v>149300</v>
      </c>
      <c r="H22" s="10"/>
      <c r="K22" t="s">
        <v>7</v>
      </c>
    </row>
    <row r="23" spans="1:30" ht="15" customHeight="1" x14ac:dyDescent="0.2">
      <c r="A23" s="37"/>
      <c r="B23" s="7"/>
      <c r="C23" s="9" t="s">
        <v>4</v>
      </c>
      <c r="D23" s="9"/>
      <c r="E23" s="9"/>
      <c r="F23" s="9"/>
      <c r="G23" s="9"/>
      <c r="H23" s="11"/>
      <c r="K23" t="s">
        <v>6</v>
      </c>
    </row>
    <row r="24" spans="1:30" ht="15" customHeight="1" x14ac:dyDescent="0.2">
      <c r="A24" s="37"/>
      <c r="B24" s="7"/>
      <c r="C24" s="12" t="s">
        <v>5</v>
      </c>
      <c r="D24" s="63" t="s">
        <v>72</v>
      </c>
      <c r="E24" s="33"/>
      <c r="F24" s="13" t="str">
        <f>IF(Sol.!$C$5="OFF","",IF(E24="","  ",IF(AND(E24&lt;&gt;"",E24&lt;&gt;Sol.!E24),"*"," ")))</f>
        <v xml:space="preserve">  </v>
      </c>
      <c r="G24" s="9"/>
      <c r="H24" s="8"/>
      <c r="K24" t="s">
        <v>26</v>
      </c>
    </row>
    <row r="25" spans="1:30" ht="15" customHeight="1" x14ac:dyDescent="0.2">
      <c r="A25" s="37"/>
      <c r="B25" s="7"/>
      <c r="C25" s="12" t="s">
        <v>6</v>
      </c>
      <c r="D25" s="19"/>
      <c r="E25" s="64">
        <v>14400</v>
      </c>
      <c r="F25" s="13"/>
      <c r="G25" s="9"/>
      <c r="H25" s="8"/>
      <c r="K25" t="s">
        <v>25</v>
      </c>
    </row>
    <row r="26" spans="1:30" ht="15" customHeight="1" x14ac:dyDescent="0.2">
      <c r="A26" s="37"/>
      <c r="B26" s="7"/>
      <c r="C26" s="12" t="s">
        <v>26</v>
      </c>
      <c r="D26" s="19"/>
      <c r="E26" s="64">
        <v>12000</v>
      </c>
      <c r="F26" s="13"/>
      <c r="G26" s="9"/>
      <c r="H26" s="8"/>
      <c r="K26" t="s">
        <v>10</v>
      </c>
    </row>
    <row r="27" spans="1:30" ht="15" customHeight="1" x14ac:dyDescent="0.2">
      <c r="A27" s="37"/>
      <c r="B27" s="7"/>
      <c r="C27" s="12" t="s">
        <v>10</v>
      </c>
      <c r="D27" s="19"/>
      <c r="E27" s="64">
        <v>8100</v>
      </c>
      <c r="F27" s="13"/>
      <c r="G27" s="9"/>
      <c r="H27" s="8"/>
      <c r="K27" t="s">
        <v>5</v>
      </c>
    </row>
    <row r="28" spans="1:30" ht="15" customHeight="1" x14ac:dyDescent="0.2">
      <c r="A28" s="37"/>
      <c r="B28" s="7"/>
      <c r="C28" s="12" t="s">
        <v>7</v>
      </c>
      <c r="D28" s="19"/>
      <c r="E28" s="65">
        <v>4950</v>
      </c>
      <c r="F28" s="13"/>
      <c r="G28" s="9"/>
      <c r="H28" s="8"/>
    </row>
    <row r="29" spans="1:30" ht="15" customHeight="1" x14ac:dyDescent="0.2">
      <c r="A29" s="37"/>
      <c r="B29" s="7"/>
      <c r="C29" s="14" t="s">
        <v>8</v>
      </c>
      <c r="D29" s="9"/>
      <c r="E29" s="9"/>
      <c r="F29" s="9"/>
      <c r="G29" s="65">
        <v>-69300</v>
      </c>
      <c r="H29" s="10"/>
    </row>
    <row r="30" spans="1:30" ht="15" customHeight="1" thickBot="1" x14ac:dyDescent="0.25">
      <c r="A30" s="37"/>
      <c r="B30" s="7"/>
      <c r="C30" s="9" t="s">
        <v>9</v>
      </c>
      <c r="D30" s="9"/>
      <c r="E30" s="9"/>
      <c r="F30" s="63" t="s">
        <v>73</v>
      </c>
      <c r="G30" s="34"/>
      <c r="H30" s="10" t="str">
        <f>IF(Sol.!$C$5="OFF","",IF(G30="","  ",IF(AND(G30&lt;&gt;"",G30&lt;&gt;Sol.!G30),"*"," ")))</f>
        <v xml:space="preserve">  </v>
      </c>
    </row>
    <row r="31" spans="1:30" ht="13.5" thickTop="1" x14ac:dyDescent="0.2">
      <c r="A31" s="37"/>
      <c r="B31" s="15"/>
      <c r="C31" s="16"/>
      <c r="D31" s="16"/>
      <c r="E31" s="16"/>
      <c r="F31" s="16"/>
      <c r="G31" s="16"/>
      <c r="H31" s="17"/>
    </row>
    <row r="32" spans="1:30" x14ac:dyDescent="0.2">
      <c r="A32" s="37"/>
      <c r="K32" t="s">
        <v>68</v>
      </c>
    </row>
    <row r="33" spans="1:11" x14ac:dyDescent="0.2">
      <c r="A33" s="40"/>
      <c r="B33" s="41"/>
      <c r="C33" s="84"/>
      <c r="D33" s="85"/>
      <c r="E33" s="85"/>
      <c r="F33" s="85"/>
      <c r="G33" s="85"/>
      <c r="H33" s="85"/>
      <c r="I33" s="85"/>
      <c r="J33" s="43"/>
      <c r="K33" t="s">
        <v>28</v>
      </c>
    </row>
    <row r="34" spans="1:11" x14ac:dyDescent="0.2">
      <c r="A34" s="44"/>
      <c r="B34" s="46"/>
      <c r="C34" s="86" t="s">
        <v>100</v>
      </c>
      <c r="D34" s="86"/>
      <c r="E34" s="86"/>
      <c r="F34" s="86"/>
      <c r="G34" s="86"/>
      <c r="H34" s="87"/>
      <c r="I34" s="87"/>
      <c r="J34" s="47"/>
      <c r="K34" t="s">
        <v>11</v>
      </c>
    </row>
    <row r="35" spans="1:11" x14ac:dyDescent="0.2">
      <c r="A35" s="44"/>
      <c r="B35" s="46"/>
      <c r="C35" s="86" t="s">
        <v>105</v>
      </c>
      <c r="D35" s="86"/>
      <c r="E35" s="86"/>
      <c r="F35" s="86"/>
      <c r="G35" s="86"/>
      <c r="H35" s="87"/>
      <c r="I35" s="87"/>
      <c r="J35" s="47"/>
      <c r="K35" t="s">
        <v>12</v>
      </c>
    </row>
    <row r="36" spans="1:11" x14ac:dyDescent="0.2">
      <c r="A36" s="44"/>
      <c r="B36" s="46"/>
      <c r="C36" s="78" t="s">
        <v>98</v>
      </c>
      <c r="D36" s="78"/>
      <c r="E36" s="78"/>
      <c r="F36" s="78"/>
      <c r="G36" s="78"/>
      <c r="H36" s="79"/>
      <c r="I36" s="79"/>
      <c r="J36" s="47"/>
      <c r="K36" t="s">
        <v>13</v>
      </c>
    </row>
    <row r="37" spans="1:11" x14ac:dyDescent="0.2">
      <c r="A37" s="44"/>
      <c r="B37" s="46"/>
      <c r="C37" s="48"/>
      <c r="D37" s="48"/>
      <c r="E37" s="71" t="s">
        <v>106</v>
      </c>
      <c r="F37" s="71"/>
      <c r="G37" s="71" t="s">
        <v>107</v>
      </c>
      <c r="H37" s="71"/>
      <c r="I37" s="71" t="s">
        <v>108</v>
      </c>
      <c r="J37" s="47"/>
    </row>
    <row r="38" spans="1:11" ht="15" customHeight="1" x14ac:dyDescent="0.2">
      <c r="A38" s="44"/>
      <c r="B38" s="46"/>
      <c r="C38" s="68" t="s">
        <v>101</v>
      </c>
      <c r="D38" s="48"/>
      <c r="E38" s="69">
        <v>0</v>
      </c>
      <c r="F38" s="48"/>
      <c r="G38" s="69">
        <v>0</v>
      </c>
      <c r="H38" s="48"/>
      <c r="I38" s="69">
        <v>0</v>
      </c>
      <c r="J38" s="47"/>
    </row>
    <row r="39" spans="1:11" ht="15" customHeight="1" x14ac:dyDescent="0.2">
      <c r="A39" s="44"/>
      <c r="B39" s="46"/>
      <c r="C39" s="68" t="s">
        <v>102</v>
      </c>
      <c r="D39" s="48"/>
      <c r="E39" s="64">
        <v>270000</v>
      </c>
      <c r="F39" s="48"/>
      <c r="G39" s="48"/>
      <c r="H39" s="48"/>
      <c r="I39" s="64">
        <v>270000</v>
      </c>
      <c r="J39" s="47"/>
    </row>
    <row r="40" spans="1:11" ht="15" customHeight="1" x14ac:dyDescent="0.2">
      <c r="A40" s="44"/>
      <c r="B40" s="46"/>
      <c r="C40" s="68" t="s">
        <v>9</v>
      </c>
      <c r="D40" s="19"/>
      <c r="E40" s="64"/>
      <c r="F40" s="63" t="s">
        <v>74</v>
      </c>
      <c r="G40" s="33"/>
      <c r="H40" s="13" t="str">
        <f>IF(Sol.!$C$5="OFF","",IF(G40="","  ",IF(AND(G40&lt;&gt;"",G40&lt;&gt;Sol.!G40),"*"," ")))</f>
        <v xml:space="preserve">  </v>
      </c>
      <c r="I40" s="33"/>
      <c r="J40" s="10" t="str">
        <f>IF(Sol.!$C$5="OFF","",IF(I40="","  ",IF(AND(I40&lt;&gt;"",I40&lt;&gt;Sol.!I40),"*"," ")))</f>
        <v xml:space="preserve">  </v>
      </c>
    </row>
    <row r="41" spans="1:11" ht="15" customHeight="1" x14ac:dyDescent="0.2">
      <c r="A41" s="44"/>
      <c r="B41" s="46"/>
      <c r="C41" s="68" t="s">
        <v>103</v>
      </c>
      <c r="D41" s="19"/>
      <c r="E41" s="48"/>
      <c r="F41" s="63" t="s">
        <v>75</v>
      </c>
      <c r="G41" s="22"/>
      <c r="H41" s="13" t="str">
        <f>IF(Sol.!$C$5="OFF","",IF(G41="","  ",IF(AND(G41&lt;&gt;"",G41&lt;&gt;Sol.!G41),"*"," ")))</f>
        <v xml:space="preserve">  </v>
      </c>
      <c r="I41" s="22"/>
      <c r="J41" s="10" t="str">
        <f>IF(Sol.!$C$5="OFF","",IF(I41="","  ",IF(AND(I41&lt;&gt;"",I41&lt;&gt;Sol.!I41),"*"," ")))</f>
        <v xml:space="preserve">  </v>
      </c>
    </row>
    <row r="42" spans="1:11" ht="15" customHeight="1" thickBot="1" x14ac:dyDescent="0.25">
      <c r="A42" s="44"/>
      <c r="B42" s="46"/>
      <c r="C42" s="68" t="s">
        <v>104</v>
      </c>
      <c r="D42" s="48"/>
      <c r="E42" s="70">
        <v>270000</v>
      </c>
      <c r="F42" s="63" t="s">
        <v>76</v>
      </c>
      <c r="G42" s="34"/>
      <c r="H42" s="13" t="str">
        <f>IF(Sol.!$C$5="OFF","",IF(G42="","  ",IF(AND(G42&lt;&gt;"",G42&lt;&gt;Sol.!G42),"*"," ")))</f>
        <v xml:space="preserve">  </v>
      </c>
      <c r="I42" s="70">
        <v>314000</v>
      </c>
      <c r="J42" s="10"/>
      <c r="K42" t="s">
        <v>22</v>
      </c>
    </row>
    <row r="43" spans="1:11" ht="13.5" thickTop="1" x14ac:dyDescent="0.2">
      <c r="A43" s="44"/>
      <c r="B43" s="55"/>
      <c r="C43" s="56"/>
      <c r="D43" s="56"/>
      <c r="E43" s="56"/>
      <c r="F43" s="56"/>
      <c r="G43" s="56"/>
      <c r="H43" s="56"/>
      <c r="I43" s="56"/>
      <c r="J43" s="57"/>
      <c r="K43" t="s">
        <v>23</v>
      </c>
    </row>
    <row r="44" spans="1:11" x14ac:dyDescent="0.2">
      <c r="K44" t="s">
        <v>27</v>
      </c>
    </row>
    <row r="45" spans="1:11" x14ac:dyDescent="0.2">
      <c r="A45" s="36"/>
      <c r="B45" s="4"/>
      <c r="C45" s="5"/>
      <c r="D45" s="5"/>
      <c r="E45" s="5"/>
      <c r="F45" s="5"/>
      <c r="G45" s="5"/>
      <c r="H45" s="6"/>
    </row>
    <row r="46" spans="1:11" x14ac:dyDescent="0.2">
      <c r="B46" s="7"/>
      <c r="C46" s="81" t="s">
        <v>100</v>
      </c>
      <c r="D46" s="81"/>
      <c r="E46" s="81"/>
      <c r="F46" s="81"/>
      <c r="G46" s="81"/>
      <c r="H46" s="8"/>
    </row>
    <row r="47" spans="1:11" x14ac:dyDescent="0.2">
      <c r="B47" s="7"/>
      <c r="C47" s="81" t="s">
        <v>14</v>
      </c>
      <c r="D47" s="81"/>
      <c r="E47" s="81"/>
      <c r="F47" s="81"/>
      <c r="G47" s="81"/>
      <c r="H47" s="8"/>
    </row>
    <row r="48" spans="1:11" x14ac:dyDescent="0.2">
      <c r="B48" s="7"/>
      <c r="C48" s="82" t="s">
        <v>99</v>
      </c>
      <c r="D48" s="83"/>
      <c r="E48" s="83"/>
      <c r="F48" s="83"/>
      <c r="G48" s="83"/>
      <c r="H48" s="8"/>
    </row>
    <row r="49" spans="2:8" ht="15" customHeight="1" x14ac:dyDescent="0.2">
      <c r="B49" s="7"/>
      <c r="C49" s="92" t="s">
        <v>15</v>
      </c>
      <c r="D49" s="92"/>
      <c r="E49" s="92"/>
      <c r="F49" s="92"/>
      <c r="G49" s="92"/>
      <c r="H49" s="8"/>
    </row>
    <row r="50" spans="2:8" ht="15" customHeight="1" x14ac:dyDescent="0.2">
      <c r="B50" s="7"/>
      <c r="C50" s="9" t="s">
        <v>16</v>
      </c>
      <c r="D50" s="19"/>
      <c r="E50" s="9"/>
      <c r="F50" s="9"/>
      <c r="G50" s="66">
        <v>99200</v>
      </c>
      <c r="H50" s="10"/>
    </row>
    <row r="51" spans="2:8" ht="15" customHeight="1" x14ac:dyDescent="0.2">
      <c r="B51" s="7"/>
      <c r="C51" s="9" t="s">
        <v>27</v>
      </c>
      <c r="D51" s="19"/>
      <c r="E51" s="9"/>
      <c r="F51" s="9"/>
      <c r="G51" s="64">
        <v>6000</v>
      </c>
      <c r="H51" s="10"/>
    </row>
    <row r="52" spans="2:8" ht="15" customHeight="1" x14ac:dyDescent="0.2">
      <c r="B52" s="7"/>
      <c r="C52" s="9" t="s">
        <v>77</v>
      </c>
      <c r="D52" s="19"/>
      <c r="E52" s="9"/>
      <c r="F52" s="63" t="s">
        <v>79</v>
      </c>
      <c r="G52" s="21"/>
      <c r="H52" s="10" t="str">
        <f>IF(Sol.!$C$5="OFF","",IF(G52="","  ",IF(AND(G52&lt;&gt;"",G52&lt;&gt;Sol.!G52),"*"," ")))</f>
        <v xml:space="preserve">  </v>
      </c>
    </row>
    <row r="53" spans="2:8" ht="15" customHeight="1" thickBot="1" x14ac:dyDescent="0.25">
      <c r="B53" s="7"/>
      <c r="C53" s="18" t="s">
        <v>18</v>
      </c>
      <c r="D53" s="9"/>
      <c r="E53" s="9"/>
      <c r="F53" s="63" t="s">
        <v>80</v>
      </c>
      <c r="G53" s="38"/>
      <c r="H53" s="10" t="str">
        <f>IF(Sol.!$C$5="OFF","",IF(G53="","  ",IF(AND(G53&lt;&gt;"",G53&lt;&gt;Sol.!G53),"*"," ")))</f>
        <v xml:space="preserve">  </v>
      </c>
    </row>
    <row r="54" spans="2:8" ht="15" customHeight="1" thickTop="1" x14ac:dyDescent="0.2">
      <c r="B54" s="7"/>
      <c r="C54" s="18"/>
      <c r="D54" s="9"/>
      <c r="E54" s="9"/>
      <c r="F54" s="9"/>
      <c r="G54" s="9"/>
      <c r="H54" s="8"/>
    </row>
    <row r="55" spans="2:8" ht="15" customHeight="1" x14ac:dyDescent="0.2">
      <c r="B55" s="7"/>
      <c r="C55" s="91" t="s">
        <v>19</v>
      </c>
      <c r="D55" s="91"/>
      <c r="E55" s="91"/>
      <c r="F55" s="91"/>
      <c r="G55" s="91"/>
      <c r="H55" s="8"/>
    </row>
    <row r="56" spans="2:8" ht="15" customHeight="1" x14ac:dyDescent="0.2">
      <c r="B56" s="7"/>
      <c r="C56" s="9" t="s">
        <v>78</v>
      </c>
      <c r="D56" s="19"/>
      <c r="E56" s="9"/>
      <c r="F56" s="9"/>
      <c r="G56" s="66">
        <v>7200</v>
      </c>
      <c r="H56" s="10"/>
    </row>
    <row r="57" spans="2:8" ht="15" customHeight="1" x14ac:dyDescent="0.2">
      <c r="B57" s="7"/>
      <c r="C57" s="12"/>
      <c r="D57" s="9"/>
      <c r="E57" s="9"/>
      <c r="F57" s="9"/>
      <c r="G57" s="9"/>
      <c r="H57" s="8"/>
    </row>
    <row r="58" spans="2:8" ht="15" customHeight="1" x14ac:dyDescent="0.2">
      <c r="B58" s="7"/>
      <c r="C58" s="91" t="s">
        <v>21</v>
      </c>
      <c r="D58" s="91"/>
      <c r="E58" s="91"/>
      <c r="F58" s="91"/>
      <c r="G58" s="91"/>
      <c r="H58" s="8"/>
    </row>
    <row r="59" spans="2:8" ht="15" customHeight="1" x14ac:dyDescent="0.2">
      <c r="B59" s="7"/>
      <c r="C59" s="9" t="s">
        <v>22</v>
      </c>
      <c r="D59" s="63" t="s">
        <v>81</v>
      </c>
      <c r="E59" s="33"/>
      <c r="F59" s="13" t="str">
        <f>IF(Sol.!$C$5="OFF","",IF(E59="","  ",IF(AND(E59&lt;&gt;"",E59&lt;&gt;Sol.!E59),"*"," ")))</f>
        <v xml:space="preserve">  </v>
      </c>
      <c r="G59" s="9"/>
      <c r="H59" s="8"/>
    </row>
    <row r="60" spans="2:8" ht="15" customHeight="1" x14ac:dyDescent="0.2">
      <c r="B60" s="7"/>
      <c r="C60" s="9" t="s">
        <v>23</v>
      </c>
      <c r="D60" s="63" t="s">
        <v>82</v>
      </c>
      <c r="E60" s="21"/>
      <c r="F60" s="13" t="str">
        <f>IF(Sol.!$C$5="OFF","",IF(E60="","  ",IF(AND(E60&lt;&gt;"",E60&lt;&gt;Sol.!E60),"*"," ")))</f>
        <v xml:space="preserve">  </v>
      </c>
      <c r="G60" s="9"/>
      <c r="H60" s="10"/>
    </row>
    <row r="61" spans="2:8" ht="15" customHeight="1" x14ac:dyDescent="0.2">
      <c r="B61" s="7"/>
      <c r="C61" s="9" t="s">
        <v>85</v>
      </c>
      <c r="D61" s="19"/>
      <c r="E61" s="9"/>
      <c r="F61" s="63" t="s">
        <v>83</v>
      </c>
      <c r="G61" s="22"/>
      <c r="H61" s="10" t="str">
        <f>IF(Sol.!$C$5="OFF","",IF(G61="","  ",IF(AND(G61&lt;&gt;"",G61&lt;&gt;Sol.!G61),"*"," ")))</f>
        <v xml:space="preserve">  </v>
      </c>
    </row>
    <row r="62" spans="2:8" ht="15" customHeight="1" thickBot="1" x14ac:dyDescent="0.25">
      <c r="B62" s="7"/>
      <c r="C62" s="9" t="s">
        <v>24</v>
      </c>
      <c r="D62" s="9"/>
      <c r="E62" s="9"/>
      <c r="F62" s="63" t="s">
        <v>84</v>
      </c>
      <c r="G62" s="34"/>
      <c r="H62" s="10" t="str">
        <f>IF(Sol.!$C$5="OFF","",IF(G62="","  ",IF(AND(G62&lt;&gt;"",G62&lt;&gt;Sol.!G62),"*"," ")))</f>
        <v xml:space="preserve">  </v>
      </c>
    </row>
    <row r="63" spans="2:8" ht="13.5" thickTop="1" x14ac:dyDescent="0.2">
      <c r="B63" s="15"/>
      <c r="C63" s="16"/>
      <c r="D63" s="16"/>
      <c r="E63" s="16"/>
      <c r="F63" s="16"/>
      <c r="G63" s="16"/>
      <c r="H63" s="17"/>
    </row>
    <row r="65" spans="1:8" x14ac:dyDescent="0.2">
      <c r="A65" s="36"/>
      <c r="B65" s="4"/>
      <c r="C65" s="5"/>
      <c r="D65" s="5"/>
      <c r="E65" s="5"/>
      <c r="F65" s="5"/>
      <c r="G65" s="5"/>
      <c r="H65" s="6"/>
    </row>
    <row r="66" spans="1:8" x14ac:dyDescent="0.2">
      <c r="B66" s="7"/>
      <c r="C66" s="81" t="s">
        <v>100</v>
      </c>
      <c r="D66" s="81"/>
      <c r="E66" s="81"/>
      <c r="F66" s="81"/>
      <c r="G66" s="81"/>
      <c r="H66" s="8"/>
    </row>
    <row r="67" spans="1:8" x14ac:dyDescent="0.2">
      <c r="B67" s="7"/>
      <c r="C67" s="81" t="s">
        <v>86</v>
      </c>
      <c r="D67" s="81"/>
      <c r="E67" s="81"/>
      <c r="F67" s="81"/>
      <c r="G67" s="81"/>
      <c r="H67" s="8"/>
    </row>
    <row r="68" spans="1:8" x14ac:dyDescent="0.2">
      <c r="B68" s="7"/>
      <c r="C68" s="80" t="s">
        <v>98</v>
      </c>
      <c r="D68" s="80"/>
      <c r="E68" s="80"/>
      <c r="F68" s="80"/>
      <c r="G68" s="80"/>
      <c r="H68" s="8"/>
    </row>
    <row r="69" spans="1:8" ht="18" customHeight="1" x14ac:dyDescent="0.2">
      <c r="B69" s="7"/>
      <c r="C69" s="9" t="s">
        <v>87</v>
      </c>
      <c r="D69" s="19"/>
      <c r="E69" s="9"/>
      <c r="F69" s="9"/>
      <c r="G69" s="66"/>
      <c r="H69" s="10"/>
    </row>
    <row r="70" spans="1:8" ht="15" customHeight="1" x14ac:dyDescent="0.2">
      <c r="B70" s="7"/>
      <c r="C70" s="12" t="s">
        <v>88</v>
      </c>
      <c r="D70" s="63" t="s">
        <v>91</v>
      </c>
      <c r="E70" s="33"/>
      <c r="F70" s="13" t="str">
        <f>IF(Sol.!$C$5="OFF","",IF(E70="","  ",IF(AND(E70&lt;&gt;"",E70&lt;&gt;Sol.!E70),"*"," ")))</f>
        <v xml:space="preserve">  </v>
      </c>
      <c r="G70" s="64"/>
      <c r="H70" s="10"/>
    </row>
    <row r="71" spans="1:8" ht="15" customHeight="1" x14ac:dyDescent="0.2">
      <c r="B71" s="7"/>
      <c r="C71" s="72" t="s">
        <v>109</v>
      </c>
      <c r="D71" s="19"/>
      <c r="E71" s="64"/>
      <c r="F71" s="63"/>
      <c r="G71" s="64"/>
      <c r="H71" s="10"/>
    </row>
    <row r="72" spans="1:8" ht="15" customHeight="1" x14ac:dyDescent="0.2">
      <c r="B72" s="7"/>
      <c r="C72" s="72" t="s">
        <v>110</v>
      </c>
      <c r="D72" s="9"/>
      <c r="E72" s="65">
        <v>-68100</v>
      </c>
      <c r="F72" s="63"/>
      <c r="G72" s="64"/>
      <c r="H72" s="10"/>
    </row>
    <row r="73" spans="1:8" ht="15" customHeight="1" x14ac:dyDescent="0.2">
      <c r="B73" s="7"/>
      <c r="C73" s="73" t="s">
        <v>111</v>
      </c>
      <c r="D73" s="9"/>
      <c r="E73" s="9"/>
      <c r="F73" s="63" t="s">
        <v>92</v>
      </c>
      <c r="G73" s="33"/>
      <c r="H73" s="10" t="str">
        <f>IF(Sol.!$C$5="OFF","",IF(G73="","  ",IF(AND(G73&lt;&gt;"",G73&lt;&gt;Sol.!G73),"*"," ")))</f>
        <v xml:space="preserve">  </v>
      </c>
    </row>
    <row r="74" spans="1:8" ht="15" customHeight="1" x14ac:dyDescent="0.2">
      <c r="B74" s="7"/>
      <c r="C74" s="74" t="s">
        <v>113</v>
      </c>
      <c r="D74" s="19"/>
      <c r="E74" s="9"/>
      <c r="F74" s="63"/>
      <c r="G74" s="64"/>
      <c r="H74" s="10"/>
    </row>
    <row r="75" spans="1:8" ht="15" customHeight="1" x14ac:dyDescent="0.2">
      <c r="B75" s="7"/>
      <c r="C75" s="72" t="s">
        <v>112</v>
      </c>
      <c r="D75" s="19"/>
      <c r="E75" s="9"/>
      <c r="F75" s="9"/>
      <c r="G75" s="64">
        <v>-216000</v>
      </c>
      <c r="H75" s="10"/>
    </row>
    <row r="76" spans="1:8" ht="15" customHeight="1" x14ac:dyDescent="0.2">
      <c r="B76" s="7"/>
      <c r="C76" s="9" t="s">
        <v>89</v>
      </c>
      <c r="D76" s="9"/>
      <c r="E76" s="9"/>
      <c r="F76" s="9"/>
      <c r="G76" s="9"/>
      <c r="H76" s="8"/>
    </row>
    <row r="77" spans="1:8" ht="15" customHeight="1" x14ac:dyDescent="0.2">
      <c r="B77" s="7"/>
      <c r="C77" s="72" t="s">
        <v>114</v>
      </c>
      <c r="D77" s="19"/>
      <c r="E77" s="66">
        <v>270000</v>
      </c>
      <c r="F77" s="9"/>
      <c r="G77" s="64"/>
      <c r="H77" s="8"/>
    </row>
    <row r="78" spans="1:8" ht="15" customHeight="1" x14ac:dyDescent="0.2">
      <c r="B78" s="7"/>
      <c r="C78" s="60" t="s">
        <v>95</v>
      </c>
      <c r="D78" s="63"/>
      <c r="E78" s="65">
        <v>-36000</v>
      </c>
      <c r="F78" s="13"/>
      <c r="G78" s="9"/>
      <c r="H78" s="8"/>
    </row>
    <row r="79" spans="1:8" ht="15" customHeight="1" x14ac:dyDescent="0.2">
      <c r="B79" s="46"/>
      <c r="C79" s="60" t="s">
        <v>90</v>
      </c>
      <c r="D79" s="19"/>
      <c r="E79" s="48"/>
      <c r="F79" s="63" t="s">
        <v>93</v>
      </c>
      <c r="G79" s="21"/>
      <c r="H79" s="10" t="str">
        <f>IF(Sol.!$C$5="OFF","",IF(G79="","  ",IF(AND(G79&lt;&gt;"",G79&lt;&gt;Sol.!G79),"*"," ")))</f>
        <v xml:space="preserve">  </v>
      </c>
    </row>
    <row r="80" spans="1:8" ht="15" customHeight="1" x14ac:dyDescent="0.2">
      <c r="B80" s="46"/>
      <c r="C80" s="68" t="s">
        <v>117</v>
      </c>
      <c r="D80" s="19"/>
      <c r="E80" s="48"/>
      <c r="F80" s="63" t="s">
        <v>94</v>
      </c>
      <c r="G80" s="77"/>
      <c r="H80" s="10" t="str">
        <f>IF(Sol.!$C$5="OFF","",IF(G80="","  ",IF(AND(G80&lt;&gt;"",G80&lt;&gt;Sol.!G80),"*"," ")))</f>
        <v xml:space="preserve">  </v>
      </c>
    </row>
    <row r="81" spans="2:8" x14ac:dyDescent="0.2">
      <c r="B81" s="46"/>
      <c r="C81" s="68" t="s">
        <v>115</v>
      </c>
      <c r="D81" s="19"/>
      <c r="E81" s="48"/>
      <c r="F81" s="63"/>
      <c r="G81" s="75">
        <v>0</v>
      </c>
      <c r="H81" s="10"/>
    </row>
    <row r="82" spans="2:8" ht="13.5" thickBot="1" x14ac:dyDescent="0.25">
      <c r="B82" s="46"/>
      <c r="C82" s="68" t="s">
        <v>116</v>
      </c>
      <c r="D82" s="48"/>
      <c r="E82" s="48"/>
      <c r="F82" s="63" t="s">
        <v>94</v>
      </c>
      <c r="G82" s="34"/>
      <c r="H82" s="10" t="str">
        <f>IF(Sol.!$C$5="OFF","",IF(G82="","  ",IF(AND(G82&lt;&gt;"",G82&lt;&gt;Sol.!G82),"*"," ")))</f>
        <v xml:space="preserve">  </v>
      </c>
    </row>
    <row r="83" spans="2:8" ht="13.5" thickTop="1" x14ac:dyDescent="0.2">
      <c r="B83" s="55"/>
      <c r="C83" s="56"/>
      <c r="D83" s="56"/>
      <c r="E83" s="56"/>
      <c r="F83" s="56"/>
      <c r="G83" s="56"/>
      <c r="H83" s="57"/>
    </row>
  </sheetData>
  <sheetProtection password="EF22" sheet="1" objects="1" scenarios="1"/>
  <mergeCells count="25">
    <mergeCell ref="A1:E1"/>
    <mergeCell ref="A8:H8"/>
    <mergeCell ref="A9:H9"/>
    <mergeCell ref="A10:H10"/>
    <mergeCell ref="A11:H11"/>
    <mergeCell ref="C2:F2"/>
    <mergeCell ref="C3:F3"/>
    <mergeCell ref="C68:G68"/>
    <mergeCell ref="C7:E7"/>
    <mergeCell ref="D14:E14"/>
    <mergeCell ref="C66:G66"/>
    <mergeCell ref="C67:G67"/>
    <mergeCell ref="C18:G18"/>
    <mergeCell ref="C55:G55"/>
    <mergeCell ref="C58:G58"/>
    <mergeCell ref="C49:G49"/>
    <mergeCell ref="C19:G19"/>
    <mergeCell ref="C36:I36"/>
    <mergeCell ref="C20:G20"/>
    <mergeCell ref="C46:G46"/>
    <mergeCell ref="C47:G47"/>
    <mergeCell ref="C48:G48"/>
    <mergeCell ref="C33:I33"/>
    <mergeCell ref="C34:I34"/>
    <mergeCell ref="C35:I35"/>
  </mergeCells>
  <phoneticPr fontId="0" type="noConversion"/>
  <dataValidations count="4">
    <dataValidation allowBlank="1" showErrorMessage="1" sqref="G42 G61:G62 G30 E60 G79:G80 G82"/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 G12">
      <formula1>"ON, OFF"</formula1>
    </dataValidation>
    <dataValidation type="list" allowBlank="1" showInputMessage="1" showErrorMessage="1" prompt="Select from the drop-down list." sqref="D14:E14">
      <formula1>"manufacturing,merchandising,service"</formula1>
    </dataValidation>
    <dataValidation allowBlank="1" showInputMessage="1" showErrorMessage="1" prompt="Enter amounts to be deducted as negative values." sqref="G41 I41"/>
  </dataValidations>
  <pageMargins left="0.75" right="0.75" top="1" bottom="1" header="0.5" footer="0.5"/>
  <pageSetup orientation="portrait" horizontalDpi="360" verticalDpi="360" r:id="rId1"/>
  <headerFooter alignWithMargins="0"/>
  <ignoredErrors>
    <ignoredError sqref="A62:A63 A46:A6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E85"/>
  <sheetViews>
    <sheetView showGridLines="0" workbookViewId="0">
      <selection activeCell="C2" sqref="C2:F2"/>
    </sheetView>
  </sheetViews>
  <sheetFormatPr defaultRowHeight="12.75" x14ac:dyDescent="0.2"/>
  <cols>
    <col min="1" max="1" width="5.140625" customWidth="1"/>
    <col min="2" max="2" width="3.140625" customWidth="1"/>
    <col min="3" max="3" width="33.85546875" customWidth="1"/>
    <col min="4" max="4" width="8.28515625" customWidth="1"/>
    <col min="5" max="5" width="11.7109375" customWidth="1"/>
    <col min="6" max="6" width="3.7109375" customWidth="1"/>
    <col min="7" max="7" width="11.7109375" customWidth="1"/>
    <col min="8" max="8" width="2.42578125" customWidth="1"/>
    <col min="9" max="9" width="11.7109375" customWidth="1"/>
    <col min="10" max="10" width="2.7109375" customWidth="1"/>
    <col min="11" max="11" width="7.85546875" hidden="1" customWidth="1"/>
    <col min="29" max="29" width="2" customWidth="1"/>
    <col min="30" max="30" width="16" hidden="1" customWidth="1"/>
    <col min="31" max="31" width="9.140625" hidden="1" customWidth="1"/>
  </cols>
  <sheetData>
    <row r="1" spans="1:30" ht="19.5" x14ac:dyDescent="0.4">
      <c r="A1" s="93" t="s">
        <v>96</v>
      </c>
      <c r="B1" s="93"/>
      <c r="C1" s="93"/>
      <c r="D1" s="93"/>
      <c r="E1" s="93"/>
      <c r="F1" s="29"/>
      <c r="AD1" s="23" t="s">
        <v>61</v>
      </c>
    </row>
    <row r="2" spans="1:30" ht="15" customHeight="1" thickBot="1" x14ac:dyDescent="0.25">
      <c r="A2" s="1" t="s">
        <v>0</v>
      </c>
      <c r="C2" s="121" t="s">
        <v>48</v>
      </c>
      <c r="D2" s="122"/>
      <c r="E2" s="122"/>
      <c r="F2" s="123"/>
      <c r="AD2" s="26">
        <f>COUNTIF(A12:Z206,"~*")</f>
        <v>0</v>
      </c>
    </row>
    <row r="3" spans="1:30" ht="15" customHeight="1" thickTop="1" x14ac:dyDescent="0.2">
      <c r="A3" s="1" t="s">
        <v>1</v>
      </c>
      <c r="C3" s="118"/>
      <c r="D3" s="119"/>
      <c r="E3" s="119"/>
      <c r="F3" s="120"/>
      <c r="AD3" s="23" t="s">
        <v>62</v>
      </c>
    </row>
    <row r="4" spans="1:30" ht="13.5" thickBot="1" x14ac:dyDescent="0.25">
      <c r="A4" s="2" t="s">
        <v>29</v>
      </c>
      <c r="C4" s="117" t="s">
        <v>30</v>
      </c>
      <c r="D4" s="117"/>
      <c r="E4" s="117"/>
      <c r="F4" s="117"/>
      <c r="AD4" s="26">
        <f>COUNTIF(A12:Z206,"  ")</f>
        <v>2</v>
      </c>
    </row>
    <row r="5" spans="1:30" ht="13.5" thickTop="1" x14ac:dyDescent="0.2">
      <c r="A5" s="2" t="s">
        <v>33</v>
      </c>
      <c r="C5" s="61" t="str">
        <f>IF('Pr. 1-2'!C7=100200,"OFF","ON")</f>
        <v>ON</v>
      </c>
      <c r="D5" s="44"/>
      <c r="E5" s="44"/>
      <c r="F5" s="44"/>
      <c r="AD5" s="24" t="s">
        <v>63</v>
      </c>
    </row>
    <row r="6" spans="1:30" ht="13.5" thickBot="1" x14ac:dyDescent="0.25">
      <c r="E6" s="2"/>
      <c r="G6" s="20"/>
      <c r="AD6" s="26">
        <f>COUNTIF(A12:Z206," ")</f>
        <v>1</v>
      </c>
    </row>
    <row r="7" spans="1:30" ht="13.5" thickTop="1" x14ac:dyDescent="0.2">
      <c r="E7" s="2"/>
      <c r="G7" s="20"/>
      <c r="AD7" s="23" t="s">
        <v>37</v>
      </c>
    </row>
    <row r="8" spans="1:30" ht="15" customHeight="1" thickBot="1" x14ac:dyDescent="0.25">
      <c r="A8" s="94" t="s">
        <v>31</v>
      </c>
      <c r="B8" s="95"/>
      <c r="C8" s="95"/>
      <c r="D8" s="95"/>
      <c r="E8" s="95"/>
      <c r="F8" s="95"/>
      <c r="G8" s="95"/>
      <c r="H8" s="96"/>
      <c r="AD8" s="26">
        <f>AD2+AD4+AD6</f>
        <v>3</v>
      </c>
    </row>
    <row r="9" spans="1:30" ht="13.5" thickTop="1" x14ac:dyDescent="0.2">
      <c r="A9" s="97" t="s">
        <v>55</v>
      </c>
      <c r="B9" s="98"/>
      <c r="C9" s="98"/>
      <c r="D9" s="98"/>
      <c r="E9" s="98"/>
      <c r="F9" s="98"/>
      <c r="G9" s="98"/>
      <c r="H9" s="99"/>
      <c r="AD9" s="23" t="s">
        <v>64</v>
      </c>
    </row>
    <row r="10" spans="1:30" ht="13.5" thickBot="1" x14ac:dyDescent="0.25">
      <c r="A10" s="100" t="s">
        <v>32</v>
      </c>
      <c r="B10" s="101"/>
      <c r="C10" s="101"/>
      <c r="D10" s="101"/>
      <c r="E10" s="101"/>
      <c r="F10" s="101"/>
      <c r="G10" s="101"/>
      <c r="H10" s="102"/>
      <c r="AD10" s="27">
        <f>(AD8-AD4-AD2)/AD8</f>
        <v>0.33</v>
      </c>
    </row>
    <row r="11" spans="1:30" ht="13.5" thickTop="1" x14ac:dyDescent="0.2">
      <c r="A11" s="103" t="str">
        <f>IF(Sol.!C5="OFF","     ","A red asterisk (*) will appear in the column to the right of an incorrect answer.")</f>
        <v>A red asterisk (*) will appear in the column to the right of an incorrect answer.</v>
      </c>
      <c r="B11" s="104"/>
      <c r="C11" s="104"/>
      <c r="D11" s="104"/>
      <c r="E11" s="104"/>
      <c r="F11" s="104"/>
      <c r="G11" s="104"/>
      <c r="H11" s="105"/>
      <c r="AD11" t="s">
        <v>39</v>
      </c>
    </row>
    <row r="12" spans="1:30" x14ac:dyDescent="0.2">
      <c r="A12" s="44"/>
      <c r="B12" s="44"/>
      <c r="C12" s="44"/>
      <c r="D12" s="44"/>
      <c r="E12" s="44"/>
      <c r="F12" s="44"/>
      <c r="G12" s="44"/>
      <c r="H12" s="44"/>
      <c r="I12" s="44"/>
      <c r="AD12" t="s">
        <v>40</v>
      </c>
    </row>
    <row r="13" spans="1:30" x14ac:dyDescent="0.2">
      <c r="A13" s="40" t="s">
        <v>66</v>
      </c>
      <c r="B13" s="41"/>
      <c r="C13" s="42"/>
      <c r="D13" s="42"/>
      <c r="E13" s="42"/>
      <c r="F13" s="42"/>
      <c r="G13" s="42"/>
      <c r="H13" s="43"/>
      <c r="I13" s="44"/>
      <c r="AD13" t="s">
        <v>41</v>
      </c>
    </row>
    <row r="14" spans="1:30" x14ac:dyDescent="0.2">
      <c r="A14" s="67"/>
      <c r="B14" s="46"/>
      <c r="C14" s="62" t="s">
        <v>97</v>
      </c>
      <c r="D14" s="113" t="s">
        <v>71</v>
      </c>
      <c r="E14" s="113"/>
      <c r="F14" s="13" t="str">
        <f>IF(Sol.!$C$5="OFF","",IF(D14="","  ",IF(AND(D14&lt;&gt;"",D14&lt;&gt;Sol.!D14),"*"," ")))</f>
        <v xml:space="preserve"> </v>
      </c>
      <c r="G14" s="48" t="s">
        <v>70</v>
      </c>
      <c r="H14" s="47"/>
      <c r="I14" s="44"/>
    </row>
    <row r="15" spans="1:30" x14ac:dyDescent="0.2">
      <c r="A15" s="67"/>
      <c r="B15" s="55"/>
      <c r="C15" s="56"/>
      <c r="D15" s="56"/>
      <c r="E15" s="56"/>
      <c r="F15" s="56"/>
      <c r="G15" s="56"/>
      <c r="H15" s="57"/>
      <c r="I15" s="44"/>
    </row>
    <row r="16" spans="1:30" x14ac:dyDescent="0.2">
      <c r="A16" s="67"/>
      <c r="B16" s="44"/>
      <c r="C16" s="44"/>
      <c r="D16" s="44"/>
      <c r="E16" s="44"/>
      <c r="F16" s="44"/>
      <c r="G16" s="44"/>
      <c r="H16" s="44"/>
      <c r="I16" s="44"/>
    </row>
    <row r="17" spans="1:30" x14ac:dyDescent="0.2">
      <c r="A17" s="40" t="s">
        <v>67</v>
      </c>
      <c r="B17" s="41"/>
      <c r="C17" s="42"/>
      <c r="D17" s="42"/>
      <c r="E17" s="42"/>
      <c r="F17" s="42"/>
      <c r="G17" s="42"/>
      <c r="H17" s="43"/>
      <c r="I17" s="44"/>
      <c r="AD17" s="23" t="s">
        <v>42</v>
      </c>
    </row>
    <row r="18" spans="1:30" x14ac:dyDescent="0.2">
      <c r="A18" s="45"/>
      <c r="B18" s="46"/>
      <c r="C18" s="86" t="s">
        <v>100</v>
      </c>
      <c r="D18" s="86"/>
      <c r="E18" s="86"/>
      <c r="F18" s="86"/>
      <c r="G18" s="86"/>
      <c r="H18" s="47"/>
      <c r="I18" s="44"/>
      <c r="AD18" s="23" t="s">
        <v>43</v>
      </c>
    </row>
    <row r="19" spans="1:30" x14ac:dyDescent="0.2">
      <c r="A19" s="45"/>
      <c r="B19" s="46"/>
      <c r="C19" s="86" t="s">
        <v>2</v>
      </c>
      <c r="D19" s="86"/>
      <c r="E19" s="86"/>
      <c r="F19" s="86"/>
      <c r="G19" s="86"/>
      <c r="H19" s="47"/>
      <c r="I19" s="44"/>
      <c r="AD19" s="25" t="s">
        <v>44</v>
      </c>
    </row>
    <row r="20" spans="1:30" x14ac:dyDescent="0.2">
      <c r="A20" s="45"/>
      <c r="B20" s="46"/>
      <c r="C20" s="78" t="s">
        <v>98</v>
      </c>
      <c r="D20" s="78"/>
      <c r="E20" s="78"/>
      <c r="F20" s="78"/>
      <c r="G20" s="78"/>
      <c r="H20" s="47"/>
      <c r="I20" s="44"/>
    </row>
    <row r="21" spans="1:30" x14ac:dyDescent="0.2">
      <c r="A21" s="45"/>
      <c r="B21" s="46"/>
      <c r="C21" s="48"/>
      <c r="D21" s="48"/>
      <c r="E21" s="48"/>
      <c r="F21" s="48"/>
      <c r="G21" s="48"/>
      <c r="H21" s="47"/>
      <c r="I21" s="44"/>
    </row>
    <row r="22" spans="1:30" ht="15" customHeight="1" x14ac:dyDescent="0.2">
      <c r="A22" s="45"/>
      <c r="B22" s="46"/>
      <c r="C22" s="48" t="s">
        <v>3</v>
      </c>
      <c r="D22" s="48"/>
      <c r="E22" s="48"/>
      <c r="F22" s="48"/>
      <c r="G22" s="66">
        <v>149300</v>
      </c>
      <c r="H22" s="10"/>
      <c r="I22" s="44"/>
      <c r="K22" t="s">
        <v>10</v>
      </c>
      <c r="AD22" s="28" t="s">
        <v>45</v>
      </c>
    </row>
    <row r="23" spans="1:30" ht="15" customHeight="1" x14ac:dyDescent="0.2">
      <c r="A23" s="45"/>
      <c r="B23" s="46"/>
      <c r="C23" s="48" t="s">
        <v>4</v>
      </c>
      <c r="D23" s="48"/>
      <c r="E23" s="48"/>
      <c r="F23" s="48"/>
      <c r="G23" s="48"/>
      <c r="H23" s="50"/>
      <c r="I23" s="44"/>
      <c r="K23" t="s">
        <v>26</v>
      </c>
      <c r="AD23" s="28" t="s">
        <v>47</v>
      </c>
    </row>
    <row r="24" spans="1:30" ht="15" customHeight="1" x14ac:dyDescent="0.2">
      <c r="A24" s="45"/>
      <c r="B24" s="46"/>
      <c r="C24" s="60" t="s">
        <v>5</v>
      </c>
      <c r="D24" s="63" t="s">
        <v>72</v>
      </c>
      <c r="E24" s="49">
        <f>69300-SUM(E25:E28)</f>
        <v>29850</v>
      </c>
      <c r="F24" s="13"/>
      <c r="G24" s="48"/>
      <c r="H24" s="47"/>
      <c r="I24" s="44"/>
      <c r="K24" t="s">
        <v>5</v>
      </c>
      <c r="AD24" s="28" t="s">
        <v>53</v>
      </c>
    </row>
    <row r="25" spans="1:30" ht="15" customHeight="1" x14ac:dyDescent="0.2">
      <c r="A25" s="45"/>
      <c r="B25" s="46"/>
      <c r="C25" s="60" t="s">
        <v>6</v>
      </c>
      <c r="D25" s="19"/>
      <c r="E25" s="64">
        <v>14400</v>
      </c>
      <c r="F25" s="13"/>
      <c r="G25" s="48"/>
      <c r="H25" s="47"/>
      <c r="I25" s="44"/>
      <c r="K25" t="s">
        <v>6</v>
      </c>
      <c r="AD25" s="28" t="s">
        <v>60</v>
      </c>
    </row>
    <row r="26" spans="1:30" ht="15" customHeight="1" x14ac:dyDescent="0.2">
      <c r="A26" s="45"/>
      <c r="B26" s="46"/>
      <c r="C26" s="60" t="s">
        <v>26</v>
      </c>
      <c r="D26" s="19"/>
      <c r="E26" s="64">
        <v>12000</v>
      </c>
      <c r="F26" s="13"/>
      <c r="G26" s="48"/>
      <c r="H26" s="47"/>
      <c r="I26" s="44"/>
      <c r="K26" t="s">
        <v>7</v>
      </c>
      <c r="AD26" s="28" t="s">
        <v>54</v>
      </c>
    </row>
    <row r="27" spans="1:30" ht="15" customHeight="1" x14ac:dyDescent="0.2">
      <c r="A27" s="45"/>
      <c r="B27" s="46"/>
      <c r="C27" s="60" t="s">
        <v>10</v>
      </c>
      <c r="D27" s="19"/>
      <c r="E27" s="64">
        <v>8100</v>
      </c>
      <c r="F27" s="13"/>
      <c r="G27" s="48"/>
      <c r="H27" s="47"/>
      <c r="I27" s="44"/>
      <c r="K27" t="s">
        <v>25</v>
      </c>
      <c r="AD27" s="28" t="s">
        <v>46</v>
      </c>
    </row>
    <row r="28" spans="1:30" ht="15" customHeight="1" x14ac:dyDescent="0.2">
      <c r="A28" s="45"/>
      <c r="B28" s="46"/>
      <c r="C28" s="60" t="s">
        <v>7</v>
      </c>
      <c r="D28" s="19"/>
      <c r="E28" s="65">
        <v>4950</v>
      </c>
      <c r="F28" s="13"/>
      <c r="G28" s="48"/>
      <c r="H28" s="47"/>
      <c r="I28" s="44"/>
      <c r="AD28" s="28" t="s">
        <v>57</v>
      </c>
    </row>
    <row r="29" spans="1:30" ht="15" customHeight="1" x14ac:dyDescent="0.2">
      <c r="A29" s="45"/>
      <c r="B29" s="46"/>
      <c r="C29" s="52" t="s">
        <v>8</v>
      </c>
      <c r="D29" s="48"/>
      <c r="E29" s="48"/>
      <c r="F29" s="48"/>
      <c r="G29" s="65">
        <v>-69300</v>
      </c>
      <c r="H29" s="10"/>
      <c r="I29" s="44"/>
      <c r="AD29" s="35" t="s">
        <v>56</v>
      </c>
    </row>
    <row r="30" spans="1:30" ht="15" customHeight="1" thickBot="1" x14ac:dyDescent="0.25">
      <c r="A30" s="45"/>
      <c r="B30" s="46"/>
      <c r="C30" s="48" t="s">
        <v>9</v>
      </c>
      <c r="D30" s="48"/>
      <c r="E30" s="48"/>
      <c r="F30" s="63" t="s">
        <v>73</v>
      </c>
      <c r="G30" s="54">
        <f>G22+G29</f>
        <v>80000</v>
      </c>
      <c r="H30" s="10"/>
      <c r="I30" s="44"/>
      <c r="AD30" s="28" t="s">
        <v>58</v>
      </c>
    </row>
    <row r="31" spans="1:30" ht="15" customHeight="1" thickTop="1" x14ac:dyDescent="0.2">
      <c r="A31" s="45"/>
      <c r="B31" s="55"/>
      <c r="C31" s="56"/>
      <c r="D31" s="56"/>
      <c r="E31" s="56"/>
      <c r="F31" s="56"/>
      <c r="G31" s="56"/>
      <c r="H31" s="57"/>
      <c r="I31" s="44"/>
      <c r="AD31" s="35" t="s">
        <v>59</v>
      </c>
    </row>
    <row r="32" spans="1:30" x14ac:dyDescent="0.2">
      <c r="A32" s="45"/>
      <c r="B32" s="44"/>
      <c r="C32" s="44"/>
      <c r="D32" s="44"/>
      <c r="E32" s="44"/>
      <c r="F32" s="44"/>
      <c r="G32" s="44"/>
      <c r="H32" s="44"/>
      <c r="I32" s="44"/>
    </row>
    <row r="33" spans="1:30" x14ac:dyDescent="0.2">
      <c r="A33" s="40"/>
      <c r="B33" s="41"/>
      <c r="C33" s="84"/>
      <c r="D33" s="85"/>
      <c r="E33" s="85"/>
      <c r="F33" s="85"/>
      <c r="G33" s="85"/>
      <c r="H33" s="85"/>
      <c r="I33" s="85"/>
      <c r="J33" s="43"/>
      <c r="K33" t="s">
        <v>28</v>
      </c>
    </row>
    <row r="34" spans="1:30" x14ac:dyDescent="0.2">
      <c r="A34" s="44"/>
      <c r="B34" s="46"/>
      <c r="C34" s="86" t="s">
        <v>100</v>
      </c>
      <c r="D34" s="86"/>
      <c r="E34" s="86"/>
      <c r="F34" s="86"/>
      <c r="G34" s="86"/>
      <c r="H34" s="87"/>
      <c r="I34" s="87"/>
      <c r="J34" s="47"/>
      <c r="K34" t="s">
        <v>11</v>
      </c>
    </row>
    <row r="35" spans="1:30" x14ac:dyDescent="0.2">
      <c r="A35" s="44"/>
      <c r="B35" s="46"/>
      <c r="C35" s="86" t="s">
        <v>105</v>
      </c>
      <c r="D35" s="86"/>
      <c r="E35" s="86"/>
      <c r="F35" s="86"/>
      <c r="G35" s="86"/>
      <c r="H35" s="87"/>
      <c r="I35" s="87"/>
      <c r="J35" s="47"/>
      <c r="K35" t="s">
        <v>12</v>
      </c>
    </row>
    <row r="36" spans="1:30" x14ac:dyDescent="0.2">
      <c r="A36" s="44"/>
      <c r="B36" s="46"/>
      <c r="C36" s="78" t="s">
        <v>98</v>
      </c>
      <c r="D36" s="78"/>
      <c r="E36" s="78"/>
      <c r="F36" s="78"/>
      <c r="G36" s="78"/>
      <c r="H36" s="79"/>
      <c r="I36" s="79"/>
      <c r="J36" s="47"/>
      <c r="K36" t="s">
        <v>13</v>
      </c>
    </row>
    <row r="37" spans="1:30" x14ac:dyDescent="0.2">
      <c r="A37" s="44"/>
      <c r="B37" s="46"/>
      <c r="C37" s="48"/>
      <c r="D37" s="48"/>
      <c r="E37" s="71" t="s">
        <v>106</v>
      </c>
      <c r="F37" s="71"/>
      <c r="G37" s="71" t="s">
        <v>107</v>
      </c>
      <c r="H37" s="71"/>
      <c r="I37" s="71" t="s">
        <v>108</v>
      </c>
      <c r="J37" s="47"/>
      <c r="AD37" t="s">
        <v>49</v>
      </c>
    </row>
    <row r="38" spans="1:30" x14ac:dyDescent="0.2">
      <c r="A38" s="44"/>
      <c r="B38" s="46"/>
      <c r="C38" s="68" t="s">
        <v>101</v>
      </c>
      <c r="D38" s="48"/>
      <c r="E38" s="69">
        <v>0</v>
      </c>
      <c r="F38" s="48"/>
      <c r="G38" s="69">
        <v>0</v>
      </c>
      <c r="H38" s="48"/>
      <c r="I38" s="69">
        <v>0</v>
      </c>
      <c r="J38" s="47"/>
    </row>
    <row r="39" spans="1:30" x14ac:dyDescent="0.2">
      <c r="A39" s="44"/>
      <c r="B39" s="46"/>
      <c r="C39" s="68" t="s">
        <v>102</v>
      </c>
      <c r="D39" s="48"/>
      <c r="E39" s="64">
        <v>270000</v>
      </c>
      <c r="F39" s="48"/>
      <c r="G39" s="48"/>
      <c r="H39" s="48"/>
      <c r="I39" s="64">
        <v>270000</v>
      </c>
      <c r="J39" s="47"/>
    </row>
    <row r="40" spans="1:30" x14ac:dyDescent="0.2">
      <c r="A40" s="44"/>
      <c r="B40" s="46"/>
      <c r="C40" s="68" t="s">
        <v>9</v>
      </c>
      <c r="D40" s="19"/>
      <c r="E40" s="64"/>
      <c r="F40" s="63" t="s">
        <v>74</v>
      </c>
      <c r="G40" s="49">
        <v>80000</v>
      </c>
      <c r="H40" s="13"/>
      <c r="I40" s="49">
        <v>80000</v>
      </c>
      <c r="J40" s="10"/>
      <c r="AD40" t="s">
        <v>65</v>
      </c>
    </row>
    <row r="41" spans="1:30" ht="15" customHeight="1" x14ac:dyDescent="0.2">
      <c r="A41" s="44"/>
      <c r="B41" s="46"/>
      <c r="C41" s="68" t="s">
        <v>103</v>
      </c>
      <c r="D41" s="19"/>
      <c r="E41" s="48"/>
      <c r="F41" s="63" t="s">
        <v>75</v>
      </c>
      <c r="G41" s="53">
        <f>E78</f>
        <v>-36000</v>
      </c>
      <c r="H41" s="13"/>
      <c r="I41" s="53">
        <f>G41</f>
        <v>-36000</v>
      </c>
      <c r="J41" s="10"/>
      <c r="AD41" t="s">
        <v>50</v>
      </c>
    </row>
    <row r="42" spans="1:30" ht="15" customHeight="1" thickBot="1" x14ac:dyDescent="0.25">
      <c r="A42" s="44"/>
      <c r="B42" s="46"/>
      <c r="C42" s="68" t="s">
        <v>104</v>
      </c>
      <c r="D42" s="48"/>
      <c r="E42" s="70">
        <v>270000</v>
      </c>
      <c r="F42" s="63" t="s">
        <v>76</v>
      </c>
      <c r="G42" s="54">
        <f>G40-G41</f>
        <v>116000</v>
      </c>
      <c r="H42" s="13"/>
      <c r="I42" s="70">
        <v>314000</v>
      </c>
      <c r="J42" s="10"/>
      <c r="K42" t="s">
        <v>22</v>
      </c>
      <c r="AD42" t="s">
        <v>51</v>
      </c>
    </row>
    <row r="43" spans="1:30" ht="15" customHeight="1" thickTop="1" x14ac:dyDescent="0.2">
      <c r="A43" s="44"/>
      <c r="B43" s="55"/>
      <c r="C43" s="56"/>
      <c r="D43" s="56"/>
      <c r="E43" s="56"/>
      <c r="F43" s="56"/>
      <c r="G43" s="56"/>
      <c r="H43" s="56"/>
      <c r="I43" s="56"/>
      <c r="J43" s="57"/>
      <c r="K43" t="s">
        <v>23</v>
      </c>
      <c r="AD43" t="s">
        <v>52</v>
      </c>
    </row>
    <row r="44" spans="1:30" ht="15" customHeight="1" x14ac:dyDescent="0.2">
      <c r="A44" s="44"/>
      <c r="B44" s="44"/>
      <c r="C44" s="44"/>
      <c r="D44" s="44"/>
      <c r="E44" s="44"/>
      <c r="F44" s="44"/>
      <c r="G44" s="44"/>
      <c r="H44" s="44"/>
      <c r="I44" s="44"/>
      <c r="K44" t="s">
        <v>17</v>
      </c>
    </row>
    <row r="45" spans="1:30" ht="15" customHeight="1" x14ac:dyDescent="0.2">
      <c r="A45" s="40"/>
      <c r="B45" s="41"/>
      <c r="C45" s="42"/>
      <c r="D45" s="42"/>
      <c r="E45" s="42"/>
      <c r="F45" s="42"/>
      <c r="G45" s="42"/>
      <c r="H45" s="43"/>
      <c r="I45" s="44"/>
      <c r="K45" t="s">
        <v>27</v>
      </c>
    </row>
    <row r="46" spans="1:30" x14ac:dyDescent="0.2">
      <c r="A46" s="44"/>
      <c r="B46" s="46"/>
      <c r="C46" s="86" t="s">
        <v>100</v>
      </c>
      <c r="D46" s="86"/>
      <c r="E46" s="86"/>
      <c r="F46" s="86"/>
      <c r="G46" s="86"/>
      <c r="H46" s="47"/>
      <c r="I46" s="44"/>
      <c r="K46" t="s">
        <v>20</v>
      </c>
    </row>
    <row r="47" spans="1:30" x14ac:dyDescent="0.2">
      <c r="A47" s="44"/>
      <c r="B47" s="46"/>
      <c r="C47" s="86" t="s">
        <v>14</v>
      </c>
      <c r="D47" s="86"/>
      <c r="E47" s="86"/>
      <c r="F47" s="86"/>
      <c r="G47" s="86"/>
      <c r="H47" s="47"/>
      <c r="I47" s="44"/>
      <c r="K47" t="s">
        <v>16</v>
      </c>
    </row>
    <row r="48" spans="1:30" x14ac:dyDescent="0.2">
      <c r="A48" s="44"/>
      <c r="B48" s="46"/>
      <c r="C48" s="115" t="s">
        <v>99</v>
      </c>
      <c r="D48" s="116"/>
      <c r="E48" s="116"/>
      <c r="F48" s="116"/>
      <c r="G48" s="116"/>
      <c r="H48" s="47"/>
      <c r="I48" s="44"/>
    </row>
    <row r="49" spans="1:9" x14ac:dyDescent="0.2">
      <c r="A49" s="44"/>
      <c r="B49" s="46"/>
      <c r="C49" s="114" t="s">
        <v>15</v>
      </c>
      <c r="D49" s="114"/>
      <c r="E49" s="114"/>
      <c r="F49" s="114"/>
      <c r="G49" s="114"/>
      <c r="H49" s="47"/>
      <c r="I49" s="44"/>
    </row>
    <row r="50" spans="1:9" x14ac:dyDescent="0.2">
      <c r="A50" s="44"/>
      <c r="B50" s="46"/>
      <c r="C50" s="48" t="s">
        <v>16</v>
      </c>
      <c r="D50" s="19"/>
      <c r="E50" s="48"/>
      <c r="F50" s="48"/>
      <c r="G50" s="66">
        <v>99200</v>
      </c>
      <c r="H50" s="10"/>
      <c r="I50" s="44"/>
    </row>
    <row r="51" spans="1:9" x14ac:dyDescent="0.2">
      <c r="A51" s="44"/>
      <c r="B51" s="46"/>
      <c r="C51" s="48" t="s">
        <v>27</v>
      </c>
      <c r="D51" s="19"/>
      <c r="E51" s="48"/>
      <c r="F51" s="48"/>
      <c r="G51" s="64">
        <v>6000</v>
      </c>
      <c r="H51" s="10"/>
      <c r="I51" s="44"/>
    </row>
    <row r="52" spans="1:9" ht="15" customHeight="1" x14ac:dyDescent="0.2">
      <c r="A52" s="44"/>
      <c r="B52" s="46"/>
      <c r="C52" s="48" t="s">
        <v>77</v>
      </c>
      <c r="D52" s="19"/>
      <c r="E52" s="48"/>
      <c r="F52" s="63" t="s">
        <v>79</v>
      </c>
      <c r="G52" s="51">
        <v>216000</v>
      </c>
      <c r="H52" s="10"/>
      <c r="I52" s="44"/>
    </row>
    <row r="53" spans="1:9" ht="15" customHeight="1" thickBot="1" x14ac:dyDescent="0.25">
      <c r="A53" s="44"/>
      <c r="B53" s="46"/>
      <c r="C53" s="58" t="s">
        <v>18</v>
      </c>
      <c r="D53" s="48"/>
      <c r="E53" s="48"/>
      <c r="F53" s="63" t="s">
        <v>80</v>
      </c>
      <c r="G53" s="59">
        <f>SUM(G50:G52)</f>
        <v>321200</v>
      </c>
      <c r="H53" s="10"/>
      <c r="I53" s="44"/>
    </row>
    <row r="54" spans="1:9" ht="15" customHeight="1" thickTop="1" x14ac:dyDescent="0.2">
      <c r="A54" s="44"/>
      <c r="B54" s="46"/>
      <c r="C54" s="58"/>
      <c r="D54" s="48"/>
      <c r="E54" s="48"/>
      <c r="F54" s="48"/>
      <c r="G54" s="48"/>
      <c r="H54" s="47"/>
      <c r="I54" s="44"/>
    </row>
    <row r="55" spans="1:9" ht="15" customHeight="1" x14ac:dyDescent="0.2">
      <c r="A55" s="44"/>
      <c r="B55" s="46"/>
      <c r="C55" s="112" t="s">
        <v>19</v>
      </c>
      <c r="D55" s="112"/>
      <c r="E55" s="112"/>
      <c r="F55" s="112"/>
      <c r="G55" s="112"/>
      <c r="H55" s="47"/>
      <c r="I55" s="44"/>
    </row>
    <row r="56" spans="1:9" ht="15" customHeight="1" x14ac:dyDescent="0.2">
      <c r="A56" s="44"/>
      <c r="B56" s="46"/>
      <c r="C56" s="48" t="s">
        <v>78</v>
      </c>
      <c r="D56" s="19"/>
      <c r="E56" s="48"/>
      <c r="F56" s="48"/>
      <c r="G56" s="66">
        <v>7200</v>
      </c>
      <c r="H56" s="10"/>
      <c r="I56" s="44"/>
    </row>
    <row r="57" spans="1:9" ht="15" customHeight="1" x14ac:dyDescent="0.2">
      <c r="A57" s="44"/>
      <c r="B57" s="46"/>
      <c r="C57" s="60"/>
      <c r="D57" s="48"/>
      <c r="E57" s="48"/>
      <c r="F57" s="48"/>
      <c r="G57" s="48"/>
      <c r="H57" s="47"/>
      <c r="I57" s="44"/>
    </row>
    <row r="58" spans="1:9" ht="15" customHeight="1" x14ac:dyDescent="0.2">
      <c r="A58" s="44"/>
      <c r="B58" s="46"/>
      <c r="C58" s="112" t="s">
        <v>21</v>
      </c>
      <c r="D58" s="112"/>
      <c r="E58" s="112"/>
      <c r="F58" s="112"/>
      <c r="G58" s="112"/>
      <c r="H58" s="47"/>
      <c r="I58" s="44"/>
    </row>
    <row r="59" spans="1:9" ht="15" customHeight="1" x14ac:dyDescent="0.2">
      <c r="A59" s="44"/>
      <c r="B59" s="46"/>
      <c r="C59" s="48" t="s">
        <v>22</v>
      </c>
      <c r="D59" s="63" t="s">
        <v>81</v>
      </c>
      <c r="E59" s="49">
        <f>E77</f>
        <v>270000</v>
      </c>
      <c r="F59" s="13"/>
      <c r="G59" s="48"/>
      <c r="H59" s="47"/>
      <c r="I59" s="44"/>
    </row>
    <row r="60" spans="1:9" ht="15" customHeight="1" x14ac:dyDescent="0.2">
      <c r="A60" s="44"/>
      <c r="B60" s="46"/>
      <c r="C60" s="48" t="s">
        <v>23</v>
      </c>
      <c r="D60" s="63" t="s">
        <v>82</v>
      </c>
      <c r="E60" s="51">
        <v>44000</v>
      </c>
      <c r="F60" s="13"/>
      <c r="G60" s="48"/>
      <c r="H60" s="10"/>
      <c r="I60" s="44"/>
    </row>
    <row r="61" spans="1:9" ht="15" customHeight="1" x14ac:dyDescent="0.2">
      <c r="A61" s="44"/>
      <c r="B61" s="46"/>
      <c r="C61" s="48" t="s">
        <v>85</v>
      </c>
      <c r="D61" s="19"/>
      <c r="E61" s="48"/>
      <c r="F61" s="63" t="s">
        <v>83</v>
      </c>
      <c r="G61" s="53">
        <f>E59+E60</f>
        <v>314000</v>
      </c>
      <c r="H61" s="10"/>
      <c r="I61" s="44"/>
    </row>
    <row r="62" spans="1:9" ht="15" customHeight="1" thickBot="1" x14ac:dyDescent="0.25">
      <c r="A62" s="44"/>
      <c r="B62" s="46"/>
      <c r="C62" s="48" t="s">
        <v>24</v>
      </c>
      <c r="D62" s="48"/>
      <c r="E62" s="48"/>
      <c r="F62" s="63" t="s">
        <v>84</v>
      </c>
      <c r="G62" s="54">
        <f>G56+G61</f>
        <v>321200</v>
      </c>
      <c r="H62" s="10"/>
      <c r="I62" s="44"/>
    </row>
    <row r="63" spans="1:9" ht="15" customHeight="1" thickTop="1" x14ac:dyDescent="0.2">
      <c r="A63" s="44"/>
      <c r="B63" s="55"/>
      <c r="C63" s="56"/>
      <c r="D63" s="56"/>
      <c r="E63" s="56"/>
      <c r="F63" s="56"/>
      <c r="G63" s="56"/>
      <c r="H63" s="57"/>
      <c r="I63" s="44"/>
    </row>
    <row r="64" spans="1:9" ht="15" customHeight="1" x14ac:dyDescent="0.2">
      <c r="A64" s="44"/>
      <c r="B64" s="44"/>
      <c r="C64" s="44"/>
      <c r="D64" s="44"/>
      <c r="E64" s="44"/>
      <c r="F64" s="44"/>
      <c r="G64" s="44"/>
      <c r="H64" s="44"/>
      <c r="I64" s="44"/>
    </row>
    <row r="65" spans="1:9" x14ac:dyDescent="0.2">
      <c r="A65" s="40"/>
      <c r="B65" s="41"/>
      <c r="C65" s="42"/>
      <c r="D65" s="42"/>
      <c r="E65" s="42"/>
      <c r="F65" s="42"/>
      <c r="G65" s="42"/>
      <c r="H65" s="43"/>
      <c r="I65" s="44"/>
    </row>
    <row r="66" spans="1:9" x14ac:dyDescent="0.2">
      <c r="A66" s="44"/>
      <c r="B66" s="46"/>
      <c r="C66" s="86" t="s">
        <v>100</v>
      </c>
      <c r="D66" s="86"/>
      <c r="E66" s="86"/>
      <c r="F66" s="86"/>
      <c r="G66" s="86"/>
      <c r="H66" s="47"/>
      <c r="I66" s="44"/>
    </row>
    <row r="67" spans="1:9" x14ac:dyDescent="0.2">
      <c r="A67" s="44"/>
      <c r="B67" s="46"/>
      <c r="C67" s="86" t="s">
        <v>86</v>
      </c>
      <c r="D67" s="86"/>
      <c r="E67" s="86"/>
      <c r="F67" s="86"/>
      <c r="G67" s="86"/>
      <c r="H67" s="47"/>
      <c r="I67" s="44"/>
    </row>
    <row r="68" spans="1:9" x14ac:dyDescent="0.2">
      <c r="A68" s="44"/>
      <c r="B68" s="46"/>
      <c r="C68" s="78" t="s">
        <v>98</v>
      </c>
      <c r="D68" s="78"/>
      <c r="E68" s="78"/>
      <c r="F68" s="78"/>
      <c r="G68" s="78"/>
      <c r="H68" s="47"/>
      <c r="I68" s="44"/>
    </row>
    <row r="69" spans="1:9" ht="15" customHeight="1" x14ac:dyDescent="0.2">
      <c r="A69" s="44"/>
      <c r="B69" s="46"/>
      <c r="C69" s="48" t="s">
        <v>87</v>
      </c>
      <c r="D69" s="19"/>
      <c r="E69" s="48"/>
      <c r="F69" s="48"/>
      <c r="G69" s="66"/>
      <c r="H69" s="10"/>
      <c r="I69" s="44"/>
    </row>
    <row r="70" spans="1:9" ht="15" customHeight="1" x14ac:dyDescent="0.2">
      <c r="A70" s="44"/>
      <c r="B70" s="46"/>
      <c r="C70" s="60" t="s">
        <v>88</v>
      </c>
      <c r="D70" s="63" t="s">
        <v>91</v>
      </c>
      <c r="E70" s="49">
        <v>149300</v>
      </c>
      <c r="F70" s="13"/>
      <c r="G70" s="64"/>
      <c r="H70" s="10"/>
      <c r="I70" s="44"/>
    </row>
    <row r="71" spans="1:9" ht="15" customHeight="1" x14ac:dyDescent="0.2">
      <c r="A71" s="44"/>
      <c r="B71" s="46"/>
      <c r="C71" s="72" t="s">
        <v>109</v>
      </c>
      <c r="D71" s="19"/>
      <c r="E71" s="64"/>
      <c r="F71" s="63"/>
      <c r="G71" s="64"/>
      <c r="H71" s="10" t="str">
        <f>IF(Sol.!$C$5="OFF","",IF(G71="","  ",IF(AND(G71&lt;&gt;"",G71&lt;&gt;Sol.!G74),"*"," ")))</f>
        <v xml:space="preserve">  </v>
      </c>
      <c r="I71" s="44"/>
    </row>
    <row r="72" spans="1:9" ht="15" customHeight="1" x14ac:dyDescent="0.2">
      <c r="A72" s="44"/>
      <c r="B72" s="46"/>
      <c r="C72" s="72" t="s">
        <v>110</v>
      </c>
      <c r="D72" s="48"/>
      <c r="E72" s="65">
        <v>-68100</v>
      </c>
      <c r="F72" s="63"/>
      <c r="G72" s="64"/>
      <c r="H72" s="10"/>
      <c r="I72" s="44"/>
    </row>
    <row r="73" spans="1:9" ht="15" customHeight="1" x14ac:dyDescent="0.2">
      <c r="A73" s="44"/>
      <c r="B73" s="46"/>
      <c r="C73" s="73" t="s">
        <v>111</v>
      </c>
      <c r="D73" s="48"/>
      <c r="E73" s="48"/>
      <c r="F73" s="63" t="s">
        <v>92</v>
      </c>
      <c r="G73" s="49">
        <f>E70+E72</f>
        <v>81200</v>
      </c>
      <c r="H73" s="10"/>
      <c r="I73" s="44"/>
    </row>
    <row r="74" spans="1:9" ht="15" customHeight="1" x14ac:dyDescent="0.2">
      <c r="A74" s="44"/>
      <c r="B74" s="46"/>
      <c r="C74" s="74" t="s">
        <v>113</v>
      </c>
      <c r="D74" s="19"/>
      <c r="E74" s="48"/>
      <c r="F74" s="63"/>
      <c r="G74" s="64"/>
      <c r="H74" s="10" t="str">
        <f>IF(Sol.!$C$5="OFF","",IF(G74="","  ",IF(AND(G74&lt;&gt;"",G74&lt;&gt;Sol.!G77),"*"," ")))</f>
        <v xml:space="preserve">  </v>
      </c>
      <c r="I74" s="44"/>
    </row>
    <row r="75" spans="1:9" ht="15" customHeight="1" x14ac:dyDescent="0.2">
      <c r="A75" s="44"/>
      <c r="B75" s="46"/>
      <c r="C75" s="72" t="s">
        <v>112</v>
      </c>
      <c r="D75" s="19"/>
      <c r="E75" s="48"/>
      <c r="F75" s="48"/>
      <c r="G75" s="64">
        <v>-216000</v>
      </c>
      <c r="H75" s="10"/>
      <c r="I75" s="44"/>
    </row>
    <row r="76" spans="1:9" ht="15" customHeight="1" x14ac:dyDescent="0.2">
      <c r="A76" s="44"/>
      <c r="B76" s="46"/>
      <c r="C76" s="48" t="s">
        <v>89</v>
      </c>
      <c r="D76" s="48"/>
      <c r="E76" s="48"/>
      <c r="F76" s="48"/>
      <c r="G76" s="48"/>
      <c r="H76" s="47"/>
      <c r="I76" s="44"/>
    </row>
    <row r="77" spans="1:9" ht="15" customHeight="1" x14ac:dyDescent="0.2">
      <c r="A77" s="44"/>
      <c r="B77" s="46"/>
      <c r="C77" s="72" t="s">
        <v>114</v>
      </c>
      <c r="D77" s="19"/>
      <c r="E77" s="66">
        <v>270000</v>
      </c>
      <c r="F77" s="48"/>
      <c r="G77" s="64"/>
      <c r="H77" s="47"/>
      <c r="I77" s="44"/>
    </row>
    <row r="78" spans="1:9" ht="15" customHeight="1" x14ac:dyDescent="0.2">
      <c r="A78" s="44"/>
      <c r="B78" s="46"/>
      <c r="C78" s="60" t="s">
        <v>95</v>
      </c>
      <c r="D78" s="63"/>
      <c r="E78" s="65">
        <v>-36000</v>
      </c>
      <c r="F78" s="13"/>
      <c r="G78" s="48"/>
      <c r="H78" s="47"/>
      <c r="I78" s="44"/>
    </row>
    <row r="79" spans="1:9" ht="15" customHeight="1" x14ac:dyDescent="0.2">
      <c r="A79" s="44"/>
      <c r="B79" s="46"/>
      <c r="C79" s="60" t="s">
        <v>90</v>
      </c>
      <c r="D79" s="19"/>
      <c r="E79" s="48"/>
      <c r="F79" s="63" t="s">
        <v>93</v>
      </c>
      <c r="G79" s="51">
        <f>E77+E78</f>
        <v>234000</v>
      </c>
      <c r="H79" s="10"/>
      <c r="I79" s="44"/>
    </row>
    <row r="80" spans="1:9" ht="15" customHeight="1" x14ac:dyDescent="0.2">
      <c r="A80" s="44"/>
      <c r="B80" s="46"/>
      <c r="C80" s="68" t="s">
        <v>117</v>
      </c>
      <c r="D80" s="19"/>
      <c r="E80" s="48"/>
      <c r="F80" s="63" t="s">
        <v>94</v>
      </c>
      <c r="G80" s="76">
        <f>G73+G75+G79</f>
        <v>99200</v>
      </c>
      <c r="H80" s="10"/>
      <c r="I80" s="44"/>
    </row>
    <row r="81" spans="1:9" ht="15" customHeight="1" x14ac:dyDescent="0.2">
      <c r="A81" s="44"/>
      <c r="B81" s="46"/>
      <c r="C81" s="68" t="s">
        <v>115</v>
      </c>
      <c r="D81" s="19"/>
      <c r="E81" s="48"/>
      <c r="F81" s="63"/>
      <c r="G81" s="75">
        <v>0</v>
      </c>
      <c r="H81" s="10"/>
      <c r="I81" s="44"/>
    </row>
    <row r="82" spans="1:9" ht="15" customHeight="1" thickBot="1" x14ac:dyDescent="0.25">
      <c r="A82" s="44"/>
      <c r="B82" s="46"/>
      <c r="C82" s="68" t="s">
        <v>116</v>
      </c>
      <c r="D82" s="48"/>
      <c r="E82" s="48"/>
      <c r="F82" s="63" t="s">
        <v>94</v>
      </c>
      <c r="G82" s="54">
        <f>SUM(G73:G79)</f>
        <v>99200</v>
      </c>
      <c r="H82" s="10"/>
      <c r="I82" s="44"/>
    </row>
    <row r="83" spans="1:9" ht="13.5" thickTop="1" x14ac:dyDescent="0.2">
      <c r="A83" s="44"/>
      <c r="B83" s="55"/>
      <c r="C83" s="56"/>
      <c r="D83" s="56"/>
      <c r="E83" s="56"/>
      <c r="F83" s="56"/>
      <c r="G83" s="56"/>
      <c r="H83" s="57"/>
      <c r="I83" s="44"/>
    </row>
    <row r="84" spans="1:9" x14ac:dyDescent="0.2">
      <c r="A84" s="44"/>
      <c r="B84" s="44"/>
      <c r="C84" s="44"/>
      <c r="D84" s="44"/>
      <c r="E84" s="44"/>
      <c r="F84" s="44"/>
      <c r="G84" s="44"/>
      <c r="H84" s="44"/>
      <c r="I84" s="44"/>
    </row>
    <row r="85" spans="1:9" x14ac:dyDescent="0.2">
      <c r="A85" s="44"/>
      <c r="B85" s="44"/>
      <c r="C85" s="44"/>
      <c r="D85" s="44"/>
      <c r="E85" s="44"/>
      <c r="F85" s="44"/>
      <c r="G85" s="44"/>
      <c r="H85" s="44"/>
      <c r="I85" s="44"/>
    </row>
  </sheetData>
  <sheetProtection password="A5B9" sheet="1" objects="1" scenarios="1"/>
  <mergeCells count="25">
    <mergeCell ref="A9:H9"/>
    <mergeCell ref="C4:F4"/>
    <mergeCell ref="C3:F3"/>
    <mergeCell ref="C2:F2"/>
    <mergeCell ref="A1:E1"/>
    <mergeCell ref="A8:H8"/>
    <mergeCell ref="C68:G68"/>
    <mergeCell ref="D14:E14"/>
    <mergeCell ref="C46:G46"/>
    <mergeCell ref="C47:G47"/>
    <mergeCell ref="C58:G58"/>
    <mergeCell ref="C49:G49"/>
    <mergeCell ref="C48:G48"/>
    <mergeCell ref="C18:G18"/>
    <mergeCell ref="C19:G19"/>
    <mergeCell ref="C66:G66"/>
    <mergeCell ref="C67:G67"/>
    <mergeCell ref="C20:G20"/>
    <mergeCell ref="C33:I33"/>
    <mergeCell ref="C34:I34"/>
    <mergeCell ref="C35:I35"/>
    <mergeCell ref="C36:I36"/>
    <mergeCell ref="C55:G55"/>
    <mergeCell ref="A10:H10"/>
    <mergeCell ref="A11:H11"/>
  </mergeCells>
  <phoneticPr fontId="0" type="noConversion"/>
  <dataValidations count="3">
    <dataValidation allowBlank="1" showErrorMessage="1" sqref="I41 C5 G41:G42 G30 E60 G61:G62 G79:G80 G82"/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type="list" allowBlank="1" showInputMessage="1" showErrorMessage="1" sqref="D14:E14">
      <formula1>"manufacturing,merchandising,service"</formula1>
    </dataValidation>
  </dataValidations>
  <pageMargins left="0.75" right="0.75" top="1" bottom="1" header="0.5" footer="0.5"/>
  <pageSetup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Pr. 1-2</vt:lpstr>
      <vt:lpstr>Sol.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8e by Mark Sears</dc:creator>
  <cp:lastModifiedBy>Mark Sears</cp:lastModifiedBy>
  <dcterms:created xsi:type="dcterms:W3CDTF">2003-04-02T14:20:56Z</dcterms:created>
  <dcterms:modified xsi:type="dcterms:W3CDTF">2016-11-12T13:00:32Z</dcterms:modified>
</cp:coreProperties>
</file>