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2\"/>
    </mc:Choice>
  </mc:AlternateContent>
  <bookViews>
    <workbookView xWindow="1350" yWindow="-75" windowWidth="19440" windowHeight="12240" activeTab="1"/>
  </bookViews>
  <sheets>
    <sheet name="Pr. 2-2" sheetId="1" r:id="rId1"/>
    <sheet name="Sol." sheetId="3" r:id="rId2"/>
  </sheets>
  <calcPr calcId="152511" fullPrecision="0"/>
</workbook>
</file>

<file path=xl/calcChain.xml><?xml version="1.0" encoding="utf-8"?>
<calcChain xmlns="http://schemas.openxmlformats.org/spreadsheetml/2006/main">
  <c r="N38" i="1" l="1"/>
  <c r="M39" i="3"/>
  <c r="L38" i="1"/>
  <c r="L39" i="1" l="1"/>
  <c r="L37" i="1"/>
  <c r="L36" i="1"/>
  <c r="L35" i="1"/>
  <c r="N35" i="1"/>
  <c r="N39" i="1"/>
  <c r="N37" i="1"/>
  <c r="N36" i="1"/>
  <c r="J39" i="1"/>
  <c r="J38" i="1"/>
  <c r="J37" i="1"/>
  <c r="J36" i="1"/>
  <c r="J35" i="1"/>
  <c r="C5" i="3" l="1"/>
  <c r="N27" i="1" s="1"/>
  <c r="M75" i="3"/>
  <c r="M76" i="3"/>
  <c r="A12" i="3" l="1"/>
  <c r="A11" i="3"/>
  <c r="A12" i="1"/>
  <c r="H52" i="1"/>
  <c r="L67" i="1"/>
  <c r="N47" i="1"/>
  <c r="L56" i="1"/>
  <c r="J23" i="1"/>
  <c r="L74" i="1"/>
  <c r="N75" i="1"/>
  <c r="L72" i="1"/>
  <c r="L55" i="1"/>
  <c r="N48" i="1"/>
  <c r="N76" i="1"/>
  <c r="L23" i="1"/>
  <c r="J20" i="1"/>
  <c r="N67" i="3"/>
  <c r="L73" i="1"/>
  <c r="J22" i="1"/>
  <c r="J25" i="1"/>
  <c r="N70" i="1"/>
  <c r="A5" i="1"/>
  <c r="N58" i="1"/>
  <c r="N66" i="3"/>
  <c r="L24" i="1"/>
  <c r="H55" i="1"/>
  <c r="H66" i="3"/>
  <c r="L66" i="1"/>
  <c r="A11" i="1"/>
  <c r="H47" i="1"/>
  <c r="H70" i="1"/>
  <c r="N26" i="1"/>
  <c r="H74" i="1"/>
  <c r="N52" i="1"/>
  <c r="L22" i="1"/>
  <c r="N57" i="1"/>
  <c r="H67" i="3"/>
  <c r="N78" i="1"/>
  <c r="H56" i="1"/>
  <c r="J24" i="1"/>
  <c r="N20" i="1"/>
  <c r="N49" i="1"/>
  <c r="H73" i="1"/>
  <c r="J27" i="1"/>
  <c r="H72" i="1"/>
  <c r="H48" i="1"/>
  <c r="N68" i="1"/>
  <c r="L25" i="1"/>
  <c r="AD4" i="1" l="1"/>
  <c r="AD6" i="1"/>
  <c r="AD2" i="1"/>
  <c r="AG4" i="3"/>
  <c r="AG2" i="3"/>
  <c r="AG6" i="3"/>
  <c r="AD8" i="1" l="1"/>
  <c r="AD10" i="1" s="1"/>
  <c r="C5" i="1" s="1"/>
  <c r="AG8" i="3"/>
  <c r="AG10" i="3" s="1"/>
</calcChain>
</file>

<file path=xl/comments1.xml><?xml version="1.0" encoding="utf-8"?>
<comments xmlns="http://schemas.openxmlformats.org/spreadsheetml/2006/main">
  <authors>
    <author>Craig Pence</author>
  </authors>
  <commentList>
    <comment ref="C22" authorId="0" shapeId="0">
      <text>
        <r>
          <rPr>
            <sz val="8"/>
            <color indexed="81"/>
            <rFont val="Tahoma"/>
            <family val="2"/>
          </rPr>
          <t>List the expenses in descending order by amount, largest to smallest, with the exception of miscellaneous expense, which is always listed last.</t>
        </r>
      </text>
    </comment>
    <comment ref="K22" authorId="0" shapeId="0">
      <text>
        <r>
          <rPr>
            <sz val="8"/>
            <color indexed="81"/>
            <rFont val="Tahoma"/>
            <family val="2"/>
          </rPr>
          <t>Enter expenses in this column as positive values.</t>
        </r>
      </text>
    </comment>
    <comment ref="M26" authorId="0" shapeId="0">
      <text>
        <r>
          <rPr>
            <sz val="8"/>
            <color indexed="81"/>
            <rFont val="Tahoma"/>
            <family val="2"/>
          </rPr>
          <t>Enter the total  of expenses as a negative value.</t>
        </r>
      </text>
    </comment>
    <comment ref="C47" authorId="0" shapeId="0">
      <text>
        <r>
          <rPr>
            <sz val="8"/>
            <color indexed="81"/>
            <rFont val="Tahoma"/>
            <family val="2"/>
          </rPr>
          <t>Place the asset account with the smaller balance on this line.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>Place the stockholders' equity account with the larger balance on this line.</t>
        </r>
      </text>
    </comment>
  </commentList>
</comments>
</file>

<file path=xl/comments2.xml><?xml version="1.0" encoding="utf-8"?>
<comments xmlns="http://schemas.openxmlformats.org/spreadsheetml/2006/main">
  <authors>
    <author>Craig Pence</author>
  </authors>
  <commentList>
    <comment ref="C22" authorId="0" shapeId="0">
      <text>
        <r>
          <rPr>
            <sz val="8"/>
            <color indexed="81"/>
            <rFont val="Tahoma"/>
            <family val="2"/>
          </rPr>
          <t>List the expenses in descending order by amount, largest to smallest, with the exception of miscellaneous expense, which is always listed last.</t>
        </r>
      </text>
    </comment>
    <comment ref="K22" authorId="0" shapeId="0">
      <text>
        <r>
          <rPr>
            <sz val="8"/>
            <color indexed="81"/>
            <rFont val="Tahoma"/>
            <family val="2"/>
          </rPr>
          <t>Enter expenses in this column as positive values.</t>
        </r>
      </text>
    </comment>
    <comment ref="M26" authorId="0" shapeId="0">
      <text>
        <r>
          <rPr>
            <sz val="8"/>
            <color indexed="81"/>
            <rFont val="Tahoma"/>
            <family val="2"/>
          </rPr>
          <t>Enter the total  of expenses as a negative value.</t>
        </r>
      </text>
    </comment>
    <comment ref="C47" authorId="0" shapeId="0">
      <text>
        <r>
          <rPr>
            <sz val="8"/>
            <color indexed="81"/>
            <rFont val="Tahoma"/>
            <family val="2"/>
          </rPr>
          <t>Place the asset account with the smaller balance on this line.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>Place the stockholders' equity account with the larger balance on this line.</t>
        </r>
      </text>
    </comment>
  </commentList>
</comments>
</file>

<file path=xl/sharedStrings.xml><?xml version="1.0" encoding="utf-8"?>
<sst xmlns="http://schemas.openxmlformats.org/spreadsheetml/2006/main" count="193" uniqueCount="89">
  <si>
    <t>Name:</t>
  </si>
  <si>
    <t>Section:</t>
  </si>
  <si>
    <t>Cash</t>
  </si>
  <si>
    <t>Land</t>
  </si>
  <si>
    <t>Stockholders' Equity</t>
  </si>
  <si>
    <t>Liabilities</t>
  </si>
  <si>
    <t>Assets</t>
  </si>
  <si>
    <t>Fees earned</t>
  </si>
  <si>
    <t>Income Statement</t>
  </si>
  <si>
    <t>Rent expense</t>
  </si>
  <si>
    <t>Miscellaneous expense</t>
  </si>
  <si>
    <t>Net income</t>
  </si>
  <si>
    <t>Retained Earnings Statement</t>
  </si>
  <si>
    <t>Less dividends</t>
  </si>
  <si>
    <t>Balance Sheet</t>
  </si>
  <si>
    <t>Total assets</t>
  </si>
  <si>
    <t>Capital stock</t>
  </si>
  <si>
    <t>Retained earnings</t>
  </si>
  <si>
    <t>Total liabilities and stockholders' equity</t>
  </si>
  <si>
    <t>Salaries expense</t>
  </si>
  <si>
    <t>Automotive expense</t>
  </si>
  <si>
    <t>Notes payable</t>
  </si>
  <si>
    <t>Statement of Cash Flows</t>
  </si>
  <si>
    <t>Cash receipts from issuing capital stock</t>
  </si>
  <si>
    <t>Cash receipts from operating activities</t>
  </si>
  <si>
    <t>Cash payments for operating activities</t>
  </si>
  <si>
    <t>Cash payments for dividends</t>
  </si>
  <si>
    <t>Revenues:</t>
  </si>
  <si>
    <t>Total stockholders' equity</t>
  </si>
  <si>
    <t>Expenses:</t>
  </si>
  <si>
    <t>Total expenses</t>
  </si>
  <si>
    <t>Cash flows from operating activities:</t>
  </si>
  <si>
    <t>Net cash flows from operating activities</t>
  </si>
  <si>
    <t>Cash flows from financing activities:</t>
  </si>
  <si>
    <t>Net cash flows from financing activities</t>
  </si>
  <si>
    <t>Net loss</t>
  </si>
  <si>
    <t>SOLUTION</t>
  </si>
  <si>
    <t>Score:</t>
  </si>
  <si>
    <t>See student sheet for student's score.</t>
  </si>
  <si>
    <t>Scoring: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</si>
  <si>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</si>
  <si>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</si>
  <si>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</si>
  <si>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Total  SUM(AV13:AV15)</t>
  </si>
  <si>
    <t>Notes: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</si>
  <si>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</si>
  <si>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</si>
  <si>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</si>
  <si>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</si>
  <si>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</si>
  <si>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</si>
  <si>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Copy Score formula from this template to new sheet.</t>
  </si>
  <si>
    <t>=IF(sol.!$C$5="OFF","","Score:")</t>
  </si>
  <si>
    <t>=IF(sol.!$C$5="OFF","",AD10)</t>
  </si>
  <si>
    <t>Copy new error check formulas. For N-boxes</t>
  </si>
  <si>
    <t>For B-Boxes</t>
  </si>
  <si>
    <t>* represents an incorrect N answer</t>
  </si>
  <si>
    <t>"  " represents an unanswered N box - counts as an incorrect.</t>
  </si>
  <si>
    <t>" " represents a correct blank answer or N answer</t>
  </si>
  <si>
    <t>Total number of answers = sum of above</t>
  </si>
  <si>
    <t>* represents an incorrect N answer  =COUNTIF(A14:H27,"~*")</t>
  </si>
  <si>
    <t>"  " represents an unanswered N box - counts as an incorrect.  =COUNTIF(A14:H27,"  ")</t>
  </si>
  <si>
    <t>" " represents a correct blank answer or N answer  =COUNTIF(A14:H27," ")</t>
  </si>
  <si>
    <t>Update to new edition's names and numbers</t>
  </si>
  <si>
    <t>Percentage  =AD6/AD8</t>
  </si>
  <si>
    <t>=IF(sol.!$C$5="OFF","",IF(AC26=sol.!AC26," ",IF(AC26="","  ","*")))</t>
  </si>
  <si>
    <t>=IF(sol.!$C$5="OFF","",IF(AC29&lt;&gt;sol.!AC29,"*"," "))</t>
  </si>
  <si>
    <t>Key Code:</t>
  </si>
  <si>
    <t>Cash flows used for investing activities:</t>
  </si>
  <si>
    <t xml:space="preserve">4. </t>
  </si>
  <si>
    <t xml:space="preserve">3. </t>
  </si>
  <si>
    <t xml:space="preserve">2. </t>
  </si>
  <si>
    <t xml:space="preserve">1. </t>
  </si>
  <si>
    <t>Problem 2-2</t>
  </si>
  <si>
    <t>For the Month Ended August 31, 20Y4</t>
  </si>
  <si>
    <t>August 31, 20Y4</t>
  </si>
  <si>
    <t>Cash as of August 1, 20Y4</t>
  </si>
  <si>
    <t>Cash as of August 31, 20Y4</t>
  </si>
  <si>
    <t>UP-DATE COMPUTER SERVICES</t>
  </si>
  <si>
    <t>Balances, August 1, 20Y4</t>
  </si>
  <si>
    <t>Issued common stock</t>
  </si>
  <si>
    <t>Dividends</t>
  </si>
  <si>
    <t>Balances, August 31, 20Y4</t>
  </si>
  <si>
    <t>Operating expenses:</t>
  </si>
  <si>
    <t>Total operating expenses</t>
  </si>
  <si>
    <t>Net increase in cash during August</t>
  </si>
  <si>
    <t>Common stock</t>
  </si>
  <si>
    <t>Cash receipts from issuing notes payable</t>
  </si>
  <si>
    <t>Cash payments for 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</si>
</sst>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d\,\ yyyy"/>
    <numFmt numFmtId="165" formatCode="_(&quot;$&quot;* #,##0_);_(&quot;$&quot;* \(#,##0\);_(&quot;$&quot;* &quot;-&quot;??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color indexed="81"/>
      <name val="Tahoma"/>
      <family val="2"/>
    </font>
    <font>
      <i/>
      <sz val="12"/>
      <color indexed="9"/>
      <name val="Arial Black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sz val="10"/>
      <color indexed="10"/>
      <name val="Arial Narrow"/>
      <family val="2"/>
    </font>
    <font>
      <u val="double"/>
      <sz val="10"/>
      <color indexed="10"/>
      <name val="Arial"/>
      <family val="2"/>
    </font>
    <font>
      <u val="double"/>
      <sz val="10"/>
      <color indexed="10"/>
      <name val="Arial Narrow"/>
      <family val="2"/>
    </font>
    <font>
      <i/>
      <vertAlign val="superscript"/>
      <sz val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4" fillId="2" borderId="0" xfId="0" applyFont="1" applyFill="1" applyBorder="1" applyProtection="1">
      <protection hidden="1"/>
    </xf>
    <xf numFmtId="0" fontId="4" fillId="2" borderId="5" xfId="0" applyFont="1" applyFill="1" applyBorder="1" applyProtection="1">
      <protection hidden="1"/>
    </xf>
    <xf numFmtId="0" fontId="4" fillId="2" borderId="5" xfId="0" applyFont="1" applyFill="1" applyBorder="1"/>
    <xf numFmtId="0" fontId="0" fillId="2" borderId="0" xfId="0" applyFill="1" applyBorder="1" applyAlignment="1">
      <alignment horizontal="left" indent="1"/>
    </xf>
    <xf numFmtId="37" fontId="0" fillId="3" borderId="9" xfId="0" applyNumberFormat="1" applyFill="1" applyBorder="1" applyProtection="1">
      <protection locked="0"/>
    </xf>
    <xf numFmtId="37" fontId="0" fillId="3" borderId="7" xfId="0" applyNumberFormat="1" applyFill="1" applyBorder="1" applyProtection="1">
      <protection locked="0"/>
    </xf>
    <xf numFmtId="0" fontId="0" fillId="2" borderId="0" xfId="0" applyFill="1" applyBorder="1" applyAlignment="1">
      <alignment horizontal="left" indent="2"/>
    </xf>
    <xf numFmtId="37" fontId="0" fillId="3" borderId="0" xfId="0" applyNumberFormat="1" applyFill="1" applyBorder="1" applyProtection="1">
      <protection locked="0"/>
    </xf>
    <xf numFmtId="0" fontId="0" fillId="2" borderId="0" xfId="0" applyFill="1" applyBorder="1" applyAlignment="1">
      <alignment horizontal="left"/>
    </xf>
    <xf numFmtId="37" fontId="0" fillId="3" borderId="10" xfId="0" applyNumberFormat="1" applyFill="1" applyBorder="1" applyProtection="1">
      <protection locked="0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/>
    <xf numFmtId="0" fontId="5" fillId="2" borderId="5" xfId="0" applyFont="1" applyFill="1" applyBorder="1" applyAlignment="1"/>
    <xf numFmtId="0" fontId="0" fillId="0" borderId="0" xfId="0" applyAlignment="1">
      <alignment horizontal="left"/>
    </xf>
    <xf numFmtId="0" fontId="11" fillId="0" borderId="0" xfId="0" applyFont="1"/>
    <xf numFmtId="0" fontId="0" fillId="0" borderId="11" xfId="0" applyBorder="1"/>
    <xf numFmtId="0" fontId="11" fillId="0" borderId="0" xfId="0" quotePrefix="1" applyFont="1"/>
    <xf numFmtId="9" fontId="0" fillId="0" borderId="11" xfId="2" applyFont="1" applyBorder="1"/>
    <xf numFmtId="0" fontId="11" fillId="0" borderId="7" xfId="0" applyFont="1" applyBorder="1"/>
    <xf numFmtId="0" fontId="11" fillId="0" borderId="0" xfId="0" applyFont="1" applyFill="1" applyBorder="1"/>
    <xf numFmtId="0" fontId="11" fillId="0" borderId="0" xfId="0" quotePrefix="1" applyFont="1" applyFill="1" applyBorder="1" applyAlignment="1">
      <alignment horizontal="left"/>
    </xf>
    <xf numFmtId="9" fontId="12" fillId="0" borderId="0" xfId="2" quotePrefix="1" applyFont="1" applyFill="1" applyBorder="1" applyAlignment="1">
      <alignment horizontal="left"/>
    </xf>
    <xf numFmtId="165" fontId="0" fillId="3" borderId="10" xfId="1" applyNumberFormat="1" applyFont="1" applyFill="1" applyBorder="1" applyProtection="1">
      <protection locked="0"/>
    </xf>
    <xf numFmtId="165" fontId="0" fillId="3" borderId="12" xfId="1" applyNumberFormat="1" applyFont="1" applyFill="1" applyBorder="1" applyProtection="1">
      <protection locked="0"/>
    </xf>
    <xf numFmtId="165" fontId="0" fillId="3" borderId="13" xfId="1" applyNumberFormat="1" applyFont="1" applyFill="1" applyBorder="1" applyProtection="1">
      <protection locked="0"/>
    </xf>
    <xf numFmtId="0" fontId="2" fillId="0" borderId="0" xfId="0" quotePrefix="1" applyFont="1" applyFill="1" applyBorder="1" applyAlignment="1">
      <alignment horizontal="left"/>
    </xf>
    <xf numFmtId="0" fontId="0" fillId="0" borderId="0" xfId="0" quotePrefix="1"/>
    <xf numFmtId="0" fontId="0" fillId="0" borderId="0" xfId="0" quotePrefix="1" applyFill="1"/>
    <xf numFmtId="9" fontId="14" fillId="0" borderId="0" xfId="2" quotePrefix="1" applyFont="1" applyFill="1" applyBorder="1" applyAlignment="1">
      <alignment horizontal="left"/>
    </xf>
    <xf numFmtId="0" fontId="3" fillId="0" borderId="0" xfId="0" applyFont="1"/>
    <xf numFmtId="9" fontId="13" fillId="0" borderId="0" xfId="2" quotePrefix="1" applyFont="1" applyFill="1" applyBorder="1" applyAlignment="1">
      <alignment horizontal="left"/>
    </xf>
    <xf numFmtId="0" fontId="15" fillId="0" borderId="0" xfId="0" applyFont="1"/>
    <xf numFmtId="0" fontId="16" fillId="0" borderId="0" xfId="0" applyFont="1" applyAlignment="1">
      <alignment horizontal="left"/>
    </xf>
    <xf numFmtId="0" fontId="0" fillId="2" borderId="5" xfId="0" applyFill="1" applyBorder="1" applyAlignment="1"/>
    <xf numFmtId="164" fontId="0" fillId="2" borderId="5" xfId="0" applyNumberFormat="1" applyFill="1" applyBorder="1" applyAlignment="1"/>
    <xf numFmtId="41" fontId="0" fillId="3" borderId="9" xfId="1" applyNumberFormat="1" applyFont="1" applyFill="1" applyBorder="1" applyProtection="1">
      <protection locked="0"/>
    </xf>
    <xf numFmtId="0" fontId="2" fillId="0" borderId="0" xfId="0" quotePrefix="1" applyFont="1" applyAlignment="1">
      <alignment horizontal="right"/>
    </xf>
    <xf numFmtId="0" fontId="0" fillId="0" borderId="4" xfId="0" applyBorder="1"/>
    <xf numFmtId="0" fontId="0" fillId="0" borderId="0" xfId="0" applyProtection="1"/>
    <xf numFmtId="0" fontId="2" fillId="0" borderId="0" xfId="0" applyFont="1" applyProtection="1"/>
    <xf numFmtId="0" fontId="15" fillId="0" borderId="0" xfId="0" applyFont="1" applyProtection="1"/>
    <xf numFmtId="0" fontId="0" fillId="0" borderId="0" xfId="0" applyBorder="1" applyAlignment="1" applyProtection="1">
      <alignment horizontal="center"/>
    </xf>
    <xf numFmtId="0" fontId="2" fillId="0" borderId="0" xfId="0" quotePrefix="1" applyFont="1" applyAlignment="1" applyProtection="1">
      <alignment horizontal="right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0" xfId="0" applyFill="1" applyBorder="1" applyProtection="1"/>
    <xf numFmtId="0" fontId="0" fillId="2" borderId="5" xfId="0" applyFill="1" applyBorder="1" applyProtection="1"/>
    <xf numFmtId="0" fontId="0" fillId="2" borderId="7" xfId="0" applyFill="1" applyBorder="1" applyProtection="1"/>
    <xf numFmtId="0" fontId="0" fillId="2" borderId="6" xfId="0" applyFill="1" applyBorder="1" applyProtection="1"/>
    <xf numFmtId="0" fontId="0" fillId="2" borderId="8" xfId="0" applyFill="1" applyBorder="1" applyProtection="1"/>
    <xf numFmtId="0" fontId="2" fillId="2" borderId="5" xfId="0" applyFont="1" applyFill="1" applyBorder="1" applyAlignment="1" applyProtection="1"/>
    <xf numFmtId="0" fontId="0" fillId="2" borderId="5" xfId="0" applyFill="1" applyBorder="1" applyAlignment="1" applyProtection="1"/>
    <xf numFmtId="165" fontId="0" fillId="3" borderId="10" xfId="1" applyNumberFormat="1" applyFont="1" applyFill="1" applyBorder="1" applyProtection="1"/>
    <xf numFmtId="0" fontId="4" fillId="2" borderId="5" xfId="0" applyFont="1" applyFill="1" applyBorder="1" applyProtection="1"/>
    <xf numFmtId="37" fontId="0" fillId="3" borderId="9" xfId="0" applyNumberFormat="1" applyFill="1" applyBorder="1" applyProtection="1"/>
    <xf numFmtId="37" fontId="0" fillId="3" borderId="7" xfId="0" applyNumberFormat="1" applyFill="1" applyBorder="1" applyProtection="1"/>
    <xf numFmtId="0" fontId="0" fillId="2" borderId="0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/>
    </xf>
    <xf numFmtId="37" fontId="0" fillId="3" borderId="0" xfId="0" applyNumberFormat="1" applyFill="1" applyBorder="1" applyProtection="1"/>
    <xf numFmtId="165" fontId="0" fillId="3" borderId="12" xfId="1" applyNumberFormat="1" applyFont="1" applyFill="1" applyBorder="1" applyProtection="1"/>
    <xf numFmtId="164" fontId="0" fillId="2" borderId="5" xfId="0" applyNumberFormat="1" applyFill="1" applyBorder="1" applyAlignment="1" applyProtection="1"/>
    <xf numFmtId="0" fontId="5" fillId="2" borderId="5" xfId="0" applyFont="1" applyFill="1" applyBorder="1" applyAlignment="1" applyProtection="1"/>
    <xf numFmtId="0" fontId="0" fillId="2" borderId="0" xfId="0" applyFill="1" applyBorder="1" applyAlignment="1" applyProtection="1">
      <alignment horizontal="left" indent="1"/>
    </xf>
    <xf numFmtId="37" fontId="0" fillId="3" borderId="10" xfId="0" applyNumberFormat="1" applyFill="1" applyBorder="1" applyProtection="1"/>
    <xf numFmtId="41" fontId="0" fillId="3" borderId="9" xfId="1" applyNumberFormat="1" applyFont="1" applyFill="1" applyBorder="1" applyProtection="1"/>
    <xf numFmtId="165" fontId="0" fillId="3" borderId="13" xfId="1" applyNumberFormat="1" applyFont="1" applyFill="1" applyBorder="1" applyProtection="1"/>
    <xf numFmtId="0" fontId="0" fillId="0" borderId="4" xfId="0" applyBorder="1" applyProtection="1"/>
    <xf numFmtId="37" fontId="0" fillId="3" borderId="14" xfId="0" applyNumberFormat="1" applyFill="1" applyBorder="1" applyProtection="1">
      <protection locked="0"/>
    </xf>
    <xf numFmtId="37" fontId="0" fillId="3" borderId="14" xfId="0" applyNumberFormat="1" applyFill="1" applyBorder="1" applyProtection="1"/>
    <xf numFmtId="43" fontId="0" fillId="2" borderId="0" xfId="0" applyNumberFormat="1" applyFill="1" applyBorder="1"/>
    <xf numFmtId="0" fontId="18" fillId="0" borderId="0" xfId="0" applyFont="1" applyProtection="1"/>
    <xf numFmtId="42" fontId="0" fillId="3" borderId="10" xfId="1" applyNumberFormat="1" applyFont="1" applyFill="1" applyBorder="1" applyProtection="1"/>
    <xf numFmtId="41" fontId="0" fillId="3" borderId="9" xfId="0" applyNumberFormat="1" applyFill="1" applyBorder="1" applyProtection="1"/>
    <xf numFmtId="41" fontId="0" fillId="3" borderId="14" xfId="0" applyNumberFormat="1" applyFill="1" applyBorder="1" applyProtection="1"/>
    <xf numFmtId="0" fontId="3" fillId="2" borderId="0" xfId="0" applyFont="1" applyFill="1" applyBorder="1" applyProtection="1"/>
    <xf numFmtId="0" fontId="3" fillId="2" borderId="0" xfId="0" applyFont="1" applyFill="1" applyBorder="1"/>
    <xf numFmtId="0" fontId="3" fillId="2" borderId="0" xfId="0" applyFont="1" applyFill="1" applyBorder="1" applyAlignment="1">
      <alignment horizontal="left" indent="2"/>
    </xf>
    <xf numFmtId="0" fontId="3" fillId="2" borderId="0" xfId="0" applyFont="1" applyFill="1" applyBorder="1" applyAlignment="1">
      <alignment horizontal="left"/>
    </xf>
    <xf numFmtId="5" fontId="0" fillId="3" borderId="10" xfId="0" applyNumberFormat="1" applyFill="1" applyBorder="1" applyAlignment="1" applyProtection="1">
      <alignment horizontal="left" indent="1"/>
      <protection locked="0"/>
    </xf>
    <xf numFmtId="5" fontId="0" fillId="3" borderId="10" xfId="0" applyNumberFormat="1" applyFill="1" applyBorder="1" applyAlignment="1" applyProtection="1">
      <alignment horizontal="left"/>
      <protection locked="0"/>
    </xf>
    <xf numFmtId="0" fontId="2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5" fontId="0" fillId="3" borderId="9" xfId="0" applyNumberFormat="1" applyFill="1" applyBorder="1" applyAlignment="1" applyProtection="1">
      <alignment horizontal="left" indent="1"/>
      <protection locked="0"/>
    </xf>
    <xf numFmtId="5" fontId="0" fillId="3" borderId="9" xfId="0" applyNumberFormat="1" applyFill="1" applyBorder="1" applyAlignment="1" applyProtection="1">
      <alignment horizontal="left"/>
      <protection locked="0"/>
    </xf>
    <xf numFmtId="0" fontId="2" fillId="2" borderId="0" xfId="0" applyFont="1" applyFill="1" applyBorder="1" applyAlignment="1">
      <alignment horizontal="center" vertical="top"/>
    </xf>
    <xf numFmtId="0" fontId="7" fillId="4" borderId="0" xfId="0" applyFont="1" applyFill="1" applyAlignment="1">
      <alignment horizontal="left"/>
    </xf>
    <xf numFmtId="49" fontId="0" fillId="3" borderId="6" xfId="0" applyNumberFormat="1" applyFill="1" applyBorder="1" applyAlignment="1" applyProtection="1">
      <alignment horizontal="left"/>
      <protection locked="0"/>
    </xf>
    <xf numFmtId="49" fontId="0" fillId="3" borderId="7" xfId="0" applyNumberFormat="1" applyFill="1" applyBorder="1" applyAlignment="1" applyProtection="1">
      <alignment horizontal="left"/>
      <protection locked="0"/>
    </xf>
    <xf numFmtId="0" fontId="8" fillId="4" borderId="4" xfId="0" applyNumberFormat="1" applyFont="1" applyFill="1" applyBorder="1" applyAlignment="1">
      <alignment horizontal="left" vertical="center" wrapText="1"/>
    </xf>
    <xf numFmtId="0" fontId="8" fillId="4" borderId="0" xfId="0" applyNumberFormat="1" applyFont="1" applyFill="1" applyBorder="1" applyAlignment="1">
      <alignment horizontal="left" vertical="center" wrapText="1"/>
    </xf>
    <xf numFmtId="0" fontId="8" fillId="4" borderId="5" xfId="0" applyNumberFormat="1" applyFont="1" applyFill="1" applyBorder="1" applyAlignment="1">
      <alignment horizontal="left" vertical="center" wrapText="1"/>
    </xf>
    <xf numFmtId="0" fontId="3" fillId="5" borderId="4" xfId="0" applyNumberFormat="1" applyFont="1" applyFill="1" applyBorder="1" applyAlignment="1">
      <alignment horizontal="left" vertical="center"/>
    </xf>
    <xf numFmtId="0" fontId="3" fillId="5" borderId="0" xfId="0" applyNumberFormat="1" applyFont="1" applyFill="1" applyBorder="1" applyAlignment="1">
      <alignment horizontal="left" vertical="center"/>
    </xf>
    <xf numFmtId="0" fontId="3" fillId="5" borderId="5" xfId="0" applyNumberFormat="1" applyFont="1" applyFill="1" applyBorder="1" applyAlignment="1">
      <alignment horizontal="left" vertical="center"/>
    </xf>
    <xf numFmtId="0" fontId="17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6" borderId="4" xfId="0" applyNumberFormat="1" applyFont="1" applyFill="1" applyBorder="1" applyAlignment="1">
      <alignment horizontal="left" vertical="center"/>
    </xf>
    <xf numFmtId="0" fontId="10" fillId="6" borderId="0" xfId="0" applyNumberFormat="1" applyFont="1" applyFill="1" applyBorder="1" applyAlignment="1">
      <alignment horizontal="left" vertical="center"/>
    </xf>
    <xf numFmtId="0" fontId="10" fillId="6" borderId="5" xfId="0" applyNumberFormat="1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2" fillId="2" borderId="7" xfId="0" quotePrefix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7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left"/>
    </xf>
    <xf numFmtId="5" fontId="0" fillId="3" borderId="10" xfId="0" applyNumberFormat="1" applyFill="1" applyBorder="1" applyAlignment="1" applyProtection="1">
      <alignment horizontal="left" indent="1"/>
    </xf>
    <xf numFmtId="9" fontId="0" fillId="0" borderId="7" xfId="2" applyFont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center" vertical="top"/>
    </xf>
    <xf numFmtId="5" fontId="3" fillId="3" borderId="10" xfId="0" applyNumberFormat="1" applyFont="1" applyFill="1" applyBorder="1" applyAlignment="1" applyProtection="1">
      <alignment horizontal="left"/>
      <protection locked="0"/>
    </xf>
    <xf numFmtId="5" fontId="0" fillId="3" borderId="9" xfId="0" applyNumberFormat="1" applyFill="1" applyBorder="1" applyAlignment="1" applyProtection="1">
      <alignment horizontal="left" indent="1"/>
    </xf>
    <xf numFmtId="5" fontId="0" fillId="3" borderId="9" xfId="0" applyNumberForma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0" fillId="0" borderId="15" xfId="0" applyBorder="1" applyAlignment="1" applyProtection="1"/>
    <xf numFmtId="0" fontId="3" fillId="5" borderId="4" xfId="0" applyNumberFormat="1" applyFont="1" applyFill="1" applyBorder="1" applyAlignment="1" applyProtection="1">
      <alignment horizontal="left" vertical="center"/>
    </xf>
    <xf numFmtId="0" fontId="3" fillId="5" borderId="0" xfId="0" applyNumberFormat="1" applyFont="1" applyFill="1" applyBorder="1" applyAlignment="1" applyProtection="1">
      <alignment horizontal="left" vertical="center"/>
    </xf>
    <xf numFmtId="0" fontId="3" fillId="5" borderId="5" xfId="0" applyNumberFormat="1" applyFont="1" applyFill="1" applyBorder="1" applyAlignment="1" applyProtection="1">
      <alignment horizontal="left" vertical="center"/>
    </xf>
    <xf numFmtId="0" fontId="10" fillId="6" borderId="4" xfId="0" applyNumberFormat="1" applyFont="1" applyFill="1" applyBorder="1" applyAlignment="1" applyProtection="1">
      <alignment horizontal="left" vertical="center"/>
    </xf>
    <xf numFmtId="0" fontId="10" fillId="6" borderId="0" xfId="0" applyNumberFormat="1" applyFont="1" applyFill="1" applyBorder="1" applyAlignment="1" applyProtection="1">
      <alignment horizontal="left" vertical="center"/>
    </xf>
    <xf numFmtId="0" fontId="10" fillId="6" borderId="5" xfId="0" applyNumberFormat="1" applyFont="1" applyFill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7" fillId="4" borderId="7" xfId="0" applyFont="1" applyFill="1" applyBorder="1" applyAlignment="1" applyProtection="1">
      <alignment horizontal="left"/>
    </xf>
    <xf numFmtId="0" fontId="7" fillId="4" borderId="8" xfId="0" applyFont="1" applyFill="1" applyBorder="1" applyAlignment="1" applyProtection="1">
      <alignment horizontal="left"/>
    </xf>
    <xf numFmtId="49" fontId="0" fillId="3" borderId="6" xfId="0" applyNumberFormat="1" applyFill="1" applyBorder="1" applyAlignment="1" applyProtection="1">
      <alignment horizontal="left"/>
    </xf>
    <xf numFmtId="49" fontId="0" fillId="3" borderId="7" xfId="0" applyNumberFormat="1" applyFill="1" applyBorder="1" applyAlignment="1" applyProtection="1">
      <alignment horizontal="left"/>
    </xf>
    <xf numFmtId="0" fontId="8" fillId="4" borderId="4" xfId="0" applyNumberFormat="1" applyFont="1" applyFill="1" applyBorder="1" applyAlignment="1" applyProtection="1">
      <alignment horizontal="left" vertical="center" wrapText="1"/>
    </xf>
    <xf numFmtId="0" fontId="8" fillId="4" borderId="0" xfId="0" applyNumberFormat="1" applyFont="1" applyFill="1" applyBorder="1" applyAlignment="1" applyProtection="1">
      <alignment horizontal="left" vertical="center" wrapText="1"/>
    </xf>
    <xf numFmtId="0" fontId="8" fillId="4" borderId="5" xfId="0" applyNumberFormat="1" applyFont="1" applyFill="1" applyBorder="1" applyAlignment="1" applyProtection="1">
      <alignment horizontal="left" vertical="center" wrapText="1"/>
    </xf>
    <xf numFmtId="0" fontId="2" fillId="2" borderId="7" xfId="0" quotePrefix="1" applyFont="1" applyFill="1" applyBorder="1" applyAlignment="1" applyProtection="1">
      <alignment horizontal="center"/>
    </xf>
    <xf numFmtId="42" fontId="0" fillId="3" borderId="10" xfId="1" applyNumberFormat="1" applyFont="1" applyFill="1" applyBorder="1" applyProtection="1">
      <protection locked="0"/>
    </xf>
    <xf numFmtId="41" fontId="0" fillId="3" borderId="9" xfId="0" applyNumberFormat="1" applyFill="1" applyBorder="1" applyProtection="1">
      <protection locked="0"/>
    </xf>
    <xf numFmtId="41" fontId="0" fillId="3" borderId="14" xfId="0" applyNumberFormat="1" applyFill="1" applyBorder="1" applyProtection="1">
      <protection locked="0"/>
    </xf>
    <xf numFmtId="42" fontId="1" fillId="3" borderId="10" xfId="1" applyNumberFormat="1" applyFont="1" applyFill="1" applyBorder="1" applyProtection="1">
      <protection locked="0"/>
    </xf>
    <xf numFmtId="165" fontId="1" fillId="3" borderId="12" xfId="1" applyNumberFormat="1" applyFont="1" applyFill="1" applyBorder="1" applyProtection="1">
      <protection locked="0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03"/>
  <sheetViews>
    <sheetView showGridLines="0" workbookViewId="0">
      <selection activeCell="C2" sqref="C2:K2"/>
    </sheetView>
  </sheetViews>
  <sheetFormatPr defaultRowHeight="12.75" x14ac:dyDescent="0.2"/>
  <cols>
    <col min="1" max="1" width="5.140625" customWidth="1"/>
    <col min="2" max="2" width="3.140625" customWidth="1"/>
    <col min="3" max="3" width="8.7109375" customWidth="1"/>
    <col min="4" max="4" width="3.7109375" customWidth="1"/>
    <col min="5" max="5" width="10.7109375" customWidth="1"/>
    <col min="6" max="6" width="3.7109375" customWidth="1"/>
    <col min="7" max="7" width="10.7109375" customWidth="1"/>
    <col min="8" max="8" width="2.7109375" customWidth="1"/>
    <col min="9" max="9" width="10.7109375" customWidth="1"/>
    <col min="10" max="10" width="2.7109375" customWidth="1"/>
    <col min="11" max="11" width="10.7109375" customWidth="1"/>
    <col min="12" max="12" width="2.7109375" customWidth="1"/>
    <col min="13" max="13" width="10.7109375" customWidth="1"/>
    <col min="14" max="14" width="2.7109375" customWidth="1"/>
    <col min="15" max="15" width="10.7109375" customWidth="1"/>
    <col min="16" max="16" width="2.7109375" customWidth="1"/>
    <col min="17" max="17" width="3.7109375" customWidth="1"/>
    <col min="18" max="18" width="10.7109375" customWidth="1"/>
    <col min="19" max="19" width="3.7109375" customWidth="1"/>
    <col min="22" max="22" width="9.140625" hidden="1" customWidth="1"/>
    <col min="29" max="29" width="5.42578125" customWidth="1"/>
    <col min="30" max="30" width="4.7109375" hidden="1" customWidth="1"/>
    <col min="31" max="31" width="4" hidden="1" customWidth="1"/>
  </cols>
  <sheetData>
    <row r="1" spans="1:30" ht="19.5" x14ac:dyDescent="0.4">
      <c r="A1" s="100" t="s">
        <v>73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49"/>
      <c r="AD1" s="38" t="s">
        <v>60</v>
      </c>
    </row>
    <row r="2" spans="1:30" ht="13.5" customHeight="1" thickBot="1" x14ac:dyDescent="0.25">
      <c r="A2" s="1" t="s">
        <v>0</v>
      </c>
      <c r="C2" s="101"/>
      <c r="D2" s="102"/>
      <c r="E2" s="102"/>
      <c r="F2" s="102"/>
      <c r="G2" s="102"/>
      <c r="H2" s="102"/>
      <c r="I2" s="102"/>
      <c r="J2" s="102"/>
      <c r="K2" s="102"/>
      <c r="L2" s="49"/>
      <c r="AD2" s="27">
        <f>COUNTIF(A14:Z2071,"~*")</f>
        <v>0</v>
      </c>
    </row>
    <row r="3" spans="1:30" ht="13.5" customHeight="1" thickTop="1" x14ac:dyDescent="0.2">
      <c r="A3" s="1" t="s">
        <v>1</v>
      </c>
      <c r="C3" s="101"/>
      <c r="D3" s="102"/>
      <c r="E3" s="102"/>
      <c r="F3" s="102"/>
      <c r="G3" s="102"/>
      <c r="H3" s="102"/>
      <c r="I3" s="102"/>
      <c r="J3" s="102"/>
      <c r="K3" s="102"/>
      <c r="L3" s="49"/>
      <c r="AD3" s="38" t="s">
        <v>61</v>
      </c>
    </row>
    <row r="4" spans="1:30" ht="13.5" customHeight="1" thickBot="1" x14ac:dyDescent="0.25">
      <c r="AD4" s="27">
        <f>COUNTIF(A14:HZ81,"  ")</f>
        <v>55</v>
      </c>
    </row>
    <row r="5" spans="1:30" ht="13.5" customHeight="1" thickTop="1" x14ac:dyDescent="0.2">
      <c r="A5" s="37" t="str">
        <f>IF(Sol.!$C$5="OFF","","Score:")</f>
        <v>Score:</v>
      </c>
      <c r="B5" s="41"/>
      <c r="C5" s="42">
        <f>IF(Sol.!$C$5="OFF","",AD10)</f>
        <v>0</v>
      </c>
      <c r="AD5" s="28" t="s">
        <v>62</v>
      </c>
    </row>
    <row r="6" spans="1:30" ht="13.5" customHeight="1" thickBot="1" x14ac:dyDescent="0.25">
      <c r="A6" s="43"/>
      <c r="E6" s="2"/>
      <c r="G6" s="22"/>
      <c r="AD6" s="27">
        <f>COUNTIF(A14:Z81," ")</f>
        <v>0</v>
      </c>
    </row>
    <row r="7" spans="1:30" ht="13.5" customHeight="1" thickTop="1" x14ac:dyDescent="0.2">
      <c r="A7" s="44" t="s">
        <v>67</v>
      </c>
      <c r="C7" s="109">
        <v>2</v>
      </c>
      <c r="D7" s="110"/>
      <c r="E7" s="110"/>
      <c r="G7" s="22"/>
      <c r="AD7" s="26" t="s">
        <v>43</v>
      </c>
    </row>
    <row r="8" spans="1:30" ht="13.5" customHeight="1" thickBot="1" x14ac:dyDescent="0.25">
      <c r="A8" s="103" t="s">
        <v>40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5"/>
      <c r="AD8" s="27">
        <f>AD2+AD4+AD6</f>
        <v>55</v>
      </c>
    </row>
    <row r="9" spans="1:30" ht="13.5" customHeight="1" thickTop="1" x14ac:dyDescent="0.2">
      <c r="A9" s="106" t="s">
        <v>41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8"/>
      <c r="AD9" s="26" t="s">
        <v>64</v>
      </c>
    </row>
    <row r="10" spans="1:30" ht="13.5" customHeight="1" thickBot="1" x14ac:dyDescent="0.25">
      <c r="A10" s="111" t="s">
        <v>42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3"/>
      <c r="AD10" s="29">
        <f>AD6/AD8</f>
        <v>0</v>
      </c>
    </row>
    <row r="11" spans="1:30" ht="13.5" customHeight="1" thickTop="1" x14ac:dyDescent="0.2">
      <c r="A11" s="114" t="str">
        <f>IF(Sol.!C5="OFF","     ","A red asterisk (*) will appear in the column to the right of an incorrect answer.")</f>
        <v>A red asterisk (*) will appear in the column to the right of an incorrect answer.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6"/>
    </row>
    <row r="12" spans="1:30" ht="13.5" customHeight="1" x14ac:dyDescent="0.2">
      <c r="A12" s="84" t="str">
        <f>IF(Sol.!C5="OFF","     ","For correct grading, enter a zero in cells you would otherwise leave blank.")</f>
        <v>For correct grading, enter a zero in cells you would otherwise leave blank.</v>
      </c>
      <c r="AD12" s="38"/>
    </row>
    <row r="13" spans="1:30" ht="13.5" customHeight="1" x14ac:dyDescent="0.2">
      <c r="AD13" s="38"/>
    </row>
    <row r="14" spans="1:30" ht="12" customHeight="1" x14ac:dyDescent="0.2">
      <c r="A14" s="48" t="s">
        <v>72</v>
      </c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5"/>
      <c r="AD14" s="38"/>
    </row>
    <row r="15" spans="1:30" x14ac:dyDescent="0.2">
      <c r="B15" s="6"/>
      <c r="C15" s="94" t="s">
        <v>78</v>
      </c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23"/>
      <c r="AD15" t="s">
        <v>44</v>
      </c>
    </row>
    <row r="16" spans="1:30" x14ac:dyDescent="0.2">
      <c r="B16" s="6"/>
      <c r="C16" s="94" t="s">
        <v>8</v>
      </c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23"/>
      <c r="AD16" s="30" t="s">
        <v>45</v>
      </c>
    </row>
    <row r="17" spans="1:31" x14ac:dyDescent="0.2">
      <c r="B17" s="6"/>
      <c r="C17" s="95" t="s">
        <v>74</v>
      </c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45"/>
    </row>
    <row r="18" spans="1:31" ht="12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8"/>
    </row>
    <row r="19" spans="1:31" ht="14.1" customHeight="1" x14ac:dyDescent="0.2">
      <c r="B19" s="6"/>
      <c r="C19" s="7" t="s">
        <v>27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AD19" s="31" t="s">
        <v>46</v>
      </c>
    </row>
    <row r="20" spans="1:31" ht="15" customHeight="1" x14ac:dyDescent="0.2">
      <c r="B20" s="6"/>
      <c r="C20" s="92"/>
      <c r="D20" s="92"/>
      <c r="E20" s="92"/>
      <c r="F20" s="92"/>
      <c r="G20" s="92"/>
      <c r="H20" s="92"/>
      <c r="I20" s="92"/>
      <c r="J20" s="12" t="str">
        <f>IF(Sol.!$C$5="OFF","",IF(C20=Sol.!C20," ",IF(C20="","  ","*")))</f>
        <v xml:space="preserve">  </v>
      </c>
      <c r="K20" s="7"/>
      <c r="L20" s="7"/>
      <c r="M20" s="34"/>
      <c r="N20" s="12" t="str">
        <f>IF(Sol.!$C$5="OFF","",IF(M20=Sol.!M20," ",IF(M20="","  ","*")))</f>
        <v xml:space="preserve">  </v>
      </c>
      <c r="O20" s="49"/>
      <c r="AD20" s="31" t="s">
        <v>47</v>
      </c>
    </row>
    <row r="21" spans="1:31" ht="15" customHeight="1" x14ac:dyDescent="0.2">
      <c r="B21" s="6"/>
      <c r="C21" s="89" t="s">
        <v>83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14"/>
      <c r="V21" t="s">
        <v>20</v>
      </c>
      <c r="AD21" s="31" t="s">
        <v>48</v>
      </c>
    </row>
    <row r="22" spans="1:31" ht="15" customHeight="1" x14ac:dyDescent="0.2">
      <c r="B22" s="6"/>
      <c r="C22" s="92"/>
      <c r="D22" s="92"/>
      <c r="E22" s="92"/>
      <c r="F22" s="92"/>
      <c r="G22" s="92"/>
      <c r="H22" s="92"/>
      <c r="I22" s="92"/>
      <c r="J22" s="12" t="str">
        <f>IF(Sol.!$C$5="OFF","",IF(C22=Sol.!C22," ",IF(C22="","  ","*")))</f>
        <v xml:space="preserve">  </v>
      </c>
      <c r="K22" s="34"/>
      <c r="L22" s="12" t="str">
        <f>IF(Sol.!$C$5="OFF","",IF(K22=Sol.!K22," ",IF(K22="","  ","*")))</f>
        <v xml:space="preserve">  </v>
      </c>
      <c r="M22" s="7"/>
      <c r="N22" s="8"/>
      <c r="V22" t="s">
        <v>7</v>
      </c>
      <c r="AD22" s="31" t="s">
        <v>49</v>
      </c>
    </row>
    <row r="23" spans="1:31" ht="15" customHeight="1" x14ac:dyDescent="0.2">
      <c r="B23" s="6"/>
      <c r="C23" s="97"/>
      <c r="D23" s="97"/>
      <c r="E23" s="97"/>
      <c r="F23" s="97"/>
      <c r="G23" s="97"/>
      <c r="H23" s="97"/>
      <c r="I23" s="97"/>
      <c r="J23" s="12" t="str">
        <f>IF(Sol.!$C$5="OFF","",IF(C23=Sol.!C23," ",IF(C23="","  ","*")))</f>
        <v xml:space="preserve">  </v>
      </c>
      <c r="K23" s="16"/>
      <c r="L23" s="12" t="str">
        <f>IF(Sol.!$C$5="OFF","",IF(K23=Sol.!K23," ",IF(K23="","  ","*")))</f>
        <v xml:space="preserve">  </v>
      </c>
      <c r="M23" s="7"/>
      <c r="N23" s="8"/>
      <c r="V23" t="s">
        <v>10</v>
      </c>
      <c r="AD23" s="31" t="s">
        <v>50</v>
      </c>
    </row>
    <row r="24" spans="1:31" ht="15" customHeight="1" x14ac:dyDescent="0.2">
      <c r="B24" s="6"/>
      <c r="C24" s="97"/>
      <c r="D24" s="97"/>
      <c r="E24" s="97"/>
      <c r="F24" s="97"/>
      <c r="G24" s="97"/>
      <c r="H24" s="97"/>
      <c r="I24" s="97"/>
      <c r="J24" s="12" t="str">
        <f>IF(Sol.!$C$5="OFF","",IF(C24=Sol.!C24," ",IF(C24="","  ","*")))</f>
        <v xml:space="preserve">  </v>
      </c>
      <c r="K24" s="16"/>
      <c r="L24" s="12" t="str">
        <f>IF(Sol.!$C$5="OFF","",IF(K24=Sol.!K24," ",IF(K24="","  ","*")))</f>
        <v xml:space="preserve">  </v>
      </c>
      <c r="M24" s="7"/>
      <c r="N24" s="8"/>
      <c r="V24" t="s">
        <v>9</v>
      </c>
      <c r="AD24" s="31" t="s">
        <v>63</v>
      </c>
    </row>
    <row r="25" spans="1:31" ht="15" customHeight="1" x14ac:dyDescent="0.2">
      <c r="B25" s="6"/>
      <c r="C25" s="97"/>
      <c r="D25" s="97"/>
      <c r="E25" s="97"/>
      <c r="F25" s="97"/>
      <c r="G25" s="97"/>
      <c r="H25" s="97"/>
      <c r="I25" s="97"/>
      <c r="J25" s="12" t="str">
        <f>IF(Sol.!$C$5="OFF","",IF(C25=Sol.!C25," ",IF(C25="","  ","*")))</f>
        <v xml:space="preserve">  </v>
      </c>
      <c r="K25" s="81"/>
      <c r="L25" s="12" t="str">
        <f>IF(Sol.!$C$5="OFF","",IF(K25=Sol.!K25," ",IF(K25="","  ","*")))</f>
        <v xml:space="preserve">  </v>
      </c>
      <c r="M25" s="7"/>
      <c r="N25" s="8"/>
      <c r="V25" t="s">
        <v>19</v>
      </c>
      <c r="AD25" s="31" t="s">
        <v>54</v>
      </c>
    </row>
    <row r="26" spans="1:31" ht="15" customHeight="1" x14ac:dyDescent="0.2">
      <c r="B26" s="6"/>
      <c r="C26" s="90" t="s">
        <v>84</v>
      </c>
      <c r="D26" s="20"/>
      <c r="E26" s="20"/>
      <c r="F26" s="20"/>
      <c r="G26" s="7"/>
      <c r="H26" s="7"/>
      <c r="I26" s="7"/>
      <c r="J26" s="7"/>
      <c r="K26" s="7"/>
      <c r="L26" s="7"/>
      <c r="M26" s="19"/>
      <c r="N26" s="12" t="str">
        <f>IF(Sol.!$C$5="OFF","",IF(M26=Sol.!M26," ",IF(M26="","  ","*")))</f>
        <v xml:space="preserve">  </v>
      </c>
      <c r="O26" s="49"/>
      <c r="V26" t="s">
        <v>11</v>
      </c>
      <c r="AD26" s="39" t="s">
        <v>65</v>
      </c>
    </row>
    <row r="27" spans="1:31" ht="15" customHeight="1" thickBot="1" x14ac:dyDescent="0.25">
      <c r="B27" s="6"/>
      <c r="C27" s="98"/>
      <c r="D27" s="98"/>
      <c r="E27" s="98"/>
      <c r="F27" s="98"/>
      <c r="G27" s="98"/>
      <c r="H27" s="98"/>
      <c r="I27" s="98"/>
      <c r="J27" s="12" t="str">
        <f>IF(Sol.!$C$5="OFF","",IF(C27=Sol.!C27," ",IF(C27="","  ","*")))</f>
        <v xml:space="preserve">  </v>
      </c>
      <c r="K27" s="7"/>
      <c r="L27" s="7"/>
      <c r="M27" s="35"/>
      <c r="N27" s="12" t="str">
        <f>IF(Sol.!$C$5="OFF","",IF(M27=Sol.!M27," ",IF(M27="","  ","*")))</f>
        <v xml:space="preserve">  </v>
      </c>
      <c r="O27" s="49"/>
      <c r="V27" t="s">
        <v>35</v>
      </c>
    </row>
    <row r="28" spans="1:31" ht="15" customHeight="1" thickTop="1" x14ac:dyDescent="0.2"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1"/>
      <c r="AD28" s="31" t="s">
        <v>55</v>
      </c>
    </row>
    <row r="29" spans="1:31" ht="15" customHeight="1" x14ac:dyDescent="0.2">
      <c r="AD29" s="32" t="s">
        <v>66</v>
      </c>
      <c r="AE29" s="33"/>
    </row>
    <row r="30" spans="1:31" ht="15" customHeight="1" x14ac:dyDescent="0.2">
      <c r="A30" s="48" t="s">
        <v>71</v>
      </c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5"/>
    </row>
    <row r="31" spans="1:31" ht="12" customHeight="1" x14ac:dyDescent="0.2">
      <c r="B31" s="6"/>
      <c r="C31" s="94" t="s">
        <v>78</v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23"/>
      <c r="AD31" s="31" t="s">
        <v>51</v>
      </c>
    </row>
    <row r="32" spans="1:31" ht="13.5" customHeight="1" x14ac:dyDescent="0.2">
      <c r="B32" s="6"/>
      <c r="C32" s="94" t="s">
        <v>12</v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23"/>
      <c r="AD32" s="37" t="s">
        <v>52</v>
      </c>
      <c r="AE32" s="42" t="s">
        <v>53</v>
      </c>
    </row>
    <row r="33" spans="1:22" ht="13.5" customHeight="1" x14ac:dyDescent="0.2">
      <c r="B33" s="6"/>
      <c r="C33" s="95" t="s">
        <v>74</v>
      </c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45"/>
    </row>
    <row r="34" spans="1:22" ht="13.5" customHeight="1" x14ac:dyDescent="0.2"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8"/>
    </row>
    <row r="35" spans="1:22" ht="15" customHeight="1" x14ac:dyDescent="0.2">
      <c r="B35" s="6"/>
      <c r="C35" s="88" t="s">
        <v>79</v>
      </c>
      <c r="D35" s="59"/>
      <c r="E35" s="59"/>
      <c r="F35" s="59"/>
      <c r="G35" s="59"/>
      <c r="H35" s="59"/>
      <c r="I35" s="148"/>
      <c r="J35" s="12" t="str">
        <f>IF(Sol.!$C$5="OFF","",IF(I35="","  ",IF(ABS(I35)&lt;&gt;Sol.!I35,"*"," ")))</f>
        <v xml:space="preserve">  </v>
      </c>
      <c r="K35" s="151"/>
      <c r="L35" s="12" t="str">
        <f>IF(Sol.!$C$5="OFF","",IF(K35="","  ",IF(ABS(K35)&lt;&gt;Sol.!K35,"*"," ")))</f>
        <v xml:space="preserve">  </v>
      </c>
      <c r="M35" s="148"/>
      <c r="N35" s="12" t="str">
        <f>IF(Sol.!$C$5="OFF","",IF(M35="","  ",IF(ABS(M35)&lt;&gt;Sol.!M35,"*"," ")))</f>
        <v xml:space="preserve">  </v>
      </c>
      <c r="O35" s="49"/>
    </row>
    <row r="36" spans="1:22" ht="15" customHeight="1" x14ac:dyDescent="0.2">
      <c r="B36" s="6"/>
      <c r="C36" s="59" t="s">
        <v>80</v>
      </c>
      <c r="D36" s="59"/>
      <c r="E36" s="59"/>
      <c r="F36" s="59"/>
      <c r="G36" s="59"/>
      <c r="H36" s="59"/>
      <c r="I36" s="149"/>
      <c r="J36" s="12" t="str">
        <f>IF(Sol.!$C$5="OFF","",IF(I36="","  ",IF(ABS(I36)&lt;&gt;Sol.!I36,"*"," ")))</f>
        <v xml:space="preserve">  </v>
      </c>
      <c r="K36" s="149"/>
      <c r="L36" s="12" t="str">
        <f>IF(Sol.!$C$5="OFF","",IF(K36="","  ",IF(ABS(K36)&lt;&gt;Sol.!K36,"*"," ")))</f>
        <v xml:space="preserve">  </v>
      </c>
      <c r="M36" s="149"/>
      <c r="N36" s="12" t="str">
        <f>IF(Sol.!$C$5="OFF","",IF(M36="","  ",IF(ABS(M36)&lt;&gt;Sol.!M36,"*"," ")))</f>
        <v xml:space="preserve">  </v>
      </c>
      <c r="O36" s="49"/>
      <c r="V36" t="s">
        <v>16</v>
      </c>
    </row>
    <row r="37" spans="1:22" ht="15" customHeight="1" x14ac:dyDescent="0.2">
      <c r="B37" s="6"/>
      <c r="C37" s="59" t="s">
        <v>11</v>
      </c>
      <c r="D37" s="59"/>
      <c r="E37" s="59"/>
      <c r="F37" s="59"/>
      <c r="G37" s="59"/>
      <c r="H37" s="59"/>
      <c r="I37" s="149"/>
      <c r="J37" s="12" t="str">
        <f>IF(Sol.!$C$5="OFF","",IF(I37="","  ",IF(ABS(I37)&lt;&gt;Sol.!I37,"*"," ")))</f>
        <v xml:space="preserve">  </v>
      </c>
      <c r="K37" s="149"/>
      <c r="L37" s="12" t="str">
        <f>IF(Sol.!$C$5="OFF","",IF(K37="","  ",IF(ABS(K37)&lt;&gt;Sol.!K37,"*"," ")))</f>
        <v xml:space="preserve">  </v>
      </c>
      <c r="M37" s="149"/>
      <c r="N37" s="12" t="str">
        <f>IF(Sol.!$C$5="OFF","",IF(M37="","  ",IF(ABS(M37)&lt;&gt;Sol.!M37,"*"," ")))</f>
        <v xml:space="preserve">  </v>
      </c>
      <c r="O37" s="49"/>
    </row>
    <row r="38" spans="1:22" ht="15" customHeight="1" x14ac:dyDescent="0.2">
      <c r="B38" s="6"/>
      <c r="C38" s="59" t="s">
        <v>81</v>
      </c>
      <c r="D38" s="59"/>
      <c r="E38" s="59"/>
      <c r="F38" s="59"/>
      <c r="G38" s="59"/>
      <c r="H38" s="59"/>
      <c r="I38" s="150"/>
      <c r="J38" s="12" t="str">
        <f>IF(Sol.!$C$5="OFF","",IF(I38="","  ",IF(ABS(I38)&lt;&gt;Sol.!I38,"*"," ")))</f>
        <v xml:space="preserve">  </v>
      </c>
      <c r="K38" s="150"/>
      <c r="L38" s="12" t="str">
        <f>IF(Sol.!$C$5="OFF","",IF(K38="","  ",IF(K38&lt;&gt;Sol.!K38,"*"," ")))</f>
        <v xml:space="preserve">  </v>
      </c>
      <c r="M38" s="150"/>
      <c r="N38" s="12" t="str">
        <f>IF(Sol.!$C$5="OFF","",IF(M38="","  ",IF(M38&lt;&gt;Sol.!M38,"*"," ")))</f>
        <v xml:space="preserve">  </v>
      </c>
      <c r="O38" s="49"/>
    </row>
    <row r="39" spans="1:22" ht="15" customHeight="1" thickBot="1" x14ac:dyDescent="0.25">
      <c r="B39" s="6"/>
      <c r="C39" s="59" t="s">
        <v>82</v>
      </c>
      <c r="D39" s="59"/>
      <c r="E39" s="59"/>
      <c r="F39" s="59"/>
      <c r="G39" s="59"/>
      <c r="H39" s="59"/>
      <c r="I39" s="35"/>
      <c r="J39" s="12" t="str">
        <f>IF(Sol.!$C$5="OFF","",IF(I39="","  ",IF(ABS(I39)&lt;&gt;Sol.!I39,"*"," ")))</f>
        <v xml:space="preserve">  </v>
      </c>
      <c r="K39" s="152"/>
      <c r="L39" s="12" t="str">
        <f>IF(Sol.!$C$5="OFF","",IF(K39="","  ",IF(ABS(K39)&lt;&gt;Sol.!K39,"*"," ")))</f>
        <v xml:space="preserve">  </v>
      </c>
      <c r="M39" s="35"/>
      <c r="N39" s="12" t="str">
        <f>IF(Sol.!$C$5="OFF","",IF(M39="","  ",IF(ABS(M39)&lt;&gt;Sol.!M39,"*"," ")))</f>
        <v xml:space="preserve">  </v>
      </c>
      <c r="O39" s="49"/>
      <c r="V39" t="s">
        <v>13</v>
      </c>
    </row>
    <row r="40" spans="1:22" ht="12.75" customHeight="1" thickTop="1" x14ac:dyDescent="0.2"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1"/>
      <c r="V40" t="s">
        <v>11</v>
      </c>
    </row>
    <row r="41" spans="1:22" ht="12.75" customHeight="1" x14ac:dyDescent="0.2"/>
    <row r="42" spans="1:22" ht="11.1" customHeight="1" x14ac:dyDescent="0.2">
      <c r="A42" s="48" t="s">
        <v>70</v>
      </c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5"/>
    </row>
    <row r="43" spans="1:22" x14ac:dyDescent="0.2">
      <c r="B43" s="6"/>
      <c r="C43" s="94" t="s">
        <v>78</v>
      </c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23"/>
    </row>
    <row r="44" spans="1:22" x14ac:dyDescent="0.2">
      <c r="B44" s="6"/>
      <c r="C44" s="94" t="s">
        <v>14</v>
      </c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23"/>
    </row>
    <row r="45" spans="1:22" x14ac:dyDescent="0.2">
      <c r="B45" s="6"/>
      <c r="C45" s="117" t="s">
        <v>75</v>
      </c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46"/>
    </row>
    <row r="46" spans="1:22" ht="15" customHeight="1" x14ac:dyDescent="0.2">
      <c r="B46" s="6"/>
      <c r="C46" s="118" t="s">
        <v>6</v>
      </c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24"/>
    </row>
    <row r="47" spans="1:22" ht="15" customHeight="1" x14ac:dyDescent="0.2">
      <c r="B47" s="6"/>
      <c r="C47" s="93"/>
      <c r="D47" s="93"/>
      <c r="E47" s="93"/>
      <c r="F47" s="93"/>
      <c r="G47" s="93"/>
      <c r="H47" s="12" t="str">
        <f>IF(Sol.!$C$5="OFF","",IF(C47=Sol.!C47," ",IF(C47="","  ","*")))</f>
        <v xml:space="preserve">  </v>
      </c>
      <c r="I47" s="7"/>
      <c r="J47" s="7"/>
      <c r="K47" s="7"/>
      <c r="L47" s="7"/>
      <c r="M47" s="34"/>
      <c r="N47" s="13" t="str">
        <f>IF(Sol.!$C$5="OFF","",IF(M47=Sol.!M47," ",IF(M47="","  ","*")))</f>
        <v xml:space="preserve">  </v>
      </c>
    </row>
    <row r="48" spans="1:22" ht="15" customHeight="1" x14ac:dyDescent="0.2">
      <c r="B48" s="6"/>
      <c r="C48" s="98"/>
      <c r="D48" s="98"/>
      <c r="E48" s="98"/>
      <c r="F48" s="98"/>
      <c r="G48" s="98"/>
      <c r="H48" s="12" t="str">
        <f>IF(Sol.!$C$5="OFF","",IF(C48=Sol.!C48," ",IF(C48="","  ","*")))</f>
        <v xml:space="preserve">  </v>
      </c>
      <c r="I48" s="7"/>
      <c r="J48" s="7"/>
      <c r="K48" s="7"/>
      <c r="L48" s="7"/>
      <c r="M48" s="17"/>
      <c r="N48" s="13" t="str">
        <f>IF(Sol.!$C$5="OFF","",IF(M48=Sol.!M48," ",IF(M48="","  ","*")))</f>
        <v xml:space="preserve">  </v>
      </c>
    </row>
    <row r="49" spans="1:23" ht="15" customHeight="1" thickBot="1" x14ac:dyDescent="0.25">
      <c r="B49" s="6"/>
      <c r="C49" s="20" t="s">
        <v>15</v>
      </c>
      <c r="D49" s="20"/>
      <c r="E49" s="20"/>
      <c r="F49" s="20"/>
      <c r="G49" s="7"/>
      <c r="H49" s="7"/>
      <c r="I49" s="7"/>
      <c r="J49" s="7"/>
      <c r="K49" s="7"/>
      <c r="L49" s="7"/>
      <c r="M49" s="35"/>
      <c r="N49" s="13" t="str">
        <f>IF(Sol.!$C$5="OFF","",IF(M49=Sol.!M49," ",IF(M49="","  ","*")))</f>
        <v xml:space="preserve">  </v>
      </c>
      <c r="U49" s="50"/>
      <c r="V49" s="41" t="s">
        <v>2</v>
      </c>
      <c r="W49" s="50"/>
    </row>
    <row r="50" spans="1:23" ht="12" customHeight="1" thickTop="1" x14ac:dyDescent="0.2">
      <c r="B50" s="6"/>
      <c r="C50" s="20"/>
      <c r="D50" s="20"/>
      <c r="E50" s="20"/>
      <c r="F50" s="20"/>
      <c r="G50" s="7"/>
      <c r="H50" s="7"/>
      <c r="I50" s="7"/>
      <c r="J50" s="7"/>
      <c r="K50" s="7"/>
      <c r="L50" s="7"/>
      <c r="M50" s="7"/>
      <c r="N50" s="8"/>
      <c r="U50" s="50"/>
      <c r="V50" s="41" t="s">
        <v>86</v>
      </c>
      <c r="W50" s="50"/>
    </row>
    <row r="51" spans="1:23" ht="15" customHeight="1" x14ac:dyDescent="0.2">
      <c r="B51" s="6"/>
      <c r="C51" s="99" t="s">
        <v>5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24"/>
      <c r="U51" s="50"/>
      <c r="V51" t="s">
        <v>3</v>
      </c>
      <c r="W51" s="50"/>
    </row>
    <row r="52" spans="1:23" ht="15" customHeight="1" x14ac:dyDescent="0.2">
      <c r="B52" s="6"/>
      <c r="C52" s="93"/>
      <c r="D52" s="93"/>
      <c r="E52" s="93"/>
      <c r="F52" s="93"/>
      <c r="G52" s="93"/>
      <c r="H52" s="12" t="str">
        <f>IF(Sol.!$C$5="OFF","",IF(C52=Sol.!C52," ",IF(C52="","  ","*")))</f>
        <v xml:space="preserve">  </v>
      </c>
      <c r="I52" s="7"/>
      <c r="J52" s="7"/>
      <c r="K52" s="7"/>
      <c r="L52" s="7"/>
      <c r="M52" s="34"/>
      <c r="N52" s="13" t="str">
        <f>IF(Sol.!$C$5="OFF","",IF(M52=Sol.!M52," ",IF(M52="","  ","*")))</f>
        <v xml:space="preserve">  </v>
      </c>
      <c r="U52" s="50"/>
      <c r="V52" t="s">
        <v>21</v>
      </c>
      <c r="W52" s="50"/>
    </row>
    <row r="53" spans="1:23" ht="12" customHeight="1" x14ac:dyDescent="0.2">
      <c r="B53" s="6"/>
      <c r="C53" s="15"/>
      <c r="D53" s="15"/>
      <c r="E53" s="15"/>
      <c r="F53" s="15"/>
      <c r="G53" s="7"/>
      <c r="H53" s="7"/>
      <c r="I53" s="7"/>
      <c r="J53" s="7"/>
      <c r="K53" s="7"/>
      <c r="L53" s="7"/>
      <c r="M53" s="7"/>
      <c r="N53" s="8"/>
      <c r="U53" s="50"/>
      <c r="V53" t="s">
        <v>17</v>
      </c>
      <c r="W53" s="50"/>
    </row>
    <row r="54" spans="1:23" ht="15" customHeight="1" x14ac:dyDescent="0.2">
      <c r="B54" s="6"/>
      <c r="C54" s="99" t="s">
        <v>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24"/>
    </row>
    <row r="55" spans="1:23" ht="15" customHeight="1" x14ac:dyDescent="0.2">
      <c r="B55" s="6"/>
      <c r="C55" s="93"/>
      <c r="D55" s="93"/>
      <c r="E55" s="93"/>
      <c r="F55" s="93"/>
      <c r="G55" s="93"/>
      <c r="H55" s="12" t="str">
        <f>IF(Sol.!$C$5="OFF","",IF(C55=Sol.!C55," ",IF(C55="","  ","*")))</f>
        <v xml:space="preserve">  </v>
      </c>
      <c r="I55" s="7"/>
      <c r="J55" s="7"/>
      <c r="K55" s="34"/>
      <c r="L55" s="12" t="str">
        <f>IF(Sol.!$C$5="OFF","",IF(K55=Sol.!K55," ",IF(K55="","  ","*")))</f>
        <v xml:space="preserve">  </v>
      </c>
      <c r="M55" s="7"/>
      <c r="N55" s="8"/>
    </row>
    <row r="56" spans="1:23" ht="15" customHeight="1" x14ac:dyDescent="0.2">
      <c r="B56" s="6"/>
      <c r="C56" s="98"/>
      <c r="D56" s="98"/>
      <c r="E56" s="98"/>
      <c r="F56" s="98"/>
      <c r="G56" s="98"/>
      <c r="H56" s="12" t="str">
        <f>IF(Sol.!$C$5="OFF","",IF(C56=Sol.!C56," ",IF(C56="","  ","*")))</f>
        <v xml:space="preserve">  </v>
      </c>
      <c r="I56" s="7"/>
      <c r="J56" s="7"/>
      <c r="K56" s="17"/>
      <c r="L56" s="12" t="str">
        <f>IF(Sol.!$C$5="OFF","",IF(K56=Sol.!K56," ",IF(K56="","  ","*")))</f>
        <v xml:space="preserve">  </v>
      </c>
      <c r="M56" s="7"/>
      <c r="N56" s="13"/>
    </row>
    <row r="57" spans="1:23" ht="15" customHeight="1" x14ac:dyDescent="0.2">
      <c r="B57" s="6"/>
      <c r="C57" s="15" t="s">
        <v>28</v>
      </c>
      <c r="D57" s="15"/>
      <c r="E57" s="15"/>
      <c r="F57" s="15"/>
      <c r="G57" s="7"/>
      <c r="H57" s="7"/>
      <c r="I57" s="7"/>
      <c r="J57" s="7"/>
      <c r="K57" s="7"/>
      <c r="L57" s="12"/>
      <c r="M57" s="19"/>
      <c r="N57" s="13" t="str">
        <f>IF(Sol.!$C$5="OFF","",IF(M57=Sol.!M57," ",IF(M57="","  ","*")))</f>
        <v xml:space="preserve">  </v>
      </c>
    </row>
    <row r="58" spans="1:23" ht="15" customHeight="1" thickBot="1" x14ac:dyDescent="0.25">
      <c r="B58" s="6"/>
      <c r="C58" s="7" t="s">
        <v>18</v>
      </c>
      <c r="D58" s="7"/>
      <c r="E58" s="7"/>
      <c r="F58" s="7"/>
      <c r="G58" s="7"/>
      <c r="H58" s="7"/>
      <c r="I58" s="7"/>
      <c r="J58" s="7"/>
      <c r="K58" s="7"/>
      <c r="L58" s="7"/>
      <c r="M58" s="35"/>
      <c r="N58" s="13" t="str">
        <f>IF(Sol.!$C$5="OFF","",IF(M58=Sol.!M58," ",IF(M58="","  ","*")))</f>
        <v xml:space="preserve">  </v>
      </c>
    </row>
    <row r="59" spans="1:23" ht="13.5" thickTop="1" x14ac:dyDescent="0.2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1"/>
    </row>
    <row r="61" spans="1:23" x14ac:dyDescent="0.2">
      <c r="A61" s="54" t="s">
        <v>69</v>
      </c>
      <c r="B61" s="3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5"/>
    </row>
    <row r="62" spans="1:23" x14ac:dyDescent="0.2">
      <c r="B62" s="6"/>
      <c r="C62" s="94" t="s">
        <v>78</v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23"/>
    </row>
    <row r="63" spans="1:23" x14ac:dyDescent="0.2">
      <c r="B63" s="6"/>
      <c r="C63" s="94" t="s">
        <v>22</v>
      </c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23"/>
    </row>
    <row r="64" spans="1:23" x14ac:dyDescent="0.2">
      <c r="B64" s="6"/>
      <c r="C64" s="95" t="s">
        <v>74</v>
      </c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46"/>
    </row>
    <row r="65" spans="2:23" ht="15" customHeight="1" x14ac:dyDescent="0.2">
      <c r="B65" s="6"/>
      <c r="C65" s="96" t="s">
        <v>31</v>
      </c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24"/>
    </row>
    <row r="66" spans="2:23" ht="15" customHeight="1" x14ac:dyDescent="0.2">
      <c r="B66" s="6"/>
      <c r="C66" s="15" t="s">
        <v>24</v>
      </c>
      <c r="D66" s="20"/>
      <c r="E66" s="20"/>
      <c r="F66" s="20"/>
      <c r="G66" s="7"/>
      <c r="H66" s="12"/>
      <c r="I66" s="7"/>
      <c r="J66" s="7"/>
      <c r="K66" s="34"/>
      <c r="L66" s="12" t="str">
        <f>IF(Sol.!$C$5="OFF","",IF(K66=Sol.!K66," ",IF(K66="","  ","*")))</f>
        <v xml:space="preserve">  </v>
      </c>
      <c r="M66" s="7"/>
      <c r="N66" s="13"/>
      <c r="U66" s="50"/>
      <c r="V66" t="s">
        <v>26</v>
      </c>
      <c r="W66" s="50"/>
    </row>
    <row r="67" spans="2:23" ht="15" customHeight="1" x14ac:dyDescent="0.2">
      <c r="B67" s="6"/>
      <c r="C67" s="15" t="s">
        <v>25</v>
      </c>
      <c r="D67" s="20"/>
      <c r="E67" s="20"/>
      <c r="F67" s="20"/>
      <c r="G67" s="7"/>
      <c r="H67" s="12"/>
      <c r="I67" s="7"/>
      <c r="J67" s="7"/>
      <c r="K67" s="17"/>
      <c r="L67" s="12" t="str">
        <f>IF(Sol.!$C$5="OFF","",IF(K67=Sol.!K67," ",IF(K67="","  ","*")))</f>
        <v xml:space="preserve">  </v>
      </c>
      <c r="M67" s="7"/>
      <c r="N67" s="13"/>
      <c r="U67" s="50"/>
      <c r="V67" s="41" t="s">
        <v>88</v>
      </c>
      <c r="W67" s="50"/>
    </row>
    <row r="68" spans="2:23" ht="15" customHeight="1" x14ac:dyDescent="0.2">
      <c r="B68" s="6"/>
      <c r="C68" s="18" t="s">
        <v>32</v>
      </c>
      <c r="D68" s="20"/>
      <c r="E68" s="20"/>
      <c r="F68" s="20"/>
      <c r="G68" s="7"/>
      <c r="H68" s="7"/>
      <c r="I68" s="7"/>
      <c r="J68" s="7"/>
      <c r="K68" s="7"/>
      <c r="L68" s="7"/>
      <c r="M68" s="34"/>
      <c r="N68" s="13" t="str">
        <f>IF(Sol.!$C$5="OFF","",IF(M68=Sol.!M68," ",IF(M68="","  ","*")))</f>
        <v xml:space="preserve">  </v>
      </c>
      <c r="U68" s="50"/>
      <c r="V68" t="s">
        <v>23</v>
      </c>
      <c r="W68" s="50"/>
    </row>
    <row r="69" spans="2:23" ht="15" customHeight="1" x14ac:dyDescent="0.2">
      <c r="B69" s="6"/>
      <c r="C69" s="20" t="s">
        <v>68</v>
      </c>
      <c r="D69" s="20"/>
      <c r="E69" s="20"/>
      <c r="F69" s="20"/>
      <c r="G69" s="7"/>
      <c r="H69" s="7"/>
      <c r="I69" s="7"/>
      <c r="J69" s="7"/>
      <c r="K69" s="7"/>
      <c r="L69" s="7"/>
      <c r="M69" s="7"/>
      <c r="N69" s="8"/>
      <c r="U69" s="50"/>
      <c r="V69" s="41" t="s">
        <v>87</v>
      </c>
      <c r="W69" s="50"/>
    </row>
    <row r="70" spans="2:23" ht="15" customHeight="1" x14ac:dyDescent="0.2">
      <c r="B70" s="6"/>
      <c r="C70" s="92"/>
      <c r="D70" s="92"/>
      <c r="E70" s="92"/>
      <c r="F70" s="92"/>
      <c r="G70" s="92"/>
      <c r="H70" s="12" t="str">
        <f>IF(Sol.!$C$5="OFF","",IF(C70=Sol.!C70," ",IF(C70="","  ","*")))</f>
        <v xml:space="preserve">  </v>
      </c>
      <c r="I70" s="7"/>
      <c r="J70" s="7"/>
      <c r="K70" s="7"/>
      <c r="L70" s="7"/>
      <c r="M70" s="21"/>
      <c r="N70" s="13" t="str">
        <f>IF(Sol.!$C$5="OFF","",IF(M70=Sol.!M70," ",IF(M70="","  ","*")))</f>
        <v xml:space="preserve">  </v>
      </c>
      <c r="U70" s="50"/>
      <c r="V70" s="50"/>
      <c r="W70" s="50"/>
    </row>
    <row r="71" spans="2:23" ht="15" customHeight="1" x14ac:dyDescent="0.2">
      <c r="B71" s="6"/>
      <c r="C71" s="20" t="s">
        <v>33</v>
      </c>
      <c r="D71" s="20"/>
      <c r="E71" s="20"/>
      <c r="F71" s="20"/>
      <c r="G71" s="7"/>
      <c r="H71" s="7"/>
      <c r="I71" s="7"/>
      <c r="J71" s="7"/>
      <c r="K71" s="7"/>
      <c r="L71" s="7"/>
      <c r="M71" s="7"/>
      <c r="N71" s="8"/>
    </row>
    <row r="72" spans="2:23" ht="15" customHeight="1" x14ac:dyDescent="0.2">
      <c r="B72" s="6"/>
      <c r="C72" s="92"/>
      <c r="D72" s="92"/>
      <c r="E72" s="92"/>
      <c r="F72" s="92"/>
      <c r="G72" s="92"/>
      <c r="H72" s="12" t="str">
        <f>IF(Sol.!$C$5="OFF","",IF(C72=Sol.!C72," ",IF(C72="","  ","*")))</f>
        <v xml:space="preserve">  </v>
      </c>
      <c r="I72" s="7"/>
      <c r="J72" s="7"/>
      <c r="K72" s="34"/>
      <c r="L72" s="12" t="str">
        <f>IF(Sol.!$C$5="OFF","",IF(K72=Sol.!K72," ",IF(K72="","  ","*")))</f>
        <v xml:space="preserve">  </v>
      </c>
      <c r="M72" s="7"/>
      <c r="N72" s="8"/>
    </row>
    <row r="73" spans="2:23" ht="15" customHeight="1" x14ac:dyDescent="0.2">
      <c r="B73" s="6"/>
      <c r="C73" s="92"/>
      <c r="D73" s="92"/>
      <c r="E73" s="92"/>
      <c r="F73" s="92"/>
      <c r="G73" s="92"/>
      <c r="H73" s="12" t="str">
        <f>IF(Sol.!$C$5="OFF","",IF(C73=Sol.!C73," ",IF(C73="","  ","*")))</f>
        <v xml:space="preserve">  </v>
      </c>
      <c r="I73" s="7"/>
      <c r="J73" s="7"/>
      <c r="K73" s="47"/>
      <c r="L73" s="12" t="str">
        <f>IF(Sol.!$C$5="OFF","",IF(K73=Sol.!K73," ",IF(K73="","  ","*")))</f>
        <v xml:space="preserve">  </v>
      </c>
      <c r="M73" s="7"/>
      <c r="N73" s="8"/>
    </row>
    <row r="74" spans="2:23" ht="15" customHeight="1" x14ac:dyDescent="0.2">
      <c r="B74" s="6"/>
      <c r="C74" s="92"/>
      <c r="D74" s="92"/>
      <c r="E74" s="92"/>
      <c r="F74" s="92"/>
      <c r="G74" s="92"/>
      <c r="H74" s="12" t="str">
        <f>IF(Sol.!$C$5="OFF","",IF(C74=Sol.!C74," ",IF(C74="","  ","*")))</f>
        <v xml:space="preserve">  </v>
      </c>
      <c r="I74" s="7"/>
      <c r="J74" s="7"/>
      <c r="K74" s="17"/>
      <c r="L74" s="12" t="str">
        <f>IF(Sol.!$C$5="OFF","",IF(K74=Sol.!K74," ",IF(K74="","  ","*")))</f>
        <v xml:space="preserve">  </v>
      </c>
      <c r="M74" s="7"/>
      <c r="N74" s="13"/>
    </row>
    <row r="75" spans="2:23" ht="15" customHeight="1" x14ac:dyDescent="0.2">
      <c r="B75" s="6"/>
      <c r="C75" s="18" t="s">
        <v>34</v>
      </c>
      <c r="D75" s="20"/>
      <c r="E75" s="20"/>
      <c r="F75" s="20"/>
      <c r="G75" s="7"/>
      <c r="H75" s="7"/>
      <c r="I75" s="7"/>
      <c r="J75" s="7"/>
      <c r="K75" s="7"/>
      <c r="L75" s="12"/>
      <c r="M75" s="19"/>
      <c r="N75" s="13" t="str">
        <f>IF(Sol.!$C$5="OFF","",IF(M75=Sol.!M75," ",IF(M75="","  ","*")))</f>
        <v xml:space="preserve">  </v>
      </c>
    </row>
    <row r="76" spans="2:23" ht="15" customHeight="1" x14ac:dyDescent="0.2">
      <c r="B76" s="6"/>
      <c r="C76" s="91" t="s">
        <v>85</v>
      </c>
      <c r="D76" s="20"/>
      <c r="E76" s="20"/>
      <c r="F76" s="20"/>
      <c r="G76" s="7"/>
      <c r="H76" s="7"/>
      <c r="I76" s="7"/>
      <c r="J76" s="7"/>
      <c r="K76" s="7"/>
      <c r="L76" s="12"/>
      <c r="M76" s="36"/>
      <c r="N76" s="13" t="str">
        <f>IF(Sol.!$C$5="OFF","",IF(M76=Sol.!M76," ",IF(M76="","  ","*")))</f>
        <v xml:space="preserve">  </v>
      </c>
    </row>
    <row r="77" spans="2:23" ht="15" customHeight="1" x14ac:dyDescent="0.2">
      <c r="B77" s="6"/>
      <c r="C77" s="20" t="s">
        <v>76</v>
      </c>
      <c r="D77" s="20"/>
      <c r="E77" s="20"/>
      <c r="F77" s="20"/>
      <c r="G77" s="7"/>
      <c r="H77" s="7"/>
      <c r="I77" s="7"/>
      <c r="J77" s="7"/>
      <c r="K77" s="7"/>
      <c r="L77" s="12"/>
      <c r="M77" s="83">
        <v>0</v>
      </c>
      <c r="N77" s="13"/>
    </row>
    <row r="78" spans="2:23" ht="15" customHeight="1" thickBot="1" x14ac:dyDescent="0.25">
      <c r="B78" s="6"/>
      <c r="C78" s="7" t="s">
        <v>77</v>
      </c>
      <c r="D78" s="7"/>
      <c r="E78" s="7"/>
      <c r="F78" s="7"/>
      <c r="G78" s="7"/>
      <c r="H78" s="7"/>
      <c r="I78" s="7"/>
      <c r="J78" s="7"/>
      <c r="K78" s="7"/>
      <c r="L78" s="7"/>
      <c r="M78" s="35"/>
      <c r="N78" s="13" t="str">
        <f>IF(Sol.!$C$5="OFF","",IF(M78=Sol.!M78," ",IF(M78="","  ","*")))</f>
        <v xml:space="preserve">  </v>
      </c>
    </row>
    <row r="79" spans="2:23" ht="15" customHeight="1" thickTop="1" x14ac:dyDescent="0.2">
      <c r="B79" s="9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</row>
    <row r="80" spans="2:23" ht="15" customHeight="1" x14ac:dyDescent="0.2"/>
    <row r="81" spans="1:1" ht="15" customHeight="1" x14ac:dyDescent="0.2"/>
    <row r="83" spans="1:1" x14ac:dyDescent="0.2">
      <c r="A83" s="25"/>
    </row>
    <row r="84" spans="1:1" x14ac:dyDescent="0.2">
      <c r="A84" s="25"/>
    </row>
    <row r="85" spans="1:1" x14ac:dyDescent="0.2">
      <c r="A85" s="25"/>
    </row>
    <row r="86" spans="1:1" x14ac:dyDescent="0.2">
      <c r="A86" s="25"/>
    </row>
    <row r="87" spans="1:1" x14ac:dyDescent="0.2">
      <c r="A87" s="25"/>
    </row>
    <row r="88" spans="1:1" x14ac:dyDescent="0.2">
      <c r="A88" s="25"/>
    </row>
    <row r="89" spans="1:1" x14ac:dyDescent="0.2">
      <c r="A89" s="25"/>
    </row>
    <row r="90" spans="1:1" x14ac:dyDescent="0.2">
      <c r="A90" s="25"/>
    </row>
    <row r="91" spans="1:1" x14ac:dyDescent="0.2">
      <c r="A91" s="25"/>
    </row>
    <row r="92" spans="1:1" x14ac:dyDescent="0.2">
      <c r="A92" s="25"/>
    </row>
    <row r="93" spans="1:1" x14ac:dyDescent="0.2">
      <c r="A93" s="25"/>
    </row>
    <row r="94" spans="1:1" x14ac:dyDescent="0.2">
      <c r="A94" s="25"/>
    </row>
    <row r="95" spans="1:1" x14ac:dyDescent="0.2">
      <c r="A95" s="25"/>
    </row>
    <row r="96" spans="1:1" x14ac:dyDescent="0.2">
      <c r="A96" s="25"/>
    </row>
    <row r="97" spans="1:1" x14ac:dyDescent="0.2">
      <c r="A97" s="25"/>
    </row>
    <row r="98" spans="1:1" x14ac:dyDescent="0.2">
      <c r="A98" s="25"/>
    </row>
    <row r="99" spans="1:1" x14ac:dyDescent="0.2">
      <c r="A99" s="25"/>
    </row>
    <row r="100" spans="1:1" x14ac:dyDescent="0.2">
      <c r="A100" s="25"/>
    </row>
    <row r="101" spans="1:1" x14ac:dyDescent="0.2">
      <c r="A101" s="25"/>
    </row>
    <row r="102" spans="1:1" x14ac:dyDescent="0.2">
      <c r="A102" s="25"/>
    </row>
    <row r="103" spans="1:1" x14ac:dyDescent="0.2">
      <c r="A103" s="25"/>
    </row>
  </sheetData>
  <sheetProtection password="EF22" sheet="1" objects="1" scenarios="1"/>
  <mergeCells count="39">
    <mergeCell ref="C7:E7"/>
    <mergeCell ref="A10:N10"/>
    <mergeCell ref="A11:N11"/>
    <mergeCell ref="C44:M44"/>
    <mergeCell ref="C45:M45"/>
    <mergeCell ref="C27:I27"/>
    <mergeCell ref="C23:I23"/>
    <mergeCell ref="A1:L1"/>
    <mergeCell ref="C2:K2"/>
    <mergeCell ref="C3:K3"/>
    <mergeCell ref="A8:N8"/>
    <mergeCell ref="C62:M62"/>
    <mergeCell ref="C31:M31"/>
    <mergeCell ref="C25:I25"/>
    <mergeCell ref="C15:M15"/>
    <mergeCell ref="C55:G55"/>
    <mergeCell ref="C56:G56"/>
    <mergeCell ref="A9:N9"/>
    <mergeCell ref="C54:M54"/>
    <mergeCell ref="C16:M16"/>
    <mergeCell ref="C17:M17"/>
    <mergeCell ref="C20:I20"/>
    <mergeCell ref="C22:I22"/>
    <mergeCell ref="C24:I24"/>
    <mergeCell ref="C47:G47"/>
    <mergeCell ref="C48:G48"/>
    <mergeCell ref="C33:M33"/>
    <mergeCell ref="C51:M51"/>
    <mergeCell ref="C32:M32"/>
    <mergeCell ref="C43:M43"/>
    <mergeCell ref="C46:M46"/>
    <mergeCell ref="C74:G74"/>
    <mergeCell ref="C52:G52"/>
    <mergeCell ref="C63:M63"/>
    <mergeCell ref="C64:M64"/>
    <mergeCell ref="C65:M65"/>
    <mergeCell ref="C73:G73"/>
    <mergeCell ref="C70:G70"/>
    <mergeCell ref="C72:G72"/>
  </mergeCells>
  <phoneticPr fontId="0" type="noConversion"/>
  <dataValidations count="18">
    <dataValidation allowBlank="1" showErrorMessage="1" prompt="Capital stock plus retained earnings." sqref="M70 M75 M57"/>
    <dataValidation allowBlank="1" showErrorMessage="1" sqref="J35:J39 J27 N26:N27 L22:L25 N20 J22:J25 J20 M76 K72:K73 L66:L67 H66:H67 H70 H47:H48 H52 H55:H56 M47:M48 M58 H72:H74 K55:L56 K66 M78 L72:L74 L35:L39 N35:N39"/>
    <dataValidation allowBlank="1" showErrorMessage="1" prompt="Enter the formula or amount of the sum of the operating expenses." sqref="M26"/>
    <dataValidation allowBlank="1" showErrorMessage="1" prompt="See the ending balance for notes payable determined in part 1." sqref="M52"/>
    <dataValidation allowBlank="1" showErrorMessage="1" prompt="Fees earned less total operating expenses." sqref="M27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InputMessage="1" showErrorMessage="1" prompt="Enter total of operating cash outflows as a negative" sqref="K67"/>
    <dataValidation allowBlank="1" showInputMessage="1" showErrorMessage="1" prompt="Enter outflows as negatives" sqref="K74"/>
    <dataValidation type="list" allowBlank="1" showInputMessage="1" showErrorMessage="1" prompt="Select financing items in transaction order above" sqref="C72:G72">
      <formula1>$V$66:$V$69</formula1>
    </dataValidation>
    <dataValidation type="list" allowBlank="1" showInputMessage="1" showErrorMessage="1" prompt="Select account from the drop-down list." sqref="C22:I23">
      <formula1>$V$21:$V$27</formula1>
    </dataValidation>
    <dataValidation type="list" allowBlank="1" showErrorMessage="1" sqref="C24:I25">
      <formula1>$V$21:$V$27</formula1>
    </dataValidation>
    <dataValidation type="list" allowBlank="1" showInputMessage="1" showErrorMessage="1" prompt="Select answer from the drop-down list." sqref="C47:G48">
      <formula1>$V$49:$V$53</formula1>
    </dataValidation>
    <dataValidation type="list" allowBlank="1" showErrorMessage="1" sqref="C52:G52 C56:G56">
      <formula1>$V$49:$V$53</formula1>
    </dataValidation>
    <dataValidation type="list" allowBlank="1" showInputMessage="1" showErrorMessage="1" sqref="C55:G55">
      <formula1>$V$49:$V$53</formula1>
    </dataValidation>
    <dataValidation type="list" allowBlank="1" showInputMessage="1" showErrorMessage="1" prompt="Select account from the drop-down list." sqref="C20:I20">
      <formula1>$V$21:$V$25</formula1>
    </dataValidation>
    <dataValidation type="list" allowBlank="1" showErrorMessage="1" sqref="C27:I27">
      <formula1>$V$26:$V$27</formula1>
    </dataValidation>
    <dataValidation type="list" allowBlank="1" showInputMessage="1" showErrorMessage="1" prompt="Select from drop-down list" sqref="C70:G70">
      <formula1>$V$66:$V$69</formula1>
    </dataValidation>
    <dataValidation type="list" allowBlank="1" showErrorMessage="1" sqref="C73:G74">
      <formula1>$V$66:$V$69</formula1>
    </dataValidation>
  </dataValidations>
  <pageMargins left="0.75" right="0.75" top="1" bottom="1" header="0.5" footer="0.5"/>
  <pageSetup orientation="landscape" horizontalDpi="360" verticalDpi="360" r:id="rId1"/>
  <headerFooter alignWithMargins="0"/>
  <ignoredErrors>
    <ignoredError sqref="A104:A177 A83:A103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88"/>
  <sheetViews>
    <sheetView showGridLines="0" tabSelected="1" workbookViewId="0">
      <selection activeCell="C2" sqref="C2:K2"/>
    </sheetView>
  </sheetViews>
  <sheetFormatPr defaultRowHeight="12.75" x14ac:dyDescent="0.2"/>
  <cols>
    <col min="1" max="1" width="5.140625" customWidth="1"/>
    <col min="2" max="2" width="3.140625" customWidth="1"/>
    <col min="3" max="3" width="8.7109375" customWidth="1"/>
    <col min="4" max="4" width="3.7109375" customWidth="1"/>
    <col min="5" max="5" width="10.7109375" customWidth="1"/>
    <col min="6" max="6" width="3.7109375" customWidth="1"/>
    <col min="7" max="7" width="10.7109375" customWidth="1"/>
    <col min="8" max="8" width="2.7109375" customWidth="1"/>
    <col min="9" max="9" width="10.7109375" customWidth="1"/>
    <col min="10" max="10" width="2.7109375" customWidth="1"/>
    <col min="11" max="11" width="10.7109375" customWidth="1"/>
    <col min="12" max="12" width="2.7109375" customWidth="1"/>
    <col min="13" max="13" width="10.7109375" customWidth="1"/>
    <col min="14" max="14" width="2.7109375" customWidth="1"/>
    <col min="15" max="15" width="10.7109375" customWidth="1"/>
    <col min="16" max="16" width="2.7109375" customWidth="1"/>
    <col min="17" max="17" width="3.7109375" customWidth="1"/>
    <col min="18" max="18" width="11.7109375" customWidth="1"/>
    <col min="19" max="19" width="3.7109375" customWidth="1"/>
    <col min="21" max="21" width="7.42578125" customWidth="1"/>
    <col min="22" max="22" width="8.42578125" hidden="1" customWidth="1"/>
    <col min="32" max="32" width="8.5703125" customWidth="1"/>
    <col min="33" max="33" width="4" hidden="1" customWidth="1"/>
    <col min="34" max="34" width="3.42578125" hidden="1" customWidth="1"/>
  </cols>
  <sheetData>
    <row r="1" spans="1:33" ht="19.5" x14ac:dyDescent="0.4">
      <c r="A1" s="140" t="s">
        <v>73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1"/>
      <c r="M1" s="80"/>
      <c r="N1" s="50"/>
      <c r="O1" s="50"/>
      <c r="P1" s="50"/>
      <c r="Q1" s="50"/>
      <c r="R1" s="50"/>
      <c r="S1" s="50"/>
      <c r="T1" s="50"/>
      <c r="U1" s="50"/>
      <c r="V1" s="50"/>
      <c r="W1" s="50"/>
      <c r="AG1" s="38" t="s">
        <v>60</v>
      </c>
    </row>
    <row r="2" spans="1:33" ht="13.5" customHeight="1" thickBot="1" x14ac:dyDescent="0.25">
      <c r="A2" s="1" t="s">
        <v>0</v>
      </c>
      <c r="B2" s="50"/>
      <c r="C2" s="142" t="s">
        <v>36</v>
      </c>
      <c r="D2" s="143"/>
      <c r="E2" s="143"/>
      <c r="F2" s="143"/>
      <c r="G2" s="143"/>
      <c r="H2" s="143"/>
      <c r="I2" s="143"/>
      <c r="J2" s="143"/>
      <c r="K2" s="143"/>
      <c r="L2" s="8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AG2" s="27">
        <f>COUNTIF(A14:AC2068,"~*")</f>
        <v>0</v>
      </c>
    </row>
    <row r="3" spans="1:33" ht="13.5" customHeight="1" thickTop="1" x14ac:dyDescent="0.2">
      <c r="A3" s="1" t="s">
        <v>1</v>
      </c>
      <c r="B3" s="50"/>
      <c r="C3" s="142"/>
      <c r="D3" s="143"/>
      <c r="E3" s="143"/>
      <c r="F3" s="143"/>
      <c r="G3" s="143"/>
      <c r="H3" s="143"/>
      <c r="I3" s="143"/>
      <c r="J3" s="143"/>
      <c r="K3" s="143"/>
      <c r="L3" s="8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AG3" s="38" t="s">
        <v>61</v>
      </c>
    </row>
    <row r="4" spans="1:33" ht="13.5" customHeight="1" thickBot="1" x14ac:dyDescent="0.25">
      <c r="A4" s="51" t="s">
        <v>37</v>
      </c>
      <c r="B4" s="50"/>
      <c r="C4" s="123" t="s">
        <v>38</v>
      </c>
      <c r="D4" s="123"/>
      <c r="E4" s="123"/>
      <c r="F4" s="123"/>
      <c r="G4" s="123"/>
      <c r="H4" s="123"/>
      <c r="I4" s="123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AG4" s="27">
        <f>COUNTIF(A14:IC80,"  ")</f>
        <v>0</v>
      </c>
    </row>
    <row r="5" spans="1:33" ht="13.5" customHeight="1" thickTop="1" x14ac:dyDescent="0.2">
      <c r="A5" s="51" t="s">
        <v>39</v>
      </c>
      <c r="B5" s="50"/>
      <c r="C5" s="129" t="str">
        <f>IF('Pr. 2-2'!C7=100200,"OFF","ON")</f>
        <v>ON</v>
      </c>
      <c r="D5" s="129"/>
      <c r="E5" s="129"/>
      <c r="F5" s="129"/>
      <c r="G5" s="13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AG5" s="28" t="s">
        <v>62</v>
      </c>
    </row>
    <row r="6" spans="1:33" ht="13.5" customHeight="1" thickBot="1" x14ac:dyDescent="0.25">
      <c r="A6" s="52"/>
      <c r="B6" s="50"/>
      <c r="C6" s="50"/>
      <c r="D6" s="50"/>
      <c r="E6" s="50"/>
      <c r="F6" s="50"/>
      <c r="G6" s="50"/>
      <c r="H6" s="51"/>
      <c r="I6" s="50"/>
      <c r="J6" s="53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AG6" s="27">
        <f>COUNTIF(A14:AC80," ")</f>
        <v>4</v>
      </c>
    </row>
    <row r="7" spans="1:33" ht="13.5" customHeight="1" thickTop="1" x14ac:dyDescent="0.2">
      <c r="A7" s="50"/>
      <c r="B7" s="50"/>
      <c r="C7" s="50"/>
      <c r="D7" s="50"/>
      <c r="E7" s="50"/>
      <c r="F7" s="50"/>
      <c r="G7" s="50"/>
      <c r="H7" s="51"/>
      <c r="I7" s="50"/>
      <c r="J7" s="53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AG7" s="26" t="s">
        <v>43</v>
      </c>
    </row>
    <row r="8" spans="1:33" ht="13.5" customHeight="1" thickBot="1" x14ac:dyDescent="0.25">
      <c r="A8" s="144" t="s">
        <v>40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6"/>
      <c r="O8" s="50"/>
      <c r="P8" s="50"/>
      <c r="Q8" s="50"/>
      <c r="R8" s="50"/>
      <c r="S8" s="50"/>
      <c r="T8" s="50"/>
      <c r="U8" s="50"/>
      <c r="V8" s="50"/>
      <c r="W8" s="50"/>
      <c r="AG8" s="27">
        <f>AG2+AG4+AG6</f>
        <v>4</v>
      </c>
    </row>
    <row r="9" spans="1:33" ht="13.5" customHeight="1" thickTop="1" x14ac:dyDescent="0.2">
      <c r="A9" s="131" t="s">
        <v>41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3"/>
      <c r="O9" s="50"/>
      <c r="P9" s="50"/>
      <c r="Q9" s="50"/>
      <c r="R9" s="50"/>
      <c r="S9" s="50"/>
      <c r="T9" s="50"/>
      <c r="U9" s="50"/>
      <c r="V9" s="50"/>
      <c r="W9" s="50"/>
      <c r="AG9" s="26" t="s">
        <v>64</v>
      </c>
    </row>
    <row r="10" spans="1:33" ht="13.5" customHeight="1" thickBot="1" x14ac:dyDescent="0.25">
      <c r="A10" s="134" t="s">
        <v>42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6"/>
      <c r="O10" s="50"/>
      <c r="P10" s="50"/>
      <c r="Q10" s="50"/>
      <c r="R10" s="50"/>
      <c r="S10" s="50"/>
      <c r="T10" s="50"/>
      <c r="U10" s="50"/>
      <c r="V10" s="50"/>
      <c r="W10" s="50"/>
      <c r="AG10" s="29">
        <f>AG6/AG8</f>
        <v>1</v>
      </c>
    </row>
    <row r="11" spans="1:33" ht="13.5" customHeight="1" thickTop="1" x14ac:dyDescent="0.2">
      <c r="A11" s="137" t="str">
        <f>IF(Sol.!C5="OFF","     ","A red asterisk (*) will appear in the column to the right of an incorrect answer.")</f>
        <v>A red asterisk (*) will appear in the column to the right of an incorrect answer.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9"/>
      <c r="O11" s="50"/>
      <c r="P11" s="50"/>
      <c r="Q11" s="50"/>
      <c r="R11" s="50"/>
      <c r="S11" s="50"/>
      <c r="T11" s="50"/>
      <c r="U11" s="50"/>
      <c r="V11" s="50"/>
      <c r="W11" s="50"/>
      <c r="AG11" t="s">
        <v>44</v>
      </c>
    </row>
    <row r="12" spans="1:33" ht="13.5" customHeight="1" x14ac:dyDescent="0.2">
      <c r="A12" s="84" t="str">
        <f>IF(Sol.!C5="OFF","     ","For correct grading, enter a zero in cells you would otherwise leave blank.")</f>
        <v>For correct grading, enter a zero in cells you would otherwise leave blank.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AG12" s="38" t="s">
        <v>56</v>
      </c>
    </row>
    <row r="13" spans="1:33" ht="13.5" customHeight="1" x14ac:dyDescent="0.2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AG13" s="38" t="s">
        <v>57</v>
      </c>
    </row>
    <row r="14" spans="1:33" ht="12" customHeight="1" x14ac:dyDescent="0.2">
      <c r="A14" s="54" t="s">
        <v>72</v>
      </c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7"/>
      <c r="O14" s="50"/>
      <c r="P14" s="50"/>
      <c r="Q14" s="50"/>
      <c r="R14" s="50"/>
      <c r="S14" s="50"/>
      <c r="T14" s="50"/>
      <c r="U14" s="50"/>
      <c r="V14" s="50"/>
      <c r="W14" s="50"/>
      <c r="AG14" s="38" t="s">
        <v>58</v>
      </c>
    </row>
    <row r="15" spans="1:33" x14ac:dyDescent="0.2">
      <c r="A15" s="50"/>
      <c r="B15" s="58"/>
      <c r="C15" s="120" t="s">
        <v>78</v>
      </c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64"/>
      <c r="O15" s="50"/>
      <c r="P15" s="50"/>
      <c r="Q15" s="50"/>
      <c r="R15" s="50"/>
      <c r="S15" s="50"/>
      <c r="T15" s="50"/>
      <c r="U15" s="50"/>
      <c r="V15" s="50"/>
      <c r="W15" s="50"/>
      <c r="AG15" t="s">
        <v>59</v>
      </c>
    </row>
    <row r="16" spans="1:33" ht="12.75" customHeight="1" x14ac:dyDescent="0.2">
      <c r="A16" s="50"/>
      <c r="B16" s="58"/>
      <c r="C16" s="120" t="s">
        <v>8</v>
      </c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64"/>
      <c r="O16" s="50"/>
      <c r="P16" s="50"/>
      <c r="Q16" s="50"/>
      <c r="R16" s="50"/>
      <c r="S16" s="50"/>
      <c r="T16" s="50"/>
      <c r="U16" s="50"/>
      <c r="V16" s="50"/>
      <c r="W16" s="50"/>
      <c r="AG16" s="30" t="s">
        <v>45</v>
      </c>
    </row>
    <row r="17" spans="1:34" x14ac:dyDescent="0.2">
      <c r="A17" s="50"/>
      <c r="B17" s="58"/>
      <c r="C17" s="119" t="s">
        <v>74</v>
      </c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65"/>
      <c r="O17" s="50"/>
      <c r="P17" s="50"/>
      <c r="Q17" s="50"/>
      <c r="R17" s="50"/>
      <c r="S17" s="50"/>
      <c r="T17" s="50"/>
      <c r="U17" s="50"/>
      <c r="V17" s="50"/>
      <c r="W17" s="50"/>
    </row>
    <row r="18" spans="1:34" ht="12" customHeight="1" x14ac:dyDescent="0.2">
      <c r="A18" s="50"/>
      <c r="B18" s="58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60"/>
      <c r="O18" s="50"/>
      <c r="P18" s="50"/>
      <c r="Q18" s="50"/>
      <c r="R18" s="50"/>
      <c r="S18" s="50"/>
      <c r="T18" s="50"/>
      <c r="U18" s="50"/>
      <c r="V18" s="50"/>
      <c r="W18" s="50"/>
    </row>
    <row r="19" spans="1:34" ht="14.1" customHeight="1" x14ac:dyDescent="0.2">
      <c r="A19" s="50"/>
      <c r="B19" s="58"/>
      <c r="C19" s="59" t="s">
        <v>27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60"/>
      <c r="O19" s="50"/>
      <c r="P19" s="50"/>
      <c r="Q19" s="50"/>
      <c r="R19" s="50"/>
      <c r="S19" s="50"/>
      <c r="T19" s="50"/>
      <c r="U19" s="50"/>
      <c r="V19" s="50"/>
      <c r="W19" s="50"/>
      <c r="AG19" s="31" t="s">
        <v>46</v>
      </c>
    </row>
    <row r="20" spans="1:34" ht="15" customHeight="1" x14ac:dyDescent="0.2">
      <c r="A20" s="50"/>
      <c r="B20" s="58"/>
      <c r="C20" s="122" t="s">
        <v>7</v>
      </c>
      <c r="D20" s="122"/>
      <c r="E20" s="122"/>
      <c r="F20" s="122"/>
      <c r="G20" s="122"/>
      <c r="H20" s="122"/>
      <c r="I20" s="122"/>
      <c r="J20" s="12"/>
      <c r="K20" s="59"/>
      <c r="L20" s="59"/>
      <c r="M20" s="66">
        <v>27000</v>
      </c>
      <c r="N20" s="13"/>
      <c r="O20" s="50"/>
      <c r="P20" s="50"/>
      <c r="Q20" s="50"/>
      <c r="R20" s="50"/>
      <c r="S20" s="50"/>
      <c r="T20" s="50"/>
      <c r="U20" s="50"/>
      <c r="W20" s="50"/>
      <c r="AG20" s="31" t="s">
        <v>47</v>
      </c>
    </row>
    <row r="21" spans="1:34" ht="15" customHeight="1" x14ac:dyDescent="0.2">
      <c r="A21" s="50"/>
      <c r="B21" s="58"/>
      <c r="C21" s="59" t="s">
        <v>29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7"/>
      <c r="O21" s="50"/>
      <c r="P21" s="50"/>
      <c r="Q21" s="50"/>
      <c r="R21" s="50"/>
      <c r="S21" s="50"/>
      <c r="T21" s="50"/>
      <c r="U21" s="50"/>
      <c r="V21" t="s">
        <v>20</v>
      </c>
      <c r="W21" s="50"/>
      <c r="AG21" s="31" t="s">
        <v>48</v>
      </c>
    </row>
    <row r="22" spans="1:34" ht="15" customHeight="1" x14ac:dyDescent="0.2">
      <c r="A22" s="50"/>
      <c r="B22" s="58"/>
      <c r="C22" s="122" t="s">
        <v>19</v>
      </c>
      <c r="D22" s="122"/>
      <c r="E22" s="122"/>
      <c r="F22" s="122"/>
      <c r="G22" s="122"/>
      <c r="H22" s="122"/>
      <c r="I22" s="122"/>
      <c r="J22" s="12"/>
      <c r="K22" s="66">
        <v>4600</v>
      </c>
      <c r="L22" s="59"/>
      <c r="M22" s="59"/>
      <c r="N22" s="60"/>
      <c r="O22" s="50"/>
      <c r="P22" s="50"/>
      <c r="Q22" s="50"/>
      <c r="R22" s="50"/>
      <c r="S22" s="50"/>
      <c r="T22" s="50"/>
      <c r="U22" s="50"/>
      <c r="V22" t="s">
        <v>7</v>
      </c>
      <c r="W22" s="50"/>
      <c r="AG22" s="31" t="s">
        <v>49</v>
      </c>
    </row>
    <row r="23" spans="1:34" ht="15" customHeight="1" x14ac:dyDescent="0.2">
      <c r="A23" s="50"/>
      <c r="B23" s="58"/>
      <c r="C23" s="126" t="s">
        <v>9</v>
      </c>
      <c r="D23" s="126"/>
      <c r="E23" s="126"/>
      <c r="F23" s="126"/>
      <c r="G23" s="126"/>
      <c r="H23" s="126"/>
      <c r="I23" s="126"/>
      <c r="J23" s="12"/>
      <c r="K23" s="68">
        <v>2500</v>
      </c>
      <c r="L23" s="59"/>
      <c r="M23" s="59"/>
      <c r="N23" s="60"/>
      <c r="O23" s="50"/>
      <c r="P23" s="50"/>
      <c r="Q23" s="50"/>
      <c r="R23" s="50"/>
      <c r="S23" s="50"/>
      <c r="T23" s="50"/>
      <c r="U23" s="50"/>
      <c r="V23" t="s">
        <v>10</v>
      </c>
      <c r="W23" s="50"/>
      <c r="AG23" s="31" t="s">
        <v>50</v>
      </c>
    </row>
    <row r="24" spans="1:34" ht="15" customHeight="1" x14ac:dyDescent="0.2">
      <c r="A24" s="50"/>
      <c r="B24" s="58"/>
      <c r="C24" s="126" t="s">
        <v>20</v>
      </c>
      <c r="D24" s="126"/>
      <c r="E24" s="126"/>
      <c r="F24" s="126"/>
      <c r="G24" s="126"/>
      <c r="H24" s="126"/>
      <c r="I24" s="126"/>
      <c r="J24" s="12"/>
      <c r="K24" s="68">
        <v>1200</v>
      </c>
      <c r="L24" s="59"/>
      <c r="M24" s="59"/>
      <c r="N24" s="60"/>
      <c r="O24" s="50"/>
      <c r="P24" s="50"/>
      <c r="Q24" s="50"/>
      <c r="R24" s="50"/>
      <c r="S24" s="50"/>
      <c r="T24" s="50"/>
      <c r="U24" s="50"/>
      <c r="V24" t="s">
        <v>9</v>
      </c>
      <c r="W24" s="50"/>
      <c r="AG24" s="31" t="s">
        <v>63</v>
      </c>
    </row>
    <row r="25" spans="1:34" ht="15" customHeight="1" x14ac:dyDescent="0.2">
      <c r="A25" s="50"/>
      <c r="B25" s="58"/>
      <c r="C25" s="126" t="s">
        <v>10</v>
      </c>
      <c r="D25" s="126"/>
      <c r="E25" s="126"/>
      <c r="F25" s="126"/>
      <c r="G25" s="126"/>
      <c r="H25" s="126"/>
      <c r="I25" s="126"/>
      <c r="J25" s="12"/>
      <c r="K25" s="82">
        <v>700</v>
      </c>
      <c r="L25" s="59"/>
      <c r="M25" s="59"/>
      <c r="N25" s="60"/>
      <c r="O25" s="50"/>
      <c r="P25" s="50"/>
      <c r="Q25" s="50"/>
      <c r="R25" s="50"/>
      <c r="S25" s="50"/>
      <c r="T25" s="50"/>
      <c r="U25" s="50"/>
      <c r="V25" t="s">
        <v>19</v>
      </c>
      <c r="W25" s="50"/>
      <c r="AG25" s="39" t="s">
        <v>65</v>
      </c>
    </row>
    <row r="26" spans="1:34" ht="15" customHeight="1" x14ac:dyDescent="0.2">
      <c r="A26" s="50"/>
      <c r="B26" s="58"/>
      <c r="C26" s="70" t="s">
        <v>30</v>
      </c>
      <c r="D26" s="71"/>
      <c r="E26" s="71"/>
      <c r="F26" s="71"/>
      <c r="G26" s="59"/>
      <c r="H26" s="59"/>
      <c r="I26" s="59"/>
      <c r="J26" s="59"/>
      <c r="K26" s="59"/>
      <c r="L26" s="59"/>
      <c r="M26" s="72">
        <v>-9000</v>
      </c>
      <c r="N26" s="13"/>
      <c r="O26" s="50"/>
      <c r="P26" s="50"/>
      <c r="Q26" s="50"/>
      <c r="R26" s="50"/>
      <c r="S26" s="50"/>
      <c r="T26" s="50"/>
      <c r="U26" s="50"/>
      <c r="V26" t="s">
        <v>11</v>
      </c>
      <c r="W26" s="50"/>
    </row>
    <row r="27" spans="1:34" ht="15" customHeight="1" thickBot="1" x14ac:dyDescent="0.25">
      <c r="A27" s="50"/>
      <c r="B27" s="58"/>
      <c r="C27" s="127" t="s">
        <v>11</v>
      </c>
      <c r="D27" s="127"/>
      <c r="E27" s="127"/>
      <c r="F27" s="127"/>
      <c r="G27" s="127"/>
      <c r="H27" s="127"/>
      <c r="I27" s="127"/>
      <c r="J27" s="12"/>
      <c r="K27" s="59"/>
      <c r="L27" s="59"/>
      <c r="M27" s="73">
        <v>18000</v>
      </c>
      <c r="N27" s="13"/>
      <c r="O27" s="50"/>
      <c r="P27" s="50"/>
      <c r="Q27" s="50"/>
      <c r="R27" s="50"/>
      <c r="S27" s="50"/>
      <c r="T27" s="50"/>
      <c r="U27" s="50"/>
      <c r="V27" t="s">
        <v>35</v>
      </c>
      <c r="W27" s="50"/>
      <c r="AG27" s="31" t="s">
        <v>55</v>
      </c>
    </row>
    <row r="28" spans="1:34" ht="13.5" thickTop="1" x14ac:dyDescent="0.2">
      <c r="A28" s="50"/>
      <c r="B28" s="62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3"/>
      <c r="O28" s="50"/>
      <c r="P28" s="50"/>
      <c r="Q28" s="50"/>
      <c r="R28" s="50"/>
      <c r="S28" s="50"/>
      <c r="T28" s="50"/>
      <c r="U28" s="50"/>
      <c r="W28" s="50"/>
      <c r="AG28" s="32" t="s">
        <v>66</v>
      </c>
      <c r="AH28" s="33"/>
    </row>
    <row r="29" spans="1:34" x14ac:dyDescent="0.2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W29" s="50"/>
    </row>
    <row r="30" spans="1:34" ht="12" customHeight="1" x14ac:dyDescent="0.2">
      <c r="A30" s="54" t="s">
        <v>71</v>
      </c>
      <c r="B30" s="55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7"/>
      <c r="O30" s="50"/>
      <c r="P30" s="50"/>
      <c r="Q30" s="50"/>
      <c r="R30" s="50"/>
      <c r="S30" s="50"/>
      <c r="T30" s="50"/>
      <c r="U30" s="50"/>
      <c r="W30" s="50"/>
      <c r="AG30" s="31" t="s">
        <v>51</v>
      </c>
    </row>
    <row r="31" spans="1:34" x14ac:dyDescent="0.2">
      <c r="A31" s="50"/>
      <c r="B31" s="58"/>
      <c r="C31" s="120" t="s">
        <v>78</v>
      </c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64"/>
      <c r="O31" s="50"/>
      <c r="P31" s="50"/>
      <c r="Q31" s="50"/>
      <c r="R31" s="50"/>
      <c r="S31" s="50"/>
      <c r="T31" s="50"/>
      <c r="U31" s="50"/>
      <c r="W31" s="50"/>
      <c r="AG31" s="37" t="s">
        <v>52</v>
      </c>
      <c r="AH31" s="40" t="s">
        <v>53</v>
      </c>
    </row>
    <row r="32" spans="1:34" x14ac:dyDescent="0.2">
      <c r="A32" s="50"/>
      <c r="B32" s="58"/>
      <c r="C32" s="120" t="s">
        <v>12</v>
      </c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64"/>
      <c r="O32" s="50"/>
      <c r="P32" s="50"/>
      <c r="Q32" s="50"/>
      <c r="R32" s="50"/>
      <c r="S32" s="50"/>
      <c r="T32" s="50"/>
      <c r="U32" s="50"/>
      <c r="W32" s="50"/>
    </row>
    <row r="33" spans="1:23" x14ac:dyDescent="0.2">
      <c r="A33" s="50"/>
      <c r="B33" s="58"/>
      <c r="C33" s="119" t="s">
        <v>74</v>
      </c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65"/>
      <c r="O33" s="50"/>
      <c r="P33" s="50"/>
      <c r="Q33" s="50"/>
      <c r="R33" s="50"/>
      <c r="S33" s="50"/>
      <c r="T33" s="50"/>
      <c r="U33" s="50"/>
      <c r="W33" s="50"/>
    </row>
    <row r="34" spans="1:23" x14ac:dyDescent="0.2">
      <c r="A34" s="50"/>
      <c r="B34" s="58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60"/>
      <c r="O34" s="50"/>
      <c r="P34" s="50"/>
      <c r="Q34" s="50"/>
      <c r="R34" s="50"/>
      <c r="S34" s="50"/>
      <c r="T34" s="50"/>
      <c r="U34" s="50"/>
      <c r="W34" s="50"/>
    </row>
    <row r="35" spans="1:23" ht="15" customHeight="1" x14ac:dyDescent="0.2">
      <c r="A35" s="50"/>
      <c r="B35" s="58"/>
      <c r="C35" s="88" t="s">
        <v>79</v>
      </c>
      <c r="D35" s="59"/>
      <c r="E35" s="59"/>
      <c r="F35" s="59"/>
      <c r="G35" s="59"/>
      <c r="H35" s="59"/>
      <c r="I35" s="85">
        <v>0</v>
      </c>
      <c r="J35" s="12"/>
      <c r="K35" s="85">
        <v>0</v>
      </c>
      <c r="L35" s="59"/>
      <c r="M35" s="85">
        <v>0</v>
      </c>
      <c r="N35" s="13"/>
      <c r="O35" s="50"/>
      <c r="P35" s="50"/>
      <c r="Q35" s="50"/>
      <c r="R35" s="50"/>
      <c r="S35" s="50"/>
      <c r="T35" s="50"/>
      <c r="U35" s="50"/>
      <c r="W35" s="50"/>
    </row>
    <row r="36" spans="1:23" ht="15" customHeight="1" x14ac:dyDescent="0.2">
      <c r="A36" s="50"/>
      <c r="B36" s="58"/>
      <c r="C36" s="59" t="s">
        <v>80</v>
      </c>
      <c r="D36" s="59"/>
      <c r="E36" s="59"/>
      <c r="F36" s="59"/>
      <c r="G36" s="59"/>
      <c r="H36" s="59"/>
      <c r="I36" s="68">
        <v>25000</v>
      </c>
      <c r="J36" s="12"/>
      <c r="K36" s="86">
        <v>0</v>
      </c>
      <c r="L36" s="59"/>
      <c r="M36" s="68">
        <v>25000</v>
      </c>
      <c r="N36" s="13"/>
      <c r="O36" s="50"/>
      <c r="P36" s="50"/>
      <c r="Q36" s="50"/>
      <c r="R36" s="50"/>
      <c r="S36" s="50"/>
      <c r="T36" s="50"/>
      <c r="U36" s="50"/>
      <c r="V36" t="s">
        <v>16</v>
      </c>
      <c r="W36" s="50"/>
    </row>
    <row r="37" spans="1:23" ht="15" customHeight="1" x14ac:dyDescent="0.2">
      <c r="A37" s="50"/>
      <c r="B37" s="58"/>
      <c r="C37" s="59" t="s">
        <v>11</v>
      </c>
      <c r="D37" s="59"/>
      <c r="E37" s="59"/>
      <c r="F37" s="59"/>
      <c r="G37" s="59"/>
      <c r="H37" s="59"/>
      <c r="I37" s="86">
        <v>0</v>
      </c>
      <c r="J37" s="12"/>
      <c r="K37" s="68">
        <v>18000</v>
      </c>
      <c r="L37" s="59"/>
      <c r="M37" s="68">
        <v>18000</v>
      </c>
      <c r="N37" s="13"/>
      <c r="O37" s="50"/>
      <c r="P37" s="50"/>
      <c r="Q37" s="50"/>
      <c r="R37" s="50"/>
      <c r="S37" s="50"/>
      <c r="T37" s="50"/>
      <c r="U37" s="50"/>
      <c r="W37" s="50"/>
    </row>
    <row r="38" spans="1:23" ht="15" customHeight="1" x14ac:dyDescent="0.2">
      <c r="A38" s="50"/>
      <c r="B38" s="58"/>
      <c r="C38" s="59" t="s">
        <v>81</v>
      </c>
      <c r="D38" s="59"/>
      <c r="E38" s="59"/>
      <c r="F38" s="59"/>
      <c r="G38" s="59"/>
      <c r="H38" s="59"/>
      <c r="I38" s="87">
        <v>0</v>
      </c>
      <c r="J38" s="12"/>
      <c r="K38" s="82">
        <v>-3000</v>
      </c>
      <c r="L38" s="59"/>
      <c r="M38" s="82">
        <v>-3000</v>
      </c>
      <c r="N38" s="13"/>
      <c r="O38" s="50"/>
      <c r="P38" s="50"/>
      <c r="Q38" s="50"/>
      <c r="R38" s="50"/>
      <c r="S38" s="50"/>
      <c r="T38" s="50"/>
      <c r="U38" s="50"/>
      <c r="W38" s="50"/>
    </row>
    <row r="39" spans="1:23" ht="15" customHeight="1" thickBot="1" x14ac:dyDescent="0.25">
      <c r="A39" s="50"/>
      <c r="B39" s="58"/>
      <c r="C39" s="59" t="s">
        <v>82</v>
      </c>
      <c r="D39" s="59"/>
      <c r="E39" s="59"/>
      <c r="F39" s="59"/>
      <c r="G39" s="59"/>
      <c r="H39" s="59"/>
      <c r="I39" s="73">
        <v>25000</v>
      </c>
      <c r="J39" s="59"/>
      <c r="K39" s="73">
        <v>15000</v>
      </c>
      <c r="L39" s="59"/>
      <c r="M39" s="73">
        <f>SUM(M35:M38)</f>
        <v>40000</v>
      </c>
      <c r="N39" s="13"/>
      <c r="O39" s="50"/>
      <c r="P39" s="50"/>
      <c r="Q39" s="50"/>
      <c r="R39" s="50"/>
      <c r="S39" s="50"/>
      <c r="T39" s="50"/>
      <c r="U39" s="50"/>
      <c r="V39" t="s">
        <v>13</v>
      </c>
      <c r="W39" s="50"/>
    </row>
    <row r="40" spans="1:23" ht="12.75" customHeight="1" thickTop="1" x14ac:dyDescent="0.2">
      <c r="A40" s="50"/>
      <c r="B40" s="62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3"/>
      <c r="O40" s="50"/>
      <c r="P40" s="50"/>
      <c r="Q40" s="50"/>
      <c r="R40" s="50"/>
      <c r="S40" s="50"/>
      <c r="T40" s="50"/>
      <c r="U40" s="50"/>
      <c r="V40" t="s">
        <v>11</v>
      </c>
      <c r="W40" s="50"/>
    </row>
    <row r="41" spans="1:23" x14ac:dyDescent="0.2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W41" s="50"/>
    </row>
    <row r="42" spans="1:23" ht="12" customHeight="1" x14ac:dyDescent="0.2">
      <c r="A42" s="54" t="s">
        <v>70</v>
      </c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7"/>
      <c r="O42" s="50"/>
      <c r="P42" s="50"/>
      <c r="Q42" s="50"/>
      <c r="R42" s="50"/>
      <c r="S42" s="50"/>
      <c r="T42" s="50"/>
      <c r="U42" s="50"/>
      <c r="W42" s="50"/>
    </row>
    <row r="43" spans="1:23" x14ac:dyDescent="0.2">
      <c r="A43" s="50"/>
      <c r="B43" s="58"/>
      <c r="C43" s="120" t="s">
        <v>78</v>
      </c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64"/>
      <c r="O43" s="50"/>
      <c r="P43" s="50"/>
      <c r="Q43" s="50"/>
      <c r="R43" s="50"/>
      <c r="S43" s="50"/>
      <c r="T43" s="50"/>
      <c r="U43" s="50"/>
      <c r="W43" s="50"/>
    </row>
    <row r="44" spans="1:23" x14ac:dyDescent="0.2">
      <c r="A44" s="50"/>
      <c r="B44" s="58"/>
      <c r="C44" s="120" t="s">
        <v>14</v>
      </c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64"/>
      <c r="O44" s="50"/>
      <c r="P44" s="50"/>
      <c r="Q44" s="50"/>
      <c r="R44" s="50"/>
      <c r="S44" s="50"/>
      <c r="T44" s="50"/>
      <c r="U44" s="50"/>
      <c r="W44" s="50"/>
    </row>
    <row r="45" spans="1:23" x14ac:dyDescent="0.2">
      <c r="A45" s="50"/>
      <c r="B45" s="58"/>
      <c r="C45" s="147" t="s">
        <v>75</v>
      </c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74"/>
      <c r="O45" s="50"/>
      <c r="P45" s="50"/>
      <c r="Q45" s="50"/>
      <c r="R45" s="50"/>
      <c r="S45" s="50"/>
      <c r="T45" s="50"/>
      <c r="U45" s="50"/>
      <c r="W45" s="50"/>
    </row>
    <row r="46" spans="1:23" ht="15" customHeight="1" x14ac:dyDescent="0.2">
      <c r="A46" s="50"/>
      <c r="B46" s="58"/>
      <c r="C46" s="128" t="s">
        <v>6</v>
      </c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75"/>
      <c r="O46" s="50"/>
      <c r="P46" s="50"/>
      <c r="Q46" s="50"/>
      <c r="R46" s="50"/>
      <c r="S46" s="50"/>
      <c r="T46" s="50"/>
      <c r="U46" s="50"/>
      <c r="W46" s="50"/>
    </row>
    <row r="47" spans="1:23" ht="15" customHeight="1" x14ac:dyDescent="0.2">
      <c r="A47" s="50"/>
      <c r="B47" s="6"/>
      <c r="C47" s="93" t="s">
        <v>2</v>
      </c>
      <c r="D47" s="93"/>
      <c r="E47" s="93"/>
      <c r="F47" s="93"/>
      <c r="G47" s="93"/>
      <c r="H47" s="12"/>
      <c r="I47" s="59"/>
      <c r="J47" s="59"/>
      <c r="K47" s="59"/>
      <c r="L47" s="59"/>
      <c r="M47" s="66">
        <v>10000</v>
      </c>
      <c r="N47" s="13"/>
      <c r="O47" s="50"/>
      <c r="P47" s="50"/>
      <c r="Q47" s="50"/>
      <c r="R47" s="50"/>
      <c r="S47" s="50"/>
      <c r="T47" s="50"/>
      <c r="U47" s="50"/>
      <c r="W47" s="50"/>
    </row>
    <row r="48" spans="1:23" ht="15" customHeight="1" x14ac:dyDescent="0.2">
      <c r="A48" s="50"/>
      <c r="B48" s="6"/>
      <c r="C48" s="98" t="s">
        <v>3</v>
      </c>
      <c r="D48" s="98"/>
      <c r="E48" s="98"/>
      <c r="F48" s="98"/>
      <c r="G48" s="98"/>
      <c r="H48" s="12"/>
      <c r="I48" s="59"/>
      <c r="J48" s="59"/>
      <c r="K48" s="59"/>
      <c r="L48" s="59"/>
      <c r="M48" s="69">
        <v>40000</v>
      </c>
      <c r="N48" s="13"/>
      <c r="O48" s="50"/>
      <c r="P48" s="50"/>
      <c r="Q48" s="50"/>
      <c r="R48" s="50"/>
      <c r="S48" s="50"/>
      <c r="T48" s="50"/>
      <c r="U48" s="50"/>
      <c r="W48" s="50"/>
    </row>
    <row r="49" spans="1:23" ht="15" customHeight="1" thickBot="1" x14ac:dyDescent="0.25">
      <c r="A49" s="50"/>
      <c r="B49" s="58"/>
      <c r="C49" s="71" t="s">
        <v>15</v>
      </c>
      <c r="D49" s="71"/>
      <c r="E49" s="71"/>
      <c r="F49" s="71"/>
      <c r="G49" s="59"/>
      <c r="H49" s="59"/>
      <c r="I49" s="59"/>
      <c r="J49" s="59"/>
      <c r="K49" s="59"/>
      <c r="L49" s="59"/>
      <c r="M49" s="73">
        <v>50000</v>
      </c>
      <c r="N49" s="13"/>
      <c r="O49" s="50"/>
      <c r="P49" s="50"/>
      <c r="Q49" s="50"/>
      <c r="R49" s="50"/>
      <c r="S49" s="50"/>
      <c r="T49" s="50"/>
      <c r="U49" s="50"/>
      <c r="V49" s="41" t="s">
        <v>2</v>
      </c>
      <c r="W49" s="50"/>
    </row>
    <row r="50" spans="1:23" ht="15" customHeight="1" thickTop="1" x14ac:dyDescent="0.2">
      <c r="A50" s="50"/>
      <c r="B50" s="58"/>
      <c r="C50" s="71"/>
      <c r="D50" s="71"/>
      <c r="E50" s="71"/>
      <c r="F50" s="71"/>
      <c r="G50" s="59"/>
      <c r="H50" s="59"/>
      <c r="I50" s="59"/>
      <c r="J50" s="59"/>
      <c r="K50" s="59"/>
      <c r="L50" s="59"/>
      <c r="M50" s="59"/>
      <c r="N50" s="60"/>
      <c r="O50" s="50"/>
      <c r="P50" s="50"/>
      <c r="Q50" s="50"/>
      <c r="R50" s="50"/>
      <c r="S50" s="50"/>
      <c r="T50" s="50"/>
      <c r="U50" s="50"/>
      <c r="V50" s="41" t="s">
        <v>86</v>
      </c>
      <c r="W50" s="50"/>
    </row>
    <row r="51" spans="1:23" ht="15" customHeight="1" x14ac:dyDescent="0.2">
      <c r="A51" s="50"/>
      <c r="B51" s="58"/>
      <c r="C51" s="124" t="s">
        <v>5</v>
      </c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75"/>
      <c r="O51" s="50"/>
      <c r="P51" s="50"/>
      <c r="Q51" s="50"/>
      <c r="R51" s="50"/>
      <c r="S51" s="50"/>
      <c r="T51" s="50"/>
      <c r="U51" s="50"/>
      <c r="V51" t="s">
        <v>3</v>
      </c>
      <c r="W51" s="50"/>
    </row>
    <row r="52" spans="1:23" ht="15" customHeight="1" x14ac:dyDescent="0.2">
      <c r="A52" s="50"/>
      <c r="B52" s="6"/>
      <c r="C52" s="93" t="s">
        <v>21</v>
      </c>
      <c r="D52" s="93"/>
      <c r="E52" s="93"/>
      <c r="F52" s="93"/>
      <c r="G52" s="93"/>
      <c r="H52" s="12"/>
      <c r="I52" s="59"/>
      <c r="J52" s="59"/>
      <c r="K52" s="59"/>
      <c r="L52" s="59"/>
      <c r="M52" s="66">
        <v>10000</v>
      </c>
      <c r="N52" s="13"/>
      <c r="O52" s="50"/>
      <c r="P52" s="50"/>
      <c r="Q52" s="50"/>
      <c r="R52" s="50"/>
      <c r="S52" s="50"/>
      <c r="T52" s="50"/>
      <c r="U52" s="50"/>
      <c r="V52" t="s">
        <v>21</v>
      </c>
      <c r="W52" s="50"/>
    </row>
    <row r="53" spans="1:23" ht="15" customHeight="1" x14ac:dyDescent="0.2">
      <c r="A53" s="50"/>
      <c r="B53" s="58"/>
      <c r="C53" s="76"/>
      <c r="D53" s="76"/>
      <c r="E53" s="76"/>
      <c r="F53" s="76"/>
      <c r="G53" s="59"/>
      <c r="H53" s="59"/>
      <c r="I53" s="59"/>
      <c r="J53" s="59"/>
      <c r="K53" s="59"/>
      <c r="L53" s="59"/>
      <c r="M53" s="59"/>
      <c r="N53" s="60"/>
      <c r="O53" s="50"/>
      <c r="P53" s="50"/>
      <c r="Q53" s="50"/>
      <c r="R53" s="50"/>
      <c r="S53" s="50"/>
      <c r="T53" s="50"/>
      <c r="U53" s="50"/>
      <c r="V53" t="s">
        <v>17</v>
      </c>
      <c r="W53" s="50"/>
    </row>
    <row r="54" spans="1:23" ht="15" customHeight="1" x14ac:dyDescent="0.2">
      <c r="A54" s="50"/>
      <c r="B54" s="58"/>
      <c r="C54" s="124" t="s">
        <v>4</v>
      </c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75"/>
      <c r="O54" s="50"/>
      <c r="P54" s="50"/>
      <c r="Q54" s="50"/>
      <c r="R54" s="50"/>
      <c r="S54" s="50"/>
      <c r="T54" s="50"/>
      <c r="U54" s="50"/>
      <c r="W54" s="50"/>
    </row>
    <row r="55" spans="1:23" ht="15" customHeight="1" x14ac:dyDescent="0.2">
      <c r="A55" s="50"/>
      <c r="B55" s="6"/>
      <c r="C55" s="125" t="s">
        <v>86</v>
      </c>
      <c r="D55" s="93"/>
      <c r="E55" s="93"/>
      <c r="F55" s="93"/>
      <c r="G55" s="93"/>
      <c r="H55" s="12"/>
      <c r="I55" s="59"/>
      <c r="J55" s="59"/>
      <c r="K55" s="66">
        <v>25000</v>
      </c>
      <c r="L55" s="12"/>
      <c r="M55" s="59"/>
      <c r="N55" s="60"/>
      <c r="O55" s="50"/>
      <c r="P55" s="50"/>
      <c r="Q55" s="50"/>
      <c r="R55" s="50"/>
      <c r="S55" s="50"/>
      <c r="T55" s="50"/>
      <c r="U55" s="50"/>
      <c r="W55" s="50"/>
    </row>
    <row r="56" spans="1:23" ht="15" customHeight="1" x14ac:dyDescent="0.2">
      <c r="A56" s="50"/>
      <c r="B56" s="6"/>
      <c r="C56" s="98" t="s">
        <v>17</v>
      </c>
      <c r="D56" s="98"/>
      <c r="E56" s="98"/>
      <c r="F56" s="98"/>
      <c r="G56" s="98"/>
      <c r="H56" s="12"/>
      <c r="I56" s="59"/>
      <c r="J56" s="59"/>
      <c r="K56" s="69">
        <v>15000</v>
      </c>
      <c r="L56" s="12"/>
      <c r="M56" s="59"/>
      <c r="N56" s="13"/>
      <c r="O56" s="50"/>
      <c r="P56" s="50"/>
      <c r="Q56" s="50"/>
      <c r="R56" s="50"/>
      <c r="S56" s="50"/>
      <c r="T56" s="50"/>
      <c r="U56" s="50"/>
      <c r="W56" s="50"/>
    </row>
    <row r="57" spans="1:23" ht="15" customHeight="1" x14ac:dyDescent="0.2">
      <c r="A57" s="50"/>
      <c r="B57" s="58"/>
      <c r="C57" s="76" t="s">
        <v>28</v>
      </c>
      <c r="D57" s="76"/>
      <c r="E57" s="76"/>
      <c r="F57" s="76"/>
      <c r="G57" s="59"/>
      <c r="H57" s="59"/>
      <c r="I57" s="59"/>
      <c r="J57" s="59"/>
      <c r="K57" s="59"/>
      <c r="L57" s="12"/>
      <c r="M57" s="72">
        <v>40000</v>
      </c>
      <c r="N57" s="13"/>
      <c r="O57" s="50"/>
      <c r="P57" s="50"/>
      <c r="Q57" s="50"/>
      <c r="R57" s="50"/>
      <c r="S57" s="50"/>
      <c r="T57" s="50"/>
      <c r="U57" s="50"/>
      <c r="W57" s="50"/>
    </row>
    <row r="58" spans="1:23" ht="13.5" thickBot="1" x14ac:dyDescent="0.25">
      <c r="A58" s="50"/>
      <c r="B58" s="58"/>
      <c r="C58" s="59" t="s">
        <v>18</v>
      </c>
      <c r="D58" s="59"/>
      <c r="E58" s="59"/>
      <c r="F58" s="59"/>
      <c r="G58" s="59"/>
      <c r="H58" s="59"/>
      <c r="I58" s="59"/>
      <c r="J58" s="59"/>
      <c r="K58" s="59"/>
      <c r="L58" s="59"/>
      <c r="M58" s="73">
        <v>50000</v>
      </c>
      <c r="N58" s="13"/>
      <c r="O58" s="50"/>
      <c r="P58" s="50"/>
      <c r="Q58" s="50"/>
      <c r="R58" s="50"/>
      <c r="S58" s="50"/>
      <c r="T58" s="50"/>
      <c r="U58" s="50"/>
      <c r="W58" s="50"/>
    </row>
    <row r="59" spans="1:23" ht="13.5" thickTop="1" x14ac:dyDescent="0.2">
      <c r="A59" s="50"/>
      <c r="B59" s="62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3"/>
      <c r="O59" s="50"/>
      <c r="P59" s="50"/>
      <c r="Q59" s="50"/>
      <c r="R59" s="50"/>
      <c r="S59" s="50"/>
      <c r="T59" s="50"/>
      <c r="U59" s="50"/>
      <c r="W59" s="50"/>
    </row>
    <row r="60" spans="1:23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W60" s="50"/>
    </row>
    <row r="61" spans="1:23" ht="11.1" customHeight="1" x14ac:dyDescent="0.2">
      <c r="A61" s="54" t="s">
        <v>69</v>
      </c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7"/>
      <c r="O61" s="50"/>
      <c r="P61" s="50"/>
      <c r="Q61" s="50"/>
      <c r="R61" s="50"/>
      <c r="S61" s="50"/>
      <c r="T61" s="50"/>
      <c r="U61" s="50"/>
      <c r="W61" s="50"/>
    </row>
    <row r="62" spans="1:23" x14ac:dyDescent="0.2">
      <c r="A62" s="50"/>
      <c r="B62" s="58"/>
      <c r="C62" s="120" t="s">
        <v>78</v>
      </c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64"/>
      <c r="O62" s="50"/>
      <c r="P62" s="50"/>
      <c r="Q62" s="50"/>
      <c r="R62" s="50"/>
      <c r="S62" s="50"/>
      <c r="T62" s="50"/>
      <c r="U62" s="50"/>
      <c r="W62" s="50"/>
    </row>
    <row r="63" spans="1:23" x14ac:dyDescent="0.2">
      <c r="A63" s="50"/>
      <c r="B63" s="58"/>
      <c r="C63" s="120" t="s">
        <v>22</v>
      </c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64"/>
      <c r="O63" s="50"/>
      <c r="P63" s="50"/>
      <c r="Q63" s="50"/>
      <c r="R63" s="50"/>
      <c r="S63" s="50"/>
      <c r="T63" s="50"/>
      <c r="U63" s="50"/>
      <c r="W63" s="50"/>
    </row>
    <row r="64" spans="1:23" x14ac:dyDescent="0.2">
      <c r="A64" s="50"/>
      <c r="B64" s="58"/>
      <c r="C64" s="119" t="s">
        <v>74</v>
      </c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74"/>
      <c r="O64" s="50"/>
      <c r="P64" s="50"/>
      <c r="Q64" s="50"/>
      <c r="R64" s="50"/>
      <c r="S64" s="50"/>
      <c r="T64" s="50"/>
      <c r="U64" s="50"/>
      <c r="W64" s="50"/>
    </row>
    <row r="65" spans="1:23" ht="15" customHeight="1" x14ac:dyDescent="0.2">
      <c r="A65" s="50"/>
      <c r="B65" s="58"/>
      <c r="C65" s="121" t="s">
        <v>31</v>
      </c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75"/>
      <c r="O65" s="50"/>
      <c r="P65" s="50"/>
      <c r="Q65" s="50"/>
      <c r="R65" s="50"/>
      <c r="S65" s="50"/>
      <c r="T65" s="50"/>
      <c r="U65" s="50"/>
      <c r="W65" s="50"/>
    </row>
    <row r="66" spans="1:23" ht="15" customHeight="1" x14ac:dyDescent="0.2">
      <c r="A66" s="50"/>
      <c r="B66" s="58"/>
      <c r="C66" s="76" t="s">
        <v>24</v>
      </c>
      <c r="D66" s="71"/>
      <c r="E66" s="71"/>
      <c r="F66" s="71"/>
      <c r="G66" s="59"/>
      <c r="H66" s="12" t="str">
        <f>IF(Sol.!$C$5="OFF","",IF(C66=Sol.!C66," ",IF(C66="","  ","*")))</f>
        <v xml:space="preserve"> </v>
      </c>
      <c r="I66" s="59"/>
      <c r="J66" s="59"/>
      <c r="K66" s="66">
        <v>27000</v>
      </c>
      <c r="L66" s="59"/>
      <c r="M66" s="59"/>
      <c r="N66" s="13" t="str">
        <f>IF(Sol.!$C$5="OFF","",IF(M66=Sol.!M66," ",IF(M66="","  ","*")))</f>
        <v xml:space="preserve"> </v>
      </c>
      <c r="O66" s="50"/>
      <c r="P66" s="50"/>
      <c r="Q66" s="50"/>
      <c r="R66" s="50"/>
      <c r="S66" s="50"/>
      <c r="T66" s="50"/>
      <c r="U66" s="50"/>
      <c r="V66" t="s">
        <v>26</v>
      </c>
      <c r="W66" s="50"/>
    </row>
    <row r="67" spans="1:23" ht="15" customHeight="1" x14ac:dyDescent="0.2">
      <c r="A67" s="50"/>
      <c r="B67" s="58"/>
      <c r="C67" s="76" t="s">
        <v>25</v>
      </c>
      <c r="D67" s="71"/>
      <c r="E67" s="71"/>
      <c r="F67" s="71"/>
      <c r="G67" s="59"/>
      <c r="H67" s="12" t="str">
        <f>IF(Sol.!$C$5="OFF","",IF(C67=Sol.!C67," ",IF(C67="","  ","*")))</f>
        <v xml:space="preserve"> </v>
      </c>
      <c r="I67" s="59"/>
      <c r="J67" s="59"/>
      <c r="K67" s="69">
        <v>-9000</v>
      </c>
      <c r="L67" s="59"/>
      <c r="M67" s="59"/>
      <c r="N67" s="13" t="str">
        <f>IF(Sol.!$C$5="OFF","",IF(M67=Sol.!M67," ",IF(M67="","  ","*")))</f>
        <v xml:space="preserve"> </v>
      </c>
      <c r="O67" s="50"/>
      <c r="P67" s="50"/>
      <c r="Q67" s="50"/>
      <c r="R67" s="50"/>
      <c r="S67" s="50"/>
      <c r="T67" s="50"/>
      <c r="U67" s="50"/>
      <c r="V67" s="41" t="s">
        <v>88</v>
      </c>
      <c r="W67" s="50"/>
    </row>
    <row r="68" spans="1:23" ht="15" customHeight="1" x14ac:dyDescent="0.2">
      <c r="A68" s="50"/>
      <c r="B68" s="58"/>
      <c r="C68" s="70" t="s">
        <v>32</v>
      </c>
      <c r="D68" s="71"/>
      <c r="E68" s="71"/>
      <c r="F68" s="71"/>
      <c r="G68" s="59"/>
      <c r="H68" s="59"/>
      <c r="I68" s="59"/>
      <c r="J68" s="59"/>
      <c r="K68" s="59"/>
      <c r="L68" s="59"/>
      <c r="M68" s="66">
        <v>18000</v>
      </c>
      <c r="N68" s="13"/>
      <c r="O68" s="50"/>
      <c r="P68" s="50"/>
      <c r="Q68" s="50"/>
      <c r="R68" s="50"/>
      <c r="S68" s="50"/>
      <c r="T68" s="50"/>
      <c r="U68" s="50"/>
      <c r="V68" t="s">
        <v>23</v>
      </c>
      <c r="W68" s="50"/>
    </row>
    <row r="69" spans="1:23" ht="15" customHeight="1" x14ac:dyDescent="0.2">
      <c r="A69" s="50"/>
      <c r="B69" s="58"/>
      <c r="C69" s="71" t="s">
        <v>68</v>
      </c>
      <c r="D69" s="71"/>
      <c r="E69" s="71"/>
      <c r="F69" s="71"/>
      <c r="G69" s="59"/>
      <c r="H69" s="59"/>
      <c r="I69" s="59"/>
      <c r="J69" s="59"/>
      <c r="K69" s="59"/>
      <c r="L69" s="59"/>
      <c r="M69" s="59"/>
      <c r="N69" s="60"/>
      <c r="O69" s="50"/>
      <c r="P69" s="50"/>
      <c r="Q69" s="50"/>
      <c r="R69" s="50"/>
      <c r="S69" s="50"/>
      <c r="T69" s="50"/>
      <c r="U69" s="50"/>
      <c r="V69" s="41" t="s">
        <v>87</v>
      </c>
      <c r="W69" s="50"/>
    </row>
    <row r="70" spans="1:23" ht="15" customHeight="1" x14ac:dyDescent="0.2">
      <c r="A70" s="50"/>
      <c r="B70" s="58"/>
      <c r="C70" s="122" t="s">
        <v>88</v>
      </c>
      <c r="D70" s="122"/>
      <c r="E70" s="122"/>
      <c r="F70" s="122"/>
      <c r="G70" s="122"/>
      <c r="H70" s="12"/>
      <c r="I70" s="59"/>
      <c r="J70" s="59"/>
      <c r="K70" s="59"/>
      <c r="L70" s="59"/>
      <c r="M70" s="77">
        <v>-40000</v>
      </c>
      <c r="N70" s="13"/>
      <c r="O70" s="50"/>
      <c r="P70" s="50"/>
      <c r="Q70" s="50"/>
      <c r="R70" s="50"/>
      <c r="S70" s="50"/>
      <c r="T70" s="50"/>
      <c r="U70" s="50"/>
      <c r="V70" s="50"/>
      <c r="W70" s="50"/>
    </row>
    <row r="71" spans="1:23" ht="15" customHeight="1" x14ac:dyDescent="0.2">
      <c r="A71" s="50"/>
      <c r="B71" s="58"/>
      <c r="C71" s="71" t="s">
        <v>33</v>
      </c>
      <c r="D71" s="71"/>
      <c r="E71" s="71"/>
      <c r="F71" s="71"/>
      <c r="G71" s="59"/>
      <c r="H71" s="59"/>
      <c r="I71" s="59"/>
      <c r="J71" s="59"/>
      <c r="K71" s="59"/>
      <c r="L71" s="59"/>
      <c r="M71" s="59"/>
      <c r="N71" s="60"/>
      <c r="O71" s="50"/>
      <c r="P71" s="50"/>
      <c r="Q71" s="50"/>
      <c r="R71" s="50"/>
      <c r="S71" s="50"/>
      <c r="T71" s="50"/>
      <c r="U71" s="50"/>
      <c r="V71" s="50"/>
      <c r="W71" s="50"/>
    </row>
    <row r="72" spans="1:23" ht="15" customHeight="1" x14ac:dyDescent="0.2">
      <c r="A72" s="50"/>
      <c r="B72" s="58"/>
      <c r="C72" s="122" t="s">
        <v>23</v>
      </c>
      <c r="D72" s="122"/>
      <c r="E72" s="122"/>
      <c r="F72" s="122"/>
      <c r="G72" s="122"/>
      <c r="H72" s="12"/>
      <c r="I72" s="59"/>
      <c r="J72" s="59"/>
      <c r="K72" s="66">
        <v>25000</v>
      </c>
      <c r="L72" s="12"/>
      <c r="M72" s="59"/>
      <c r="N72" s="60"/>
      <c r="O72" s="50"/>
      <c r="P72" s="50"/>
      <c r="Q72" s="50"/>
      <c r="R72" s="50"/>
      <c r="S72" s="50"/>
      <c r="T72" s="50"/>
      <c r="U72" s="50"/>
      <c r="V72" s="50"/>
      <c r="W72" s="50"/>
    </row>
    <row r="73" spans="1:23" ht="15" customHeight="1" x14ac:dyDescent="0.2">
      <c r="A73" s="50"/>
      <c r="B73" s="58"/>
      <c r="C73" s="122" t="s">
        <v>87</v>
      </c>
      <c r="D73" s="122"/>
      <c r="E73" s="122"/>
      <c r="F73" s="122"/>
      <c r="G73" s="122"/>
      <c r="H73" s="12"/>
      <c r="I73" s="59"/>
      <c r="J73" s="59"/>
      <c r="K73" s="78">
        <v>10000</v>
      </c>
      <c r="L73" s="12"/>
      <c r="M73" s="59"/>
      <c r="N73" s="60"/>
      <c r="O73" s="50"/>
      <c r="P73" s="50"/>
      <c r="Q73" s="50"/>
      <c r="R73" s="50"/>
      <c r="S73" s="50"/>
      <c r="T73" s="50"/>
      <c r="U73" s="50"/>
      <c r="V73" s="50"/>
      <c r="W73" s="50"/>
    </row>
    <row r="74" spans="1:23" ht="15" customHeight="1" x14ac:dyDescent="0.2">
      <c r="A74" s="50"/>
      <c r="B74" s="58"/>
      <c r="C74" s="122" t="s">
        <v>26</v>
      </c>
      <c r="D74" s="122"/>
      <c r="E74" s="122"/>
      <c r="F74" s="122"/>
      <c r="G74" s="122"/>
      <c r="H74" s="12"/>
      <c r="I74" s="59"/>
      <c r="J74" s="59"/>
      <c r="K74" s="69">
        <v>-3000</v>
      </c>
      <c r="L74" s="12"/>
      <c r="M74" s="59"/>
      <c r="N74" s="13"/>
      <c r="O74" s="50"/>
      <c r="P74" s="50"/>
      <c r="Q74" s="50"/>
      <c r="R74" s="50"/>
      <c r="S74" s="50"/>
      <c r="T74" s="50"/>
      <c r="U74" s="50"/>
      <c r="V74" s="50"/>
      <c r="W74" s="50"/>
    </row>
    <row r="75" spans="1:23" ht="15" customHeight="1" x14ac:dyDescent="0.2">
      <c r="A75" s="50"/>
      <c r="B75" s="58"/>
      <c r="C75" s="70" t="s">
        <v>34</v>
      </c>
      <c r="D75" s="71"/>
      <c r="E75" s="71"/>
      <c r="F75" s="71"/>
      <c r="G75" s="59"/>
      <c r="H75" s="59"/>
      <c r="I75" s="59"/>
      <c r="J75" s="59"/>
      <c r="K75" s="59"/>
      <c r="L75" s="12"/>
      <c r="M75" s="72">
        <f>SUM(K72:K74)</f>
        <v>32000</v>
      </c>
      <c r="N75" s="13"/>
      <c r="O75" s="50"/>
      <c r="P75" s="50"/>
      <c r="Q75" s="50"/>
      <c r="R75" s="50"/>
      <c r="S75" s="50"/>
      <c r="T75" s="50"/>
      <c r="U75" s="50"/>
      <c r="V75" s="50"/>
      <c r="W75" s="50"/>
    </row>
    <row r="76" spans="1:23" ht="15" customHeight="1" x14ac:dyDescent="0.2">
      <c r="A76" s="50"/>
      <c r="B76" s="58"/>
      <c r="C76" s="91" t="s">
        <v>85</v>
      </c>
      <c r="D76" s="71"/>
      <c r="E76" s="71"/>
      <c r="F76" s="71"/>
      <c r="G76" s="59"/>
      <c r="H76" s="59"/>
      <c r="I76" s="59"/>
      <c r="J76" s="59"/>
      <c r="K76" s="59"/>
      <c r="L76" s="12"/>
      <c r="M76" s="79">
        <f>SUM(M68:M75)</f>
        <v>10000</v>
      </c>
      <c r="N76" s="13"/>
      <c r="O76" s="50"/>
      <c r="P76" s="50"/>
      <c r="Q76" s="50"/>
      <c r="R76" s="50"/>
      <c r="S76" s="50"/>
      <c r="T76" s="50"/>
      <c r="U76" s="50"/>
      <c r="V76" s="50"/>
      <c r="W76" s="50"/>
    </row>
    <row r="77" spans="1:23" ht="15" customHeight="1" x14ac:dyDescent="0.2">
      <c r="A77" s="50"/>
      <c r="B77" s="58"/>
      <c r="C77" s="71" t="s">
        <v>76</v>
      </c>
      <c r="D77" s="71"/>
      <c r="E77" s="71"/>
      <c r="F77" s="71"/>
      <c r="G77" s="59"/>
      <c r="H77" s="59"/>
      <c r="I77" s="59"/>
      <c r="J77" s="59"/>
      <c r="K77" s="59"/>
      <c r="L77" s="12"/>
      <c r="M77" s="83">
        <v>0</v>
      </c>
      <c r="N77" s="13"/>
      <c r="O77" s="50"/>
      <c r="P77" s="50"/>
      <c r="Q77" s="50"/>
      <c r="R77" s="50"/>
      <c r="S77" s="50"/>
      <c r="T77" s="50"/>
      <c r="U77" s="50"/>
      <c r="V77" s="50"/>
      <c r="W77" s="50"/>
    </row>
    <row r="78" spans="1:23" ht="15" customHeight="1" thickBot="1" x14ac:dyDescent="0.25">
      <c r="A78" s="50"/>
      <c r="B78" s="58"/>
      <c r="C78" s="59" t="s">
        <v>77</v>
      </c>
      <c r="D78" s="59"/>
      <c r="E78" s="59"/>
      <c r="F78" s="59"/>
      <c r="G78" s="59"/>
      <c r="H78" s="59"/>
      <c r="I78" s="59"/>
      <c r="J78" s="59"/>
      <c r="K78" s="59"/>
      <c r="L78" s="59"/>
      <c r="M78" s="73">
        <v>10000</v>
      </c>
      <c r="N78" s="13"/>
      <c r="O78" s="50"/>
      <c r="P78" s="50"/>
      <c r="Q78" s="50"/>
      <c r="R78" s="50"/>
      <c r="S78" s="50"/>
      <c r="T78" s="50"/>
      <c r="U78" s="50"/>
      <c r="V78" s="50"/>
      <c r="W78" s="50"/>
    </row>
    <row r="79" spans="1:23" ht="15" customHeight="1" thickTop="1" x14ac:dyDescent="0.2">
      <c r="A79" s="50"/>
      <c r="B79" s="62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3"/>
      <c r="O79" s="50"/>
      <c r="P79" s="50"/>
      <c r="Q79" s="50"/>
      <c r="R79" s="50"/>
      <c r="S79" s="50"/>
      <c r="T79" s="50"/>
      <c r="U79" s="50"/>
      <c r="V79" s="50"/>
      <c r="W79" s="50"/>
    </row>
    <row r="80" spans="1:23" ht="15" customHeight="1" x14ac:dyDescent="0.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</row>
    <row r="81" spans="1:23" x14ac:dyDescent="0.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</row>
    <row r="82" spans="1:23" x14ac:dyDescent="0.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</row>
    <row r="83" spans="1:23" x14ac:dyDescent="0.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</row>
    <row r="84" spans="1:23" x14ac:dyDescent="0.2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</row>
    <row r="85" spans="1:23" x14ac:dyDescent="0.2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</row>
    <row r="86" spans="1:23" x14ac:dyDescent="0.2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</row>
    <row r="87" spans="1:23" x14ac:dyDescent="0.2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</row>
    <row r="88" spans="1:23" x14ac:dyDescent="0.2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</row>
  </sheetData>
  <sheetProtection password="A5B9" sheet="1" objects="1" scenarios="1"/>
  <mergeCells count="40">
    <mergeCell ref="C62:M62"/>
    <mergeCell ref="C63:M63"/>
    <mergeCell ref="C44:M44"/>
    <mergeCell ref="C45:M45"/>
    <mergeCell ref="C47:G47"/>
    <mergeCell ref="C48:G48"/>
    <mergeCell ref="A10:N10"/>
    <mergeCell ref="A11:N11"/>
    <mergeCell ref="C15:M15"/>
    <mergeCell ref="C16:M16"/>
    <mergeCell ref="A1:L1"/>
    <mergeCell ref="C2:K2"/>
    <mergeCell ref="C3:K3"/>
    <mergeCell ref="A8:N8"/>
    <mergeCell ref="C74:G74"/>
    <mergeCell ref="C4:I4"/>
    <mergeCell ref="C54:M54"/>
    <mergeCell ref="C55:G55"/>
    <mergeCell ref="C56:G56"/>
    <mergeCell ref="C22:I22"/>
    <mergeCell ref="C20:I20"/>
    <mergeCell ref="C23:I23"/>
    <mergeCell ref="C24:I24"/>
    <mergeCell ref="C25:I25"/>
    <mergeCell ref="C52:G52"/>
    <mergeCell ref="C27:I27"/>
    <mergeCell ref="C46:M46"/>
    <mergeCell ref="C51:M51"/>
    <mergeCell ref="C5:G5"/>
    <mergeCell ref="A9:N9"/>
    <mergeCell ref="C64:M64"/>
    <mergeCell ref="C65:M65"/>
    <mergeCell ref="C70:G70"/>
    <mergeCell ref="C72:G72"/>
    <mergeCell ref="C73:G73"/>
    <mergeCell ref="C17:M17"/>
    <mergeCell ref="C31:M31"/>
    <mergeCell ref="C32:M32"/>
    <mergeCell ref="C33:M33"/>
    <mergeCell ref="C43:M43"/>
  </mergeCells>
  <phoneticPr fontId="0" type="noConversion"/>
  <dataValidations count="18">
    <dataValidation allowBlank="1" showErrorMessage="1" prompt="Enter the formula or amount of the sum of the operating expenses." sqref="M26"/>
    <dataValidation allowBlank="1" showErrorMessage="1" prompt="Fees earned less total operating expenses." sqref="M27"/>
    <dataValidation allowBlank="1" showErrorMessage="1" prompt="Capital stock plus retained earnings." sqref="M57 M75 M70"/>
    <dataValidation allowBlank="1" showErrorMessage="1" prompt="See the ending balance for notes payable determined in part 1." sqref="M52"/>
    <dataValidation allowBlank="1" showErrorMessage="1" sqref="K66 M76 M78 C5:F5 K72:K73 M58 L72:L74 H66:H67 H47:H48 H52 H55:H56 M47:M48 J22:J25 J27 K55:L56 H70 H72:H74 J20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J6:J7">
      <formula1>"ON, OFF"</formula1>
    </dataValidation>
    <dataValidation allowBlank="1" showInputMessage="1" showErrorMessage="1" prompt="Enter total of operating cash outflows as a negative" sqref="K67"/>
    <dataValidation allowBlank="1" showInputMessage="1" showErrorMessage="1" prompt="Enter outflows as negatives" sqref="K74"/>
    <dataValidation type="list" allowBlank="1" showInputMessage="1" showErrorMessage="1" prompt="Select account from the drop-down list." sqref="C22:I23">
      <formula1>$V$21:$V$27</formula1>
    </dataValidation>
    <dataValidation type="list" allowBlank="1" showErrorMessage="1" sqref="C24:I25">
      <formula1>$V$21:$V$27</formula1>
    </dataValidation>
    <dataValidation type="list" allowBlank="1" showInputMessage="1" showErrorMessage="1" prompt="Select account from the drop-down list." sqref="C20:I20">
      <formula1>$V$21:$V$25</formula1>
    </dataValidation>
    <dataValidation type="list" allowBlank="1" showErrorMessage="1" sqref="C27:I27">
      <formula1>$V$26:$V$27</formula1>
    </dataValidation>
    <dataValidation type="list" allowBlank="1" showInputMessage="1" showErrorMessage="1" prompt="Select financing items in transaction order above" sqref="C72:G72">
      <formula1>$V$66:$V$69</formula1>
    </dataValidation>
    <dataValidation type="list" allowBlank="1" showInputMessage="1" showErrorMessage="1" prompt="Select from drop-down list" sqref="C70:G70">
      <formula1>$V$66:$V$69</formula1>
    </dataValidation>
    <dataValidation type="list" allowBlank="1" showErrorMessage="1" sqref="C73:G74">
      <formula1>$V$66:$V$69</formula1>
    </dataValidation>
    <dataValidation type="list" allowBlank="1" showInputMessage="1" showErrorMessage="1" prompt="Select answer from the drop-down list." sqref="C47:G48">
      <formula1>$V$49:$V$53</formula1>
    </dataValidation>
    <dataValidation type="list" allowBlank="1" showErrorMessage="1" sqref="C52:G52 C56:G56">
      <formula1>$V$49:$V$53</formula1>
    </dataValidation>
    <dataValidation type="list" allowBlank="1" showInputMessage="1" showErrorMessage="1" sqref="C55:G55">
      <formula1>$V$49:$V$53</formula1>
    </dataValidation>
  </dataValidations>
  <pageMargins left="0.75" right="0.75" top="1" bottom="1" header="0.5" footer="0.5"/>
  <pageSetup orientation="portrait" horizontalDpi="0" verticalDpi="0" r:id="rId1"/>
  <headerFooter alignWithMargins="0"/>
  <ignoredErrors>
    <ignoredError sqref="A81:A13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Pr. 2-2</vt:lpstr>
      <vt:lpstr>Sol.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7e by Mark Sears</dc:creator>
  <cp:lastModifiedBy>Mark Sears</cp:lastModifiedBy>
  <cp:lastPrinted>2003-04-10T19:13:41Z</cp:lastPrinted>
  <dcterms:created xsi:type="dcterms:W3CDTF">2003-04-09T21:00:37Z</dcterms:created>
  <dcterms:modified xsi:type="dcterms:W3CDTF">2016-10-29T01:03:52Z</dcterms:modified>
</cp:coreProperties>
</file>