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1\"/>
    </mc:Choice>
  </mc:AlternateContent>
  <bookViews>
    <workbookView xWindow="360" yWindow="15" windowWidth="19440" windowHeight="12240" activeTab="1"/>
  </bookViews>
  <sheets>
    <sheet name="Ex. 1-16" sheetId="1" r:id="rId1"/>
    <sheet name="Sol." sheetId="2" r:id="rId2"/>
  </sheets>
  <calcPr calcId="152511"/>
</workbook>
</file>

<file path=xl/calcChain.xml><?xml version="1.0" encoding="utf-8"?>
<calcChain xmlns="http://schemas.openxmlformats.org/spreadsheetml/2006/main">
  <c r="E29" i="2" l="1"/>
  <c r="G63" i="2"/>
  <c r="G61" i="2"/>
  <c r="G55" i="2"/>
  <c r="G49" i="2"/>
  <c r="G41" i="2"/>
  <c r="E48" i="2" s="1"/>
  <c r="C5" i="2"/>
  <c r="A11" i="1" s="1"/>
  <c r="H62" i="1"/>
  <c r="A11" i="2"/>
  <c r="H19" i="1"/>
  <c r="H21" i="1"/>
  <c r="F29" i="1"/>
  <c r="H20" i="1"/>
  <c r="H25" i="1"/>
  <c r="H30" i="1"/>
  <c r="F28" i="1"/>
  <c r="H41" i="1"/>
  <c r="H40" i="1"/>
  <c r="H38" i="1"/>
  <c r="H44" i="1"/>
  <c r="F48" i="1"/>
  <c r="H49" i="1"/>
  <c r="H48" i="1"/>
  <c r="H55" i="1"/>
  <c r="H53" i="1"/>
  <c r="H63" i="1"/>
  <c r="H61" i="1"/>
  <c r="H59" i="1"/>
  <c r="A5" i="1"/>
  <c r="AD4" i="2" l="1"/>
  <c r="AD2" i="2"/>
  <c r="AD6" i="2"/>
  <c r="AD6" i="1"/>
  <c r="H60" i="1"/>
  <c r="H54" i="1"/>
  <c r="F47" i="1"/>
  <c r="H39" i="1"/>
  <c r="H29" i="1"/>
  <c r="H22" i="1"/>
  <c r="AD2" i="1" l="1"/>
  <c r="AD4" i="1"/>
  <c r="AD8" i="2"/>
  <c r="AD10" i="2" s="1"/>
  <c r="AD8" i="1" l="1"/>
  <c r="AD10" i="1" s="1"/>
  <c r="C5" i="1" s="1"/>
</calcChain>
</file>

<file path=xl/comments1.xml><?xml version="1.0" encoding="utf-8"?>
<comments xmlns="http://schemas.openxmlformats.org/spreadsheetml/2006/main">
  <authors>
    <author>Craig Pence</author>
  </authors>
  <commentList>
    <comment ref="E29" authorId="0" shapeId="0">
      <text>
        <r>
          <rPr>
            <sz val="8"/>
            <color indexed="81"/>
            <rFont val="Tahoma"/>
            <family val="2"/>
          </rPr>
          <t>Work backwards to determine this amount. Hint: total assets = total liabilities and stockholders' equity.</t>
        </r>
      </text>
    </comment>
    <comment ref="E48" authorId="0" shapeId="0">
      <text>
        <r>
          <rPr>
            <sz val="8"/>
            <color indexed="81"/>
            <rFont val="Tahoma"/>
            <family val="2"/>
          </rPr>
          <t>Work backwards to determine this amount. Hint: total assets = total liabilities and stockholders' equity.</t>
        </r>
      </text>
    </comment>
    <comment ref="G54" authorId="0" shapeId="0">
      <text>
        <r>
          <rPr>
            <sz val="8"/>
            <color indexed="81"/>
            <rFont val="Tahoma"/>
            <family val="2"/>
          </rPr>
          <t>Enter a positive amount.</t>
        </r>
      </text>
    </comment>
    <comment ref="G60" authorId="0" shapeId="0">
      <text>
        <r>
          <rPr>
            <sz val="8"/>
            <color indexed="81"/>
            <rFont val="Tahoma"/>
            <family val="2"/>
          </rPr>
          <t>Enter a positive amount.</t>
        </r>
      </text>
    </comment>
    <comment ref="G62" authorId="0" shapeId="0">
      <text>
        <r>
          <rPr>
            <sz val="8"/>
            <color indexed="81"/>
            <rFont val="Tahoma"/>
            <family val="2"/>
          </rPr>
          <t>Hint: Dividends decrease Retained Earnings.</t>
        </r>
      </text>
    </comment>
  </commentList>
</comments>
</file>

<file path=xl/comments2.xml><?xml version="1.0" encoding="utf-8"?>
<comments xmlns="http://schemas.openxmlformats.org/spreadsheetml/2006/main">
  <authors>
    <author>Craig Pence</author>
  </authors>
  <commentList>
    <comment ref="E29" authorId="0" shapeId="0">
      <text>
        <r>
          <rPr>
            <sz val="8"/>
            <color indexed="81"/>
            <rFont val="Tahoma"/>
            <family val="2"/>
          </rPr>
          <t>Work backwards to determine this amount. Hint: total assets = total liabilities and stockholders' equity.</t>
        </r>
      </text>
    </comment>
    <comment ref="E48" authorId="0" shapeId="0">
      <text>
        <r>
          <rPr>
            <sz val="8"/>
            <color indexed="81"/>
            <rFont val="Tahoma"/>
            <family val="2"/>
          </rPr>
          <t>Work backwards to determine this amount. Hint: total assets = total liabilities and stockholders' equity.</t>
        </r>
      </text>
    </comment>
    <comment ref="G54" authorId="0" shapeId="0">
      <text>
        <r>
          <rPr>
            <sz val="8"/>
            <color indexed="81"/>
            <rFont val="Tahoma"/>
            <family val="2"/>
          </rPr>
          <t>Enter a positive amount.</t>
        </r>
      </text>
    </comment>
    <comment ref="G60" authorId="0" shapeId="0">
      <text>
        <r>
          <rPr>
            <sz val="8"/>
            <color indexed="81"/>
            <rFont val="Tahoma"/>
            <family val="2"/>
          </rPr>
          <t>Enter a positive amount.</t>
        </r>
      </text>
    </comment>
    <comment ref="G62" authorId="0" shapeId="0">
      <text>
        <r>
          <rPr>
            <sz val="8"/>
            <color indexed="81"/>
            <rFont val="Tahoma"/>
            <family val="2"/>
          </rPr>
          <t>Hint: Dividends decrease Retained Earnings.</t>
        </r>
      </text>
    </comment>
  </commentList>
</comments>
</file>

<file path=xl/sharedStrings.xml><?xml version="1.0" encoding="utf-8"?>
<sst xmlns="http://schemas.openxmlformats.org/spreadsheetml/2006/main" count="139" uniqueCount="56">
  <si>
    <t>Name:</t>
  </si>
  <si>
    <t>Section:</t>
  </si>
  <si>
    <t>Exercise 1-16</t>
  </si>
  <si>
    <t>Balance Sheet</t>
  </si>
  <si>
    <t>Assets</t>
  </si>
  <si>
    <t>Cash</t>
  </si>
  <si>
    <t>Accounts receivable</t>
  </si>
  <si>
    <t>Total assets</t>
  </si>
  <si>
    <t>Liabilities</t>
  </si>
  <si>
    <t>Accounts payable</t>
  </si>
  <si>
    <t>Stockholders' Equity</t>
  </si>
  <si>
    <t>Capital stock</t>
  </si>
  <si>
    <t>Retained earnings</t>
  </si>
  <si>
    <t>Total liabilities and stockholders' equity</t>
  </si>
  <si>
    <t>Net income</t>
  </si>
  <si>
    <t>Supplies</t>
  </si>
  <si>
    <t>Dividends</t>
  </si>
  <si>
    <t>SOLUTION</t>
  </si>
  <si>
    <t>Increase in retained earnings</t>
  </si>
  <si>
    <t>Score:</t>
  </si>
  <si>
    <t>See student sheet for student's score.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</si>
  <si>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</si>
  <si>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</si>
  <si>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</si>
  <si>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</si>
  <si>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COUNTIF(A12:Z200,"~*")</t>
  </si>
  <si>
    <t># N-box Incorrects due to blanks   COUNTIF(A12:Z200,"  ")</t>
  </si>
  <si>
    <t># N-box +B-box corrects   COUNTIF(A12:Z200," ")</t>
  </si>
  <si>
    <t>Total  SUM(AV13:AV15)</t>
  </si>
  <si>
    <t>Percentage  =(AD8-AD4-AD2)/AD8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</si>
  <si>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</si>
  <si>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</si>
  <si>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</si>
  <si>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</si>
  <si>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</si>
  <si>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</si>
  <si>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</si>
  <si>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</si>
  <si>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</si>
  <si>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</si>
  <si>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</si>
  <si>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 numbers</t>
  </si>
  <si>
    <t>Copy new error check formulas:</t>
  </si>
  <si>
    <t>IF(sol.!$C$5="OFF","",IF(G19="","  ",IF(AND(G19&lt;&gt;"",G19&lt;&gt;sol.!G19),"*"," ")))</t>
  </si>
  <si>
    <t>Copy Score formula from this template to new sheet.</t>
  </si>
  <si>
    <t>IF(sol.!C5="OFF","","Score:")</t>
  </si>
  <si>
    <t>IF(sol.!C5="OFF","",AD10)</t>
  </si>
  <si>
    <t>Key Code:</t>
  </si>
  <si>
    <t xml:space="preserve">a. </t>
  </si>
  <si>
    <t xml:space="preserve">b. </t>
  </si>
  <si>
    <t xml:space="preserve">c. </t>
  </si>
  <si>
    <t>Retained earnings, November 30</t>
  </si>
  <si>
    <t>Retained earnings, October 31</t>
  </si>
  <si>
    <t>MONTANA INTERIORS</t>
  </si>
  <si>
    <t>October 31, 20Y8</t>
  </si>
  <si>
    <t>November 30, 20Y8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</si>
</sst>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mmm\ d\,\ yyyy"/>
    <numFmt numFmtId="166" formatCode="_(&quot;$&quot;* #,##0_);_(&quot;$&quot;* \(#,##0\);_(&quot;$&quot;* &quot;-&quot;??_);_(@_)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sz val="8"/>
      <color indexed="2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4" fillId="2" borderId="5" xfId="0" applyFont="1" applyFill="1" applyBorder="1" applyProtection="1">
      <protection hidden="1"/>
    </xf>
    <xf numFmtId="37" fontId="0" fillId="3" borderId="6" xfId="0" applyNumberFormat="1" applyFill="1" applyBorder="1" applyProtection="1">
      <protection locked="0"/>
    </xf>
    <xf numFmtId="0" fontId="0" fillId="2" borderId="0" xfId="0" applyFill="1" applyBorder="1" applyAlignment="1">
      <alignment horizontal="left"/>
    </xf>
    <xf numFmtId="37" fontId="0" fillId="3" borderId="7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1"/>
    </xf>
    <xf numFmtId="0" fontId="4" fillId="2" borderId="0" xfId="0" applyFont="1" applyFill="1" applyBorder="1" applyProtection="1">
      <protection hidden="1"/>
    </xf>
    <xf numFmtId="37" fontId="0" fillId="3" borderId="0" xfId="0" applyNumberFormat="1" applyFill="1" applyBorder="1" applyProtection="1">
      <protection locked="0"/>
    </xf>
    <xf numFmtId="0" fontId="0" fillId="2" borderId="8" xfId="0" applyFill="1" applyBorder="1"/>
    <xf numFmtId="0" fontId="0" fillId="2" borderId="7" xfId="0" applyFill="1" applyBorder="1"/>
    <xf numFmtId="0" fontId="0" fillId="2" borderId="9" xfId="0" applyFill="1" applyBorder="1"/>
    <xf numFmtId="37" fontId="0" fillId="3" borderId="10" xfId="0" applyNumberFormat="1" applyFill="1" applyBorder="1" applyProtection="1">
      <protection locked="0"/>
    </xf>
    <xf numFmtId="166" fontId="0" fillId="3" borderId="0" xfId="1" applyNumberFormat="1" applyFont="1" applyFill="1" applyBorder="1" applyProtection="1">
      <protection locked="0"/>
    </xf>
    <xf numFmtId="166" fontId="0" fillId="3" borderId="11" xfId="1" applyNumberFormat="1" applyFont="1" applyFill="1" applyBorder="1" applyProtection="1">
      <protection locked="0"/>
    </xf>
    <xf numFmtId="166" fontId="0" fillId="3" borderId="12" xfId="1" applyNumberFormat="1" applyFont="1" applyFill="1" applyBorder="1" applyProtection="1">
      <protection locked="0"/>
    </xf>
    <xf numFmtId="166" fontId="0" fillId="3" borderId="2" xfId="1" applyNumberFormat="1" applyFont="1" applyFill="1" applyBorder="1" applyProtection="1">
      <protection locked="0"/>
    </xf>
    <xf numFmtId="0" fontId="7" fillId="4" borderId="0" xfId="0" applyFont="1" applyFill="1" applyAlignment="1"/>
    <xf numFmtId="0" fontId="0" fillId="0" borderId="0" xfId="0" applyBorder="1" applyAlignment="1">
      <alignment horizontal="center"/>
    </xf>
    <xf numFmtId="0" fontId="11" fillId="0" borderId="0" xfId="0" applyFont="1"/>
    <xf numFmtId="0" fontId="0" fillId="0" borderId="13" xfId="0" applyBorder="1"/>
    <xf numFmtId="0" fontId="11" fillId="0" borderId="0" xfId="0" quotePrefix="1" applyFont="1"/>
    <xf numFmtId="9" fontId="0" fillId="0" borderId="13" xfId="2" applyFont="1" applyBorder="1"/>
    <xf numFmtId="0" fontId="11" fillId="0" borderId="7" xfId="0" applyFont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left" indent="1"/>
    </xf>
    <xf numFmtId="9" fontId="4" fillId="0" borderId="0" xfId="2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2" borderId="7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2" borderId="2" xfId="0" applyFill="1" applyBorder="1" applyAlignment="1">
      <alignment horizontal="left"/>
    </xf>
    <xf numFmtId="0" fontId="2" fillId="0" borderId="0" xfId="0" applyFont="1" applyAlignment="1" applyProtection="1">
      <alignment horizontal="right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0" borderId="0" xfId="0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166" fontId="0" fillId="3" borderId="0" xfId="1" applyNumberFormat="1" applyFont="1" applyFill="1" applyBorder="1" applyProtection="1"/>
    <xf numFmtId="37" fontId="0" fillId="3" borderId="6" xfId="0" applyNumberFormat="1" applyFill="1" applyBorder="1" applyProtection="1"/>
    <xf numFmtId="0" fontId="0" fillId="2" borderId="0" xfId="0" applyFill="1" applyBorder="1" applyAlignment="1" applyProtection="1">
      <alignment horizontal="left"/>
    </xf>
    <xf numFmtId="37" fontId="0" fillId="3" borderId="7" xfId="0" applyNumberFormat="1" applyFill="1" applyBorder="1" applyProtection="1"/>
    <xf numFmtId="166" fontId="0" fillId="3" borderId="11" xfId="1" applyNumberFormat="1" applyFont="1" applyFill="1" applyBorder="1" applyProtection="1"/>
    <xf numFmtId="166" fontId="0" fillId="3" borderId="12" xfId="1" applyNumberFormat="1" applyFont="1" applyFill="1" applyBorder="1" applyProtection="1"/>
    <xf numFmtId="0" fontId="0" fillId="2" borderId="0" xfId="0" applyFill="1" applyBorder="1" applyAlignment="1" applyProtection="1">
      <alignment horizontal="left" indent="1"/>
    </xf>
    <xf numFmtId="37" fontId="0" fillId="3" borderId="0" xfId="0" applyNumberFormat="1" applyFill="1" applyBorder="1" applyProtection="1"/>
    <xf numFmtId="0" fontId="0" fillId="2" borderId="8" xfId="0" applyFill="1" applyBorder="1" applyProtection="1"/>
    <xf numFmtId="0" fontId="0" fillId="2" borderId="7" xfId="0" applyFill="1" applyBorder="1" applyProtection="1"/>
    <xf numFmtId="0" fontId="0" fillId="2" borderId="9" xfId="0" applyFill="1" applyBorder="1" applyProtection="1"/>
    <xf numFmtId="0" fontId="0" fillId="2" borderId="7" xfId="0" applyFill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2" borderId="2" xfId="0" applyFill="1" applyBorder="1" applyAlignment="1" applyProtection="1">
      <alignment horizontal="left"/>
    </xf>
    <xf numFmtId="166" fontId="0" fillId="3" borderId="2" xfId="1" applyNumberFormat="1" applyFont="1" applyFill="1" applyBorder="1" applyProtection="1"/>
    <xf numFmtId="37" fontId="0" fillId="3" borderId="10" xfId="0" applyNumberFormat="1" applyFill="1" applyBorder="1" applyProtection="1"/>
    <xf numFmtId="0" fontId="0" fillId="0" borderId="14" xfId="0" applyBorder="1" applyAlignment="1" applyProtection="1">
      <alignment horizontal="center"/>
    </xf>
    <xf numFmtId="164" fontId="2" fillId="2" borderId="7" xfId="0" quotePrefix="1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  <xf numFmtId="0" fontId="7" fillId="4" borderId="0" xfId="0" applyFont="1" applyFill="1" applyAlignment="1">
      <alignment horizontal="left"/>
    </xf>
    <xf numFmtId="49" fontId="0" fillId="5" borderId="8" xfId="0" applyNumberFormat="1" applyFill="1" applyBorder="1" applyAlignment="1" applyProtection="1">
      <alignment horizontal="left"/>
      <protection locked="0"/>
    </xf>
    <xf numFmtId="49" fontId="0" fillId="5" borderId="7" xfId="0" applyNumberFormat="1" applyFill="1" applyBorder="1" applyAlignment="1" applyProtection="1">
      <alignment horizontal="left"/>
      <protection locked="0"/>
    </xf>
    <xf numFmtId="49" fontId="0" fillId="5" borderId="9" xfId="0" applyNumberFormat="1" applyFill="1" applyBorder="1" applyAlignment="1" applyProtection="1">
      <alignment horizontal="left"/>
      <protection locked="0"/>
    </xf>
    <xf numFmtId="49" fontId="0" fillId="5" borderId="15" xfId="0" applyNumberFormat="1" applyFill="1" applyBorder="1" applyAlignment="1" applyProtection="1">
      <alignment horizontal="left"/>
      <protection locked="0"/>
    </xf>
    <xf numFmtId="49" fontId="0" fillId="5" borderId="14" xfId="0" applyNumberFormat="1" applyFill="1" applyBorder="1" applyAlignment="1" applyProtection="1">
      <alignment horizontal="left"/>
      <protection locked="0"/>
    </xf>
    <xf numFmtId="49" fontId="0" fillId="5" borderId="16" xfId="0" applyNumberForma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>
      <alignment horizontal="center"/>
    </xf>
    <xf numFmtId="0" fontId="8" fillId="4" borderId="15" xfId="0" applyNumberFormat="1" applyFont="1" applyFill="1" applyBorder="1" applyAlignment="1">
      <alignment horizontal="left" vertical="center" wrapText="1"/>
    </xf>
    <xf numFmtId="0" fontId="8" fillId="4" borderId="14" xfId="0" applyNumberFormat="1" applyFont="1" applyFill="1" applyBorder="1" applyAlignment="1">
      <alignment horizontal="left" vertical="center" wrapText="1"/>
    </xf>
    <xf numFmtId="0" fontId="8" fillId="4" borderId="16" xfId="0" applyNumberFormat="1" applyFont="1" applyFill="1" applyBorder="1" applyAlignment="1">
      <alignment horizontal="left" vertical="center" wrapText="1"/>
    </xf>
    <xf numFmtId="0" fontId="3" fillId="6" borderId="15" xfId="0" applyNumberFormat="1" applyFont="1" applyFill="1" applyBorder="1" applyAlignment="1">
      <alignment horizontal="left" vertical="center"/>
    </xf>
    <xf numFmtId="0" fontId="3" fillId="6" borderId="14" xfId="0" applyNumberFormat="1" applyFont="1" applyFill="1" applyBorder="1" applyAlignment="1">
      <alignment horizontal="left" vertical="center"/>
    </xf>
    <xf numFmtId="0" fontId="3" fillId="6" borderId="16" xfId="0" applyNumberFormat="1" applyFont="1" applyFill="1" applyBorder="1" applyAlignment="1">
      <alignment horizontal="left" vertical="center"/>
    </xf>
    <xf numFmtId="0" fontId="10" fillId="7" borderId="15" xfId="0" applyNumberFormat="1" applyFont="1" applyFill="1" applyBorder="1" applyAlignment="1">
      <alignment horizontal="left" vertical="center"/>
    </xf>
    <xf numFmtId="0" fontId="10" fillId="7" borderId="14" xfId="0" applyNumberFormat="1" applyFont="1" applyFill="1" applyBorder="1" applyAlignment="1">
      <alignment horizontal="left" vertical="center"/>
    </xf>
    <xf numFmtId="0" fontId="10" fillId="7" borderId="16" xfId="0" applyNumberFormat="1" applyFont="1" applyFill="1" applyBorder="1" applyAlignment="1">
      <alignment horizontal="left" vertical="center"/>
    </xf>
    <xf numFmtId="0" fontId="4" fillId="0" borderId="1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12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 vertical="top"/>
    </xf>
    <xf numFmtId="49" fontId="0" fillId="5" borderId="8" xfId="0" applyNumberFormat="1" applyFill="1" applyBorder="1" applyAlignment="1" applyProtection="1">
      <alignment horizontal="left"/>
    </xf>
    <xf numFmtId="49" fontId="0" fillId="5" borderId="7" xfId="0" applyNumberFormat="1" applyFill="1" applyBorder="1" applyAlignment="1" applyProtection="1">
      <alignment horizontal="left"/>
    </xf>
    <xf numFmtId="49" fontId="0" fillId="5" borderId="9" xfId="0" applyNumberFormat="1" applyFill="1" applyBorder="1" applyAlignment="1" applyProtection="1">
      <alignment horizontal="left"/>
    </xf>
    <xf numFmtId="49" fontId="0" fillId="5" borderId="15" xfId="0" applyNumberFormat="1" applyFill="1" applyBorder="1" applyAlignment="1" applyProtection="1">
      <alignment horizontal="left"/>
    </xf>
    <xf numFmtId="49" fontId="0" fillId="5" borderId="14" xfId="0" applyNumberFormat="1" applyFill="1" applyBorder="1" applyAlignment="1" applyProtection="1">
      <alignment horizontal="left"/>
    </xf>
    <xf numFmtId="49" fontId="0" fillId="5" borderId="16" xfId="0" applyNumberFormat="1" applyFill="1" applyBorder="1" applyAlignment="1" applyProtection="1">
      <alignment horizontal="left"/>
    </xf>
    <xf numFmtId="9" fontId="0" fillId="0" borderId="14" xfId="2" applyFont="1" applyBorder="1" applyAlignment="1" applyProtection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CDF9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4"/>
  <sheetViews>
    <sheetView showGridLines="0" workbookViewId="0">
      <selection activeCell="C2" sqref="C2:F2"/>
    </sheetView>
  </sheetViews>
  <sheetFormatPr defaultRowHeight="12.75" x14ac:dyDescent="0.2"/>
  <cols>
    <col min="1" max="1" width="5.5703125" customWidth="1"/>
    <col min="2" max="2" width="2.7109375" customWidth="1"/>
    <col min="3" max="3" width="40" customWidth="1"/>
    <col min="4" max="4" width="2" customWidth="1"/>
    <col min="5" max="5" width="11.7109375" customWidth="1"/>
    <col min="6" max="6" width="2.140625" customWidth="1"/>
    <col min="7" max="7" width="11.7109375" customWidth="1"/>
    <col min="8" max="8" width="2.42578125" customWidth="1"/>
    <col min="29" max="29" width="6.5703125" customWidth="1"/>
    <col min="30" max="30" width="9.140625" hidden="1" customWidth="1"/>
  </cols>
  <sheetData>
    <row r="1" spans="1:30" ht="19.5" x14ac:dyDescent="0.4">
      <c r="A1" s="66" t="s">
        <v>2</v>
      </c>
      <c r="B1" s="66"/>
      <c r="C1" s="66"/>
      <c r="D1" s="66"/>
      <c r="E1" s="66"/>
      <c r="F1" s="24"/>
      <c r="AD1" s="26" t="s">
        <v>25</v>
      </c>
    </row>
    <row r="2" spans="1:30" ht="15" customHeight="1" thickBot="1" x14ac:dyDescent="0.25">
      <c r="A2" s="1" t="s">
        <v>0</v>
      </c>
      <c r="C2" s="67"/>
      <c r="D2" s="68"/>
      <c r="E2" s="68"/>
      <c r="F2" s="69"/>
      <c r="AD2" s="27">
        <f>COUNTIF(A12:Z200,"~*")</f>
        <v>0</v>
      </c>
    </row>
    <row r="3" spans="1:30" ht="15" customHeight="1" thickTop="1" x14ac:dyDescent="0.2">
      <c r="A3" s="1" t="s">
        <v>1</v>
      </c>
      <c r="C3" s="70"/>
      <c r="D3" s="71"/>
      <c r="E3" s="71"/>
      <c r="F3" s="72"/>
      <c r="AD3" s="26" t="s">
        <v>26</v>
      </c>
    </row>
    <row r="4" spans="1:30" ht="13.5" thickBot="1" x14ac:dyDescent="0.25">
      <c r="AD4" s="27">
        <f>COUNTIF(A12:Z200,"  ")</f>
        <v>26</v>
      </c>
    </row>
    <row r="5" spans="1:30" ht="13.5" thickTop="1" x14ac:dyDescent="0.2">
      <c r="A5" s="1" t="str">
        <f>IF(Sol.!C5="OFF","","Score:")</f>
        <v>Score:</v>
      </c>
      <c r="C5" s="33">
        <f>IF(Sol.!C5="OFF","",AD10)</f>
        <v>0</v>
      </c>
      <c r="AD5" s="28" t="s">
        <v>27</v>
      </c>
    </row>
    <row r="6" spans="1:30" ht="13.5" thickBot="1" x14ac:dyDescent="0.25">
      <c r="E6" s="2"/>
      <c r="G6" s="25"/>
      <c r="AD6" s="27">
        <f>COUNTIF(A12:Z200," ")</f>
        <v>0</v>
      </c>
    </row>
    <row r="7" spans="1:30" ht="13.5" thickTop="1" x14ac:dyDescent="0.2">
      <c r="A7" s="34" t="s">
        <v>47</v>
      </c>
      <c r="C7" s="86">
        <v>2</v>
      </c>
      <c r="D7" s="87"/>
      <c r="E7" s="87"/>
      <c r="G7" s="25"/>
      <c r="AD7" s="26" t="s">
        <v>28</v>
      </c>
    </row>
    <row r="8" spans="1:30" ht="15" customHeight="1" thickBot="1" x14ac:dyDescent="0.25">
      <c r="A8" s="74" t="s">
        <v>22</v>
      </c>
      <c r="B8" s="75"/>
      <c r="C8" s="75"/>
      <c r="D8" s="75"/>
      <c r="E8" s="75"/>
      <c r="F8" s="75"/>
      <c r="G8" s="75"/>
      <c r="H8" s="76"/>
      <c r="AD8" s="27">
        <f>AD2+AD4+AD6</f>
        <v>26</v>
      </c>
    </row>
    <row r="9" spans="1:30" ht="13.5" thickTop="1" x14ac:dyDescent="0.2">
      <c r="A9" s="77" t="s">
        <v>23</v>
      </c>
      <c r="B9" s="78"/>
      <c r="C9" s="78"/>
      <c r="D9" s="78"/>
      <c r="E9" s="78"/>
      <c r="F9" s="78"/>
      <c r="G9" s="78"/>
      <c r="H9" s="79"/>
      <c r="AD9" s="26" t="s">
        <v>29</v>
      </c>
    </row>
    <row r="10" spans="1:30" ht="13.5" thickBot="1" x14ac:dyDescent="0.25">
      <c r="A10" s="80" t="s">
        <v>24</v>
      </c>
      <c r="B10" s="81"/>
      <c r="C10" s="81"/>
      <c r="D10" s="81"/>
      <c r="E10" s="81"/>
      <c r="F10" s="81"/>
      <c r="G10" s="81"/>
      <c r="H10" s="82"/>
      <c r="AD10" s="29">
        <f>(AD8-AD4-AD2)/AD8</f>
        <v>0</v>
      </c>
    </row>
    <row r="11" spans="1:30" ht="13.5" thickTop="1" x14ac:dyDescent="0.2">
      <c r="A11" s="83" t="str">
        <f>IF(Sol.!C5="OFF","     ","A red asterisk (*) will appear in the column to the right of an incorrect answer.")</f>
        <v>A red asterisk (*) will appear in the column to the right of an incorrect answer.</v>
      </c>
      <c r="B11" s="84"/>
      <c r="C11" s="84"/>
      <c r="D11" s="84"/>
      <c r="E11" s="84"/>
      <c r="F11" s="84"/>
      <c r="G11" s="84"/>
      <c r="H11" s="85"/>
      <c r="AD11" t="s">
        <v>30</v>
      </c>
    </row>
    <row r="12" spans="1:30" ht="13.5" customHeight="1" x14ac:dyDescent="0.2">
      <c r="AD12" t="s">
        <v>31</v>
      </c>
    </row>
    <row r="13" spans="1:30" x14ac:dyDescent="0.2">
      <c r="AD13" t="s">
        <v>32</v>
      </c>
    </row>
    <row r="14" spans="1:30" x14ac:dyDescent="0.2">
      <c r="A14" s="35" t="s">
        <v>48</v>
      </c>
      <c r="B14" s="3"/>
      <c r="C14" s="4"/>
      <c r="D14" s="4"/>
      <c r="E14" s="4"/>
      <c r="F14" s="4"/>
      <c r="G14" s="4"/>
      <c r="H14" s="5"/>
      <c r="AD14" s="26" t="s">
        <v>33</v>
      </c>
    </row>
    <row r="15" spans="1:30" x14ac:dyDescent="0.2">
      <c r="B15" s="6"/>
      <c r="C15" s="90" t="s">
        <v>53</v>
      </c>
      <c r="D15" s="90"/>
      <c r="E15" s="90"/>
      <c r="F15" s="90"/>
      <c r="G15" s="90"/>
      <c r="H15" s="7"/>
      <c r="AD15" s="26" t="s">
        <v>34</v>
      </c>
    </row>
    <row r="16" spans="1:30" x14ac:dyDescent="0.2">
      <c r="B16" s="6"/>
      <c r="C16" s="90" t="s">
        <v>3</v>
      </c>
      <c r="D16" s="90"/>
      <c r="E16" s="90"/>
      <c r="F16" s="90"/>
      <c r="G16" s="90"/>
      <c r="H16" s="7"/>
      <c r="AD16" s="30" t="s">
        <v>35</v>
      </c>
    </row>
    <row r="17" spans="2:30" x14ac:dyDescent="0.2">
      <c r="B17" s="6"/>
      <c r="C17" s="64" t="s">
        <v>54</v>
      </c>
      <c r="D17" s="65"/>
      <c r="E17" s="65"/>
      <c r="F17" s="65"/>
      <c r="G17" s="65"/>
      <c r="H17" s="7"/>
    </row>
    <row r="18" spans="2:30" ht="15" customHeight="1" x14ac:dyDescent="0.2">
      <c r="B18" s="6"/>
      <c r="C18" s="73" t="s">
        <v>4</v>
      </c>
      <c r="D18" s="73"/>
      <c r="E18" s="73"/>
      <c r="F18" s="73"/>
      <c r="G18" s="73"/>
      <c r="H18" s="7"/>
    </row>
    <row r="19" spans="2:30" ht="15" customHeight="1" x14ac:dyDescent="0.2">
      <c r="B19" s="6"/>
      <c r="C19" s="8" t="s">
        <v>5</v>
      </c>
      <c r="D19" s="8"/>
      <c r="E19" s="8"/>
      <c r="F19" s="8"/>
      <c r="G19" s="20"/>
      <c r="H19" s="9" t="str">
        <f>IF(Sol.!$C$5="OFF","",IF(G19="","  ",IF(AND(G19&lt;&gt;"",G19&lt;&gt;Sol.!G19),"*"," ")))</f>
        <v xml:space="preserve">  </v>
      </c>
      <c r="AD19" s="31" t="s">
        <v>36</v>
      </c>
    </row>
    <row r="20" spans="2:30" ht="15" customHeight="1" x14ac:dyDescent="0.2">
      <c r="B20" s="6"/>
      <c r="C20" s="8" t="s">
        <v>6</v>
      </c>
      <c r="D20" s="8"/>
      <c r="E20" s="8"/>
      <c r="F20" s="8"/>
      <c r="G20" s="10"/>
      <c r="H20" s="9" t="str">
        <f>IF(Sol.!$C$5="OFF","",IF(G20="","  ",IF(AND(G20&lt;&gt;"",G20&lt;&gt;Sol.!G20),"*"," ")))</f>
        <v xml:space="preserve">  </v>
      </c>
      <c r="AD20" s="31" t="s">
        <v>37</v>
      </c>
    </row>
    <row r="21" spans="2:30" ht="15" customHeight="1" x14ac:dyDescent="0.2">
      <c r="B21" s="6"/>
      <c r="C21" s="11" t="s">
        <v>15</v>
      </c>
      <c r="D21" s="8"/>
      <c r="E21" s="8"/>
      <c r="F21" s="8"/>
      <c r="G21" s="12"/>
      <c r="H21" s="9" t="str">
        <f>IF(Sol.!$C$5="OFF","",IF(G21="","  ",IF(AND(G21&lt;&gt;"",G21&lt;&gt;Sol.!G21),"*"," ")))</f>
        <v xml:space="preserve">  </v>
      </c>
      <c r="AD21" s="31" t="s">
        <v>38</v>
      </c>
    </row>
    <row r="22" spans="2:30" ht="15" customHeight="1" thickBot="1" x14ac:dyDescent="0.25">
      <c r="B22" s="6"/>
      <c r="C22" s="11" t="s">
        <v>7</v>
      </c>
      <c r="D22" s="8"/>
      <c r="E22" s="8"/>
      <c r="F22" s="8"/>
      <c r="G22" s="21"/>
      <c r="H22" s="9" t="str">
        <f>IF(Sol.!$C$5="OFF","",IF(G22="","  ",IF(AND(G22&lt;&gt;"",G22&lt;&gt;Sol.!G22),"*"," ")))</f>
        <v xml:space="preserve">  </v>
      </c>
      <c r="AD22" s="31" t="s">
        <v>39</v>
      </c>
    </row>
    <row r="23" spans="2:30" ht="15" customHeight="1" thickTop="1" x14ac:dyDescent="0.2">
      <c r="B23" s="6"/>
      <c r="C23" s="11"/>
      <c r="D23" s="8"/>
      <c r="E23" s="8"/>
      <c r="F23" s="8"/>
      <c r="G23" s="8"/>
      <c r="H23" s="7"/>
      <c r="AD23" s="31" t="s">
        <v>40</v>
      </c>
    </row>
    <row r="24" spans="2:30" ht="15" customHeight="1" x14ac:dyDescent="0.2">
      <c r="B24" s="6"/>
      <c r="C24" s="88" t="s">
        <v>8</v>
      </c>
      <c r="D24" s="88"/>
      <c r="E24" s="88"/>
      <c r="F24" s="88"/>
      <c r="G24" s="88"/>
      <c r="H24" s="7"/>
      <c r="AD24" s="31" t="s">
        <v>41</v>
      </c>
    </row>
    <row r="25" spans="2:30" ht="15" customHeight="1" x14ac:dyDescent="0.2">
      <c r="B25" s="6"/>
      <c r="C25" s="11" t="s">
        <v>9</v>
      </c>
      <c r="D25" s="8"/>
      <c r="E25" s="8"/>
      <c r="F25" s="8"/>
      <c r="G25" s="22"/>
      <c r="H25" s="9" t="str">
        <f>IF(Sol.!$C$5="OFF","",IF(G25="","  ",IF(AND(G25&lt;&gt;"",G25&lt;&gt;Sol.!G25),"*"," ")))</f>
        <v xml:space="preserve">  </v>
      </c>
      <c r="AD25" s="31" t="s">
        <v>42</v>
      </c>
    </row>
    <row r="26" spans="2:30" ht="15" customHeight="1" x14ac:dyDescent="0.2">
      <c r="B26" s="6"/>
      <c r="C26" s="13"/>
      <c r="D26" s="8"/>
      <c r="E26" s="8"/>
      <c r="F26" s="8"/>
      <c r="G26" s="8"/>
      <c r="H26" s="7"/>
      <c r="AD26" s="32" t="s">
        <v>43</v>
      </c>
    </row>
    <row r="27" spans="2:30" ht="15" customHeight="1" x14ac:dyDescent="0.2">
      <c r="B27" s="6"/>
      <c r="C27" s="89" t="s">
        <v>10</v>
      </c>
      <c r="D27" s="89"/>
      <c r="E27" s="89"/>
      <c r="F27" s="89"/>
      <c r="G27" s="89"/>
      <c r="H27" s="7"/>
      <c r="AD27" s="31" t="s">
        <v>44</v>
      </c>
    </row>
    <row r="28" spans="2:30" ht="15" customHeight="1" x14ac:dyDescent="0.2">
      <c r="B28" s="6"/>
      <c r="C28" s="11" t="s">
        <v>11</v>
      </c>
      <c r="D28" s="8"/>
      <c r="E28" s="22"/>
      <c r="F28" s="14" t="str">
        <f>IF(Sol.!$C$5="OFF","",IF(E28="","  ",IF(AND(E28&lt;&gt;"",E28&lt;&gt;Sol.!E28),"*"," ")))</f>
        <v xml:space="preserve">  </v>
      </c>
      <c r="G28" s="8"/>
      <c r="H28" s="7"/>
      <c r="AD28" s="32" t="s">
        <v>45</v>
      </c>
    </row>
    <row r="29" spans="2:30" ht="15" customHeight="1" x14ac:dyDescent="0.2">
      <c r="B29" s="6"/>
      <c r="C29" s="11" t="s">
        <v>12</v>
      </c>
      <c r="D29" s="8"/>
      <c r="E29" s="12"/>
      <c r="F29" s="14" t="str">
        <f>IF(Sol.!$C$5="OFF","",IF(E29="","  ",IF(AND(E29&lt;&gt;"",E29&lt;&gt;Sol.!E29),"*"," ")))</f>
        <v xml:space="preserve">  </v>
      </c>
      <c r="G29" s="15"/>
      <c r="H29" s="9" t="str">
        <f>IF(Sol.!$C$5="OFF","",IF(G29="","  ",IF(AND(G29&lt;&gt;"",G29&lt;&gt;Sol.!G29),"*"," ")))</f>
        <v xml:space="preserve">  </v>
      </c>
      <c r="AD29" s="32" t="s">
        <v>46</v>
      </c>
    </row>
    <row r="30" spans="2:30" ht="15" customHeight="1" thickBot="1" x14ac:dyDescent="0.25">
      <c r="B30" s="6"/>
      <c r="C30" s="8" t="s">
        <v>13</v>
      </c>
      <c r="D30" s="8"/>
      <c r="E30" s="8"/>
      <c r="F30" s="8"/>
      <c r="G30" s="21"/>
      <c r="H30" s="9" t="str">
        <f>IF(Sol.!$C$5="OFF","",IF(G30="","  ",IF(AND(G30&lt;&gt;"",G30&lt;&gt;Sol.!G30),"*"," ")))</f>
        <v xml:space="preserve">  </v>
      </c>
    </row>
    <row r="31" spans="2:30" ht="21.75" customHeight="1" thickTop="1" x14ac:dyDescent="0.2">
      <c r="B31" s="16"/>
      <c r="C31" s="17"/>
      <c r="D31" s="17"/>
      <c r="E31" s="17"/>
      <c r="F31" s="17"/>
      <c r="G31" s="17"/>
      <c r="H31" s="18"/>
    </row>
    <row r="33" spans="2:8" x14ac:dyDescent="0.2">
      <c r="B33" s="3"/>
      <c r="C33" s="4"/>
      <c r="D33" s="4"/>
      <c r="E33" s="4"/>
      <c r="F33" s="4"/>
      <c r="G33" s="4"/>
      <c r="H33" s="5"/>
    </row>
    <row r="34" spans="2:8" x14ac:dyDescent="0.2">
      <c r="B34" s="6"/>
      <c r="C34" s="90" t="s">
        <v>53</v>
      </c>
      <c r="D34" s="90"/>
      <c r="E34" s="90"/>
      <c r="F34" s="90"/>
      <c r="G34" s="90"/>
      <c r="H34" s="7"/>
    </row>
    <row r="35" spans="2:8" x14ac:dyDescent="0.2">
      <c r="B35" s="6"/>
      <c r="C35" s="90" t="s">
        <v>3</v>
      </c>
      <c r="D35" s="90"/>
      <c r="E35" s="90"/>
      <c r="F35" s="90"/>
      <c r="G35" s="90"/>
      <c r="H35" s="7"/>
    </row>
    <row r="36" spans="2:8" x14ac:dyDescent="0.2">
      <c r="B36" s="6"/>
      <c r="C36" s="64" t="s">
        <v>55</v>
      </c>
      <c r="D36" s="65"/>
      <c r="E36" s="65"/>
      <c r="F36" s="65"/>
      <c r="G36" s="65"/>
      <c r="H36" s="7"/>
    </row>
    <row r="37" spans="2:8" ht="15" customHeight="1" x14ac:dyDescent="0.2">
      <c r="B37" s="6"/>
      <c r="C37" s="73" t="s">
        <v>4</v>
      </c>
      <c r="D37" s="73"/>
      <c r="E37" s="73"/>
      <c r="F37" s="73"/>
      <c r="G37" s="73"/>
      <c r="H37" s="7"/>
    </row>
    <row r="38" spans="2:8" ht="15" customHeight="1" x14ac:dyDescent="0.2">
      <c r="B38" s="6"/>
      <c r="C38" s="8" t="s">
        <v>5</v>
      </c>
      <c r="D38" s="8"/>
      <c r="E38" s="8"/>
      <c r="F38" s="8"/>
      <c r="G38" s="20"/>
      <c r="H38" s="9" t="str">
        <f>IF(Sol.!$C$5="OFF","",IF(G38="","  ",IF(AND(G38&lt;&gt;"",G38&lt;&gt;Sol.!G38),"*"," ")))</f>
        <v xml:space="preserve">  </v>
      </c>
    </row>
    <row r="39" spans="2:8" ht="15" customHeight="1" x14ac:dyDescent="0.2">
      <c r="B39" s="6"/>
      <c r="C39" s="8" t="s">
        <v>6</v>
      </c>
      <c r="D39" s="8"/>
      <c r="E39" s="8"/>
      <c r="F39" s="8"/>
      <c r="G39" s="10"/>
      <c r="H39" s="9" t="str">
        <f>IF(Sol.!$C$5="OFF","",IF(G39="","  ",IF(AND(G39&lt;&gt;"",G39&lt;&gt;Sol.!G39),"*"," ")))</f>
        <v xml:space="preserve">  </v>
      </c>
    </row>
    <row r="40" spans="2:8" ht="15" customHeight="1" x14ac:dyDescent="0.2">
      <c r="B40" s="6"/>
      <c r="C40" s="11" t="s">
        <v>15</v>
      </c>
      <c r="D40" s="8"/>
      <c r="E40" s="8"/>
      <c r="F40" s="8"/>
      <c r="G40" s="12"/>
      <c r="H40" s="9" t="str">
        <f>IF(Sol.!$C$5="OFF","",IF(G40="","  ",IF(AND(G40&lt;&gt;"",G40&lt;&gt;Sol.!G40),"*"," ")))</f>
        <v xml:space="preserve">  </v>
      </c>
    </row>
    <row r="41" spans="2:8" ht="15" customHeight="1" thickBot="1" x14ac:dyDescent="0.25">
      <c r="B41" s="6"/>
      <c r="C41" s="11" t="s">
        <v>7</v>
      </c>
      <c r="D41" s="8"/>
      <c r="E41" s="8"/>
      <c r="F41" s="8"/>
      <c r="G41" s="21"/>
      <c r="H41" s="9" t="str">
        <f>IF(Sol.!$C$5="OFF","",IF(G41="","  ",IF(AND(G41&lt;&gt;"",G41&lt;&gt;Sol.!G41),"*"," ")))</f>
        <v xml:space="preserve">  </v>
      </c>
    </row>
    <row r="42" spans="2:8" ht="15" customHeight="1" thickTop="1" x14ac:dyDescent="0.2">
      <c r="B42" s="6"/>
      <c r="C42" s="11"/>
      <c r="D42" s="8"/>
      <c r="E42" s="8"/>
      <c r="F42" s="8"/>
      <c r="G42" s="8"/>
      <c r="H42" s="7"/>
    </row>
    <row r="43" spans="2:8" ht="15" customHeight="1" x14ac:dyDescent="0.2">
      <c r="B43" s="6"/>
      <c r="C43" s="88" t="s">
        <v>8</v>
      </c>
      <c r="D43" s="88"/>
      <c r="E43" s="88"/>
      <c r="F43" s="88"/>
      <c r="G43" s="88"/>
      <c r="H43" s="7"/>
    </row>
    <row r="44" spans="2:8" ht="15" customHeight="1" x14ac:dyDescent="0.2">
      <c r="B44" s="6"/>
      <c r="C44" s="11" t="s">
        <v>9</v>
      </c>
      <c r="D44" s="8"/>
      <c r="E44" s="8"/>
      <c r="F44" s="8"/>
      <c r="G44" s="22"/>
      <c r="H44" s="9" t="str">
        <f>IF(Sol.!$C$5="OFF","",IF(G44="","  ",IF(AND(G44&lt;&gt;"",G44&lt;&gt;Sol.!G44),"*"," ")))</f>
        <v xml:space="preserve">  </v>
      </c>
    </row>
    <row r="45" spans="2:8" ht="15" customHeight="1" x14ac:dyDescent="0.2">
      <c r="B45" s="6"/>
      <c r="C45" s="13"/>
      <c r="D45" s="8"/>
      <c r="E45" s="8"/>
      <c r="F45" s="8"/>
      <c r="G45" s="8"/>
      <c r="H45" s="7"/>
    </row>
    <row r="46" spans="2:8" ht="15" customHeight="1" x14ac:dyDescent="0.2">
      <c r="B46" s="6"/>
      <c r="C46" s="89" t="s">
        <v>10</v>
      </c>
      <c r="D46" s="89"/>
      <c r="E46" s="89"/>
      <c r="F46" s="89"/>
      <c r="G46" s="89"/>
      <c r="H46" s="7"/>
    </row>
    <row r="47" spans="2:8" ht="15" customHeight="1" x14ac:dyDescent="0.2">
      <c r="B47" s="6"/>
      <c r="C47" s="11" t="s">
        <v>11</v>
      </c>
      <c r="D47" s="8"/>
      <c r="E47" s="22"/>
      <c r="F47" s="14" t="str">
        <f>IF(Sol.!$C$5="OFF","",IF(E47="","  ",IF(AND(E47&lt;&gt;"",E47&lt;&gt;Sol.!E47),"*"," ")))</f>
        <v xml:space="preserve">  </v>
      </c>
      <c r="G47" s="8"/>
      <c r="H47" s="7"/>
    </row>
    <row r="48" spans="2:8" ht="15" customHeight="1" x14ac:dyDescent="0.2">
      <c r="B48" s="6"/>
      <c r="C48" s="11" t="s">
        <v>12</v>
      </c>
      <c r="D48" s="8"/>
      <c r="E48" s="12"/>
      <c r="F48" s="14" t="str">
        <f>IF(Sol.!$C$5="OFF","",IF(E48="","  ",IF(AND(E48&lt;&gt;"",E48&lt;&gt;Sol.!E48),"*"," ")))</f>
        <v xml:space="preserve">  </v>
      </c>
      <c r="G48" s="15"/>
      <c r="H48" s="9" t="str">
        <f>IF(Sol.!$C$5="OFF","",IF(G48="","  ",IF(AND(G48&lt;&gt;"",G48&lt;&gt;Sol.!G48),"*"," ")))</f>
        <v xml:space="preserve">  </v>
      </c>
    </row>
    <row r="49" spans="1:8" ht="15" customHeight="1" thickBot="1" x14ac:dyDescent="0.25">
      <c r="B49" s="6"/>
      <c r="C49" s="8" t="s">
        <v>13</v>
      </c>
      <c r="D49" s="8"/>
      <c r="E49" s="8"/>
      <c r="F49" s="8"/>
      <c r="G49" s="21"/>
      <c r="H49" s="9" t="str">
        <f>IF(Sol.!$C$5="OFF","",IF(G49="","  ",IF(AND(G49&lt;&gt;"",G49&lt;&gt;Sol.!G49),"*"," ")))</f>
        <v xml:space="preserve">  </v>
      </c>
    </row>
    <row r="50" spans="1:8" ht="13.5" thickTop="1" x14ac:dyDescent="0.2">
      <c r="B50" s="16"/>
      <c r="C50" s="17"/>
      <c r="D50" s="17"/>
      <c r="E50" s="17"/>
      <c r="F50" s="17"/>
      <c r="G50" s="17"/>
      <c r="H50" s="18"/>
    </row>
    <row r="52" spans="1:8" x14ac:dyDescent="0.2">
      <c r="A52" s="35" t="s">
        <v>49</v>
      </c>
      <c r="B52" s="3"/>
      <c r="C52" s="4"/>
      <c r="D52" s="4"/>
      <c r="E52" s="4"/>
      <c r="F52" s="4"/>
      <c r="G52" s="4"/>
      <c r="H52" s="5"/>
    </row>
    <row r="53" spans="1:8" ht="15" customHeight="1" x14ac:dyDescent="0.2">
      <c r="B53" s="6"/>
      <c r="C53" s="11" t="s">
        <v>51</v>
      </c>
      <c r="D53" s="8"/>
      <c r="E53" s="8"/>
      <c r="F53" s="8"/>
      <c r="G53" s="22"/>
      <c r="H53" s="9" t="str">
        <f>IF(Sol.!$C$5="OFF","",IF(G53="","  ",IF(AND(G53&lt;&gt;"",G53&lt;&gt;Sol.!G53),"*"," ")))</f>
        <v xml:space="preserve">  </v>
      </c>
    </row>
    <row r="54" spans="1:8" ht="15" customHeight="1" x14ac:dyDescent="0.2">
      <c r="B54" s="6"/>
      <c r="C54" s="8" t="s">
        <v>52</v>
      </c>
      <c r="D54" s="8"/>
      <c r="E54" s="8"/>
      <c r="F54" s="8"/>
      <c r="G54" s="12"/>
      <c r="H54" s="9" t="str">
        <f>IF(Sol.!$C$5="OFF","",IF(G54="","  ",IF(AND(G54&lt;&gt;"",G54&lt;&gt;Sol.!G54),"*"," ")))</f>
        <v xml:space="preserve">  </v>
      </c>
    </row>
    <row r="55" spans="1:8" ht="15" customHeight="1" thickBot="1" x14ac:dyDescent="0.25">
      <c r="B55" s="6"/>
      <c r="C55" s="11" t="s">
        <v>14</v>
      </c>
      <c r="D55" s="8"/>
      <c r="E55" s="8"/>
      <c r="F55" s="8"/>
      <c r="G55" s="21"/>
      <c r="H55" s="9" t="str">
        <f>IF(Sol.!$C$5="OFF","",IF(G55="","  ",IF(AND(G55&lt;&gt;"",G55&lt;&gt;Sol.!G55),"*"," ")))</f>
        <v xml:space="preserve">  </v>
      </c>
    </row>
    <row r="56" spans="1:8" ht="13.5" thickTop="1" x14ac:dyDescent="0.2">
      <c r="B56" s="16"/>
      <c r="C56" s="36"/>
      <c r="D56" s="17"/>
      <c r="E56" s="17"/>
      <c r="F56" s="17"/>
      <c r="G56" s="17"/>
      <c r="H56" s="18"/>
    </row>
    <row r="57" spans="1:8" x14ac:dyDescent="0.2">
      <c r="C57" s="37"/>
    </row>
    <row r="58" spans="1:8" x14ac:dyDescent="0.2">
      <c r="A58" s="35" t="s">
        <v>50</v>
      </c>
      <c r="B58" s="3"/>
      <c r="C58" s="38"/>
      <c r="D58" s="4"/>
      <c r="E58" s="4"/>
      <c r="F58" s="4"/>
      <c r="G58" s="4"/>
      <c r="H58" s="5"/>
    </row>
    <row r="59" spans="1:8" ht="15" customHeight="1" x14ac:dyDescent="0.2">
      <c r="B59" s="6"/>
      <c r="C59" s="11" t="s">
        <v>51</v>
      </c>
      <c r="D59" s="8"/>
      <c r="E59" s="8"/>
      <c r="F59" s="8"/>
      <c r="G59" s="22"/>
      <c r="H59" s="9" t="str">
        <f>IF(Sol.!$C$5="OFF","",IF(G59="","  ",IF(AND(G59&lt;&gt;"",G59&lt;&gt;Sol.!G59),"*"," ")))</f>
        <v xml:space="preserve">  </v>
      </c>
    </row>
    <row r="60" spans="1:8" ht="15" customHeight="1" x14ac:dyDescent="0.2">
      <c r="B60" s="6"/>
      <c r="C60" s="11" t="s">
        <v>52</v>
      </c>
      <c r="D60" s="8"/>
      <c r="E60" s="8"/>
      <c r="F60" s="8"/>
      <c r="G60" s="12"/>
      <c r="H60" s="9" t="str">
        <f>IF(Sol.!$C$5="OFF","",IF(G60="","  ",IF(AND(G60&lt;&gt;"",G60&lt;&gt;Sol.!G60),"*"," ")))</f>
        <v xml:space="preserve">  </v>
      </c>
    </row>
    <row r="61" spans="1:8" ht="15" customHeight="1" x14ac:dyDescent="0.2">
      <c r="B61" s="6"/>
      <c r="C61" s="11" t="s">
        <v>18</v>
      </c>
      <c r="D61" s="8"/>
      <c r="E61" s="8"/>
      <c r="F61" s="8"/>
      <c r="G61" s="23"/>
      <c r="H61" s="9" t="str">
        <f>IF(Sol.!$C$5="OFF","",IF(G61="","  ",IF(AND(G61&lt;&gt;"",G61&lt;&gt;Sol.!G61),"*"," ")))</f>
        <v xml:space="preserve">  </v>
      </c>
    </row>
    <row r="62" spans="1:8" ht="15" customHeight="1" x14ac:dyDescent="0.2">
      <c r="B62" s="6"/>
      <c r="C62" s="11" t="s">
        <v>16</v>
      </c>
      <c r="D62" s="8"/>
      <c r="E62" s="8"/>
      <c r="F62" s="8"/>
      <c r="G62" s="19"/>
      <c r="H62" s="9" t="str">
        <f>IF(Sol.!$C$5="OFF","",IF(G62="","  ",IF(AND(G62&lt;&gt;"",G62&lt;&gt;Sol.!G62),"*"," ")))</f>
        <v xml:space="preserve">  </v>
      </c>
    </row>
    <row r="63" spans="1:8" ht="13.5" thickBot="1" x14ac:dyDescent="0.25">
      <c r="B63" s="6"/>
      <c r="C63" s="11" t="s">
        <v>14</v>
      </c>
      <c r="D63" s="8"/>
      <c r="E63" s="8"/>
      <c r="F63" s="8"/>
      <c r="G63" s="21"/>
      <c r="H63" s="9" t="str">
        <f>IF(Sol.!$C$5="OFF","",IF(G63="","  ",IF(AND(G63&lt;&gt;"",G63&lt;&gt;Sol.!G63),"*"," ")))</f>
        <v xml:space="preserve">  </v>
      </c>
    </row>
    <row r="64" spans="1:8" ht="13.5" thickTop="1" x14ac:dyDescent="0.2">
      <c r="B64" s="16"/>
      <c r="C64" s="17"/>
      <c r="D64" s="17"/>
      <c r="E64" s="17"/>
      <c r="F64" s="17"/>
      <c r="G64" s="17"/>
      <c r="H64" s="18"/>
    </row>
  </sheetData>
  <sheetProtection password="EF22" sheet="1" objects="1" scenarios="1"/>
  <mergeCells count="20">
    <mergeCell ref="C43:G43"/>
    <mergeCell ref="C46:G46"/>
    <mergeCell ref="C15:G15"/>
    <mergeCell ref="C16:G16"/>
    <mergeCell ref="C17:G17"/>
    <mergeCell ref="C24:G24"/>
    <mergeCell ref="C27:G27"/>
    <mergeCell ref="C37:G37"/>
    <mergeCell ref="C34:G34"/>
    <mergeCell ref="C35:G35"/>
    <mergeCell ref="C36:G36"/>
    <mergeCell ref="A1:E1"/>
    <mergeCell ref="C2:F2"/>
    <mergeCell ref="C3:F3"/>
    <mergeCell ref="C18:G18"/>
    <mergeCell ref="A8:H8"/>
    <mergeCell ref="A9:H9"/>
    <mergeCell ref="A10:H10"/>
    <mergeCell ref="A11:H11"/>
    <mergeCell ref="C7:E7"/>
  </mergeCells>
  <phoneticPr fontId="5" type="noConversion"/>
  <dataValidations count="5">
    <dataValidation allowBlank="1" showInputMessage="1" showErrorMessage="1" prompt="Capital stock plus retained earnings." sqref="G29 G48"/>
    <dataValidation allowBlank="1" showErrorMessage="1" sqref="E48"/>
    <dataValidation allowBlank="1" showInputMessage="1" showErrorMessage="1" prompt="Liabilities plus stockholders' equity.  This number should be equal to total assets." sqref="G30 G49"/>
    <dataValidation allowBlank="1" showErrorMessage="1" sqref="G61:G62 G22 E29 G55 G41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4"/>
  <sheetViews>
    <sheetView showGridLines="0" tabSelected="1" workbookViewId="0">
      <selection activeCell="C2" sqref="C2:F2"/>
    </sheetView>
  </sheetViews>
  <sheetFormatPr defaultRowHeight="12.75" x14ac:dyDescent="0.2"/>
  <cols>
    <col min="1" max="1" width="5.5703125" customWidth="1"/>
    <col min="2" max="2" width="2.7109375" customWidth="1"/>
    <col min="3" max="3" width="40" customWidth="1"/>
    <col min="4" max="4" width="2" customWidth="1"/>
    <col min="5" max="5" width="11.7109375" customWidth="1"/>
    <col min="6" max="6" width="2.140625" customWidth="1"/>
    <col min="7" max="7" width="11.7109375" customWidth="1"/>
    <col min="8" max="8" width="2.42578125" customWidth="1"/>
    <col min="29" max="29" width="8.140625" customWidth="1"/>
    <col min="30" max="30" width="9.140625" hidden="1" customWidth="1"/>
  </cols>
  <sheetData>
    <row r="1" spans="1:30" ht="19.5" customHeight="1" x14ac:dyDescent="0.4">
      <c r="A1" s="66" t="s">
        <v>2</v>
      </c>
      <c r="B1" s="66"/>
      <c r="C1" s="66"/>
      <c r="D1" s="66"/>
      <c r="E1" s="66"/>
      <c r="F1" s="24"/>
      <c r="AD1" s="26" t="s">
        <v>25</v>
      </c>
    </row>
    <row r="2" spans="1:30" ht="15" customHeight="1" thickBot="1" x14ac:dyDescent="0.25">
      <c r="A2" s="1" t="s">
        <v>0</v>
      </c>
      <c r="C2" s="93" t="s">
        <v>17</v>
      </c>
      <c r="D2" s="94"/>
      <c r="E2" s="94"/>
      <c r="F2" s="95"/>
      <c r="AD2" s="27">
        <f>COUNTIF(A12:Z200,"~*")</f>
        <v>0</v>
      </c>
    </row>
    <row r="3" spans="1:30" ht="15" customHeight="1" thickTop="1" x14ac:dyDescent="0.2">
      <c r="A3" s="1" t="s">
        <v>1</v>
      </c>
      <c r="C3" s="96"/>
      <c r="D3" s="97"/>
      <c r="E3" s="97"/>
      <c r="F3" s="98"/>
      <c r="AD3" s="26" t="s">
        <v>26</v>
      </c>
    </row>
    <row r="4" spans="1:30" ht="13.5" customHeight="1" thickBot="1" x14ac:dyDescent="0.25">
      <c r="A4" s="2" t="s">
        <v>19</v>
      </c>
      <c r="C4" s="99" t="s">
        <v>20</v>
      </c>
      <c r="D4" s="99"/>
      <c r="E4" s="99"/>
      <c r="F4" s="99"/>
      <c r="AD4" s="27">
        <f>COUNTIF(A12:Z200,"  ")</f>
        <v>0</v>
      </c>
    </row>
    <row r="5" spans="1:30" ht="13.5" customHeight="1" thickTop="1" x14ac:dyDescent="0.2">
      <c r="A5" s="2" t="s">
        <v>21</v>
      </c>
      <c r="C5" s="63" t="str">
        <f>IF('Ex. 1-16'!C7=100200,"OFF","ON")</f>
        <v>ON</v>
      </c>
      <c r="D5" s="43"/>
      <c r="E5" s="43"/>
      <c r="F5" s="43"/>
      <c r="AD5" s="28" t="s">
        <v>27</v>
      </c>
    </row>
    <row r="6" spans="1:30" ht="13.5" customHeight="1" thickBot="1" x14ac:dyDescent="0.25">
      <c r="E6" s="2"/>
      <c r="G6" s="25"/>
      <c r="AD6" s="27">
        <f>COUNTIF(A12:Z200," ")</f>
        <v>0</v>
      </c>
    </row>
    <row r="7" spans="1:30" ht="13.5" customHeight="1" thickTop="1" x14ac:dyDescent="0.2">
      <c r="E7" s="2"/>
      <c r="G7" s="25"/>
      <c r="AD7" s="26" t="s">
        <v>28</v>
      </c>
    </row>
    <row r="8" spans="1:30" ht="14.1" customHeight="1" thickBot="1" x14ac:dyDescent="0.25">
      <c r="A8" s="74" t="s">
        <v>22</v>
      </c>
      <c r="B8" s="75"/>
      <c r="C8" s="75"/>
      <c r="D8" s="75"/>
      <c r="E8" s="75"/>
      <c r="F8" s="75"/>
      <c r="G8" s="75"/>
      <c r="H8" s="76"/>
      <c r="AD8" s="27">
        <f>AD2+AD4+AD6</f>
        <v>0</v>
      </c>
    </row>
    <row r="9" spans="1:30" ht="13.5" customHeight="1" thickTop="1" x14ac:dyDescent="0.2">
      <c r="A9" s="77" t="s">
        <v>23</v>
      </c>
      <c r="B9" s="78"/>
      <c r="C9" s="78"/>
      <c r="D9" s="78"/>
      <c r="E9" s="78"/>
      <c r="F9" s="78"/>
      <c r="G9" s="78"/>
      <c r="H9" s="79"/>
      <c r="AD9" s="26" t="s">
        <v>29</v>
      </c>
    </row>
    <row r="10" spans="1:30" ht="13.5" customHeight="1" thickBot="1" x14ac:dyDescent="0.25">
      <c r="A10" s="80" t="s">
        <v>24</v>
      </c>
      <c r="B10" s="81"/>
      <c r="C10" s="81"/>
      <c r="D10" s="81"/>
      <c r="E10" s="81"/>
      <c r="F10" s="81"/>
      <c r="G10" s="81"/>
      <c r="H10" s="82"/>
      <c r="AD10" s="29" t="e">
        <f>(AD8-AD4-AD2)/AD8</f>
        <v>#DIV/0!</v>
      </c>
    </row>
    <row r="11" spans="1:30" ht="13.5" customHeight="1" thickTop="1" x14ac:dyDescent="0.2">
      <c r="A11" s="83" t="str">
        <f>IF(Sol.!C5="OFF","     ","A red asterisk (*) will appear in the column to the right of an incorrect answer.")</f>
        <v>A red asterisk (*) will appear in the column to the right of an incorrect answer.</v>
      </c>
      <c r="B11" s="84"/>
      <c r="C11" s="84"/>
      <c r="D11" s="84"/>
      <c r="E11" s="84"/>
      <c r="F11" s="84"/>
      <c r="G11" s="84"/>
      <c r="H11" s="85"/>
      <c r="AD11" t="s">
        <v>30</v>
      </c>
    </row>
    <row r="12" spans="1:30" ht="13.5" customHeight="1" x14ac:dyDescent="0.2">
      <c r="AD12" t="s">
        <v>31</v>
      </c>
    </row>
    <row r="13" spans="1:30" ht="13.5" customHeight="1" x14ac:dyDescent="0.2">
      <c r="AD13" t="s">
        <v>32</v>
      </c>
    </row>
    <row r="14" spans="1:30" x14ac:dyDescent="0.2">
      <c r="A14" s="39" t="s">
        <v>48</v>
      </c>
      <c r="B14" s="40"/>
      <c r="C14" s="41"/>
      <c r="D14" s="41"/>
      <c r="E14" s="41"/>
      <c r="F14" s="41"/>
      <c r="G14" s="41"/>
      <c r="H14" s="42"/>
      <c r="I14" s="43"/>
      <c r="AD14" s="26" t="s">
        <v>33</v>
      </c>
    </row>
    <row r="15" spans="1:30" x14ac:dyDescent="0.2">
      <c r="A15" s="43"/>
      <c r="B15" s="44"/>
      <c r="C15" s="90" t="s">
        <v>53</v>
      </c>
      <c r="D15" s="90"/>
      <c r="E15" s="90"/>
      <c r="F15" s="90"/>
      <c r="G15" s="90"/>
      <c r="H15" s="45"/>
      <c r="I15" s="43"/>
      <c r="AD15" s="26" t="s">
        <v>34</v>
      </c>
    </row>
    <row r="16" spans="1:30" x14ac:dyDescent="0.2">
      <c r="A16" s="43"/>
      <c r="B16" s="44"/>
      <c r="C16" s="90" t="s">
        <v>3</v>
      </c>
      <c r="D16" s="90"/>
      <c r="E16" s="90"/>
      <c r="F16" s="90"/>
      <c r="G16" s="90"/>
      <c r="H16" s="45"/>
      <c r="I16" s="43"/>
      <c r="AD16" s="30" t="s">
        <v>35</v>
      </c>
    </row>
    <row r="17" spans="1:30" x14ac:dyDescent="0.2">
      <c r="A17" s="43"/>
      <c r="B17" s="44"/>
      <c r="C17" s="64" t="s">
        <v>54</v>
      </c>
      <c r="D17" s="65"/>
      <c r="E17" s="65"/>
      <c r="F17" s="65"/>
      <c r="G17" s="65"/>
      <c r="H17" s="45"/>
      <c r="I17" s="43"/>
    </row>
    <row r="18" spans="1:30" ht="15" customHeight="1" x14ac:dyDescent="0.2">
      <c r="A18" s="43"/>
      <c r="B18" s="44"/>
      <c r="C18" s="91" t="s">
        <v>4</v>
      </c>
      <c r="D18" s="91"/>
      <c r="E18" s="91"/>
      <c r="F18" s="91"/>
      <c r="G18" s="91"/>
      <c r="H18" s="45"/>
      <c r="I18" s="43"/>
    </row>
    <row r="19" spans="1:30" ht="15" customHeight="1" x14ac:dyDescent="0.2">
      <c r="A19" s="43"/>
      <c r="B19" s="44"/>
      <c r="C19" s="46" t="s">
        <v>5</v>
      </c>
      <c r="D19" s="46"/>
      <c r="E19" s="46"/>
      <c r="F19" s="46"/>
      <c r="G19" s="47">
        <v>110000</v>
      </c>
      <c r="H19" s="9"/>
      <c r="I19" s="43"/>
      <c r="AD19" s="31" t="s">
        <v>36</v>
      </c>
    </row>
    <row r="20" spans="1:30" ht="15" customHeight="1" x14ac:dyDescent="0.2">
      <c r="A20" s="43"/>
      <c r="B20" s="44"/>
      <c r="C20" s="46" t="s">
        <v>6</v>
      </c>
      <c r="D20" s="46"/>
      <c r="E20" s="46"/>
      <c r="F20" s="46"/>
      <c r="G20" s="48">
        <v>75000</v>
      </c>
      <c r="H20" s="9"/>
      <c r="I20" s="43"/>
      <c r="AD20" s="31" t="s">
        <v>37</v>
      </c>
    </row>
    <row r="21" spans="1:30" ht="15" customHeight="1" x14ac:dyDescent="0.2">
      <c r="A21" s="43"/>
      <c r="B21" s="44"/>
      <c r="C21" s="49" t="s">
        <v>15</v>
      </c>
      <c r="D21" s="46"/>
      <c r="E21" s="46"/>
      <c r="F21" s="46"/>
      <c r="G21" s="50">
        <v>15000</v>
      </c>
      <c r="H21" s="9"/>
      <c r="I21" s="43"/>
      <c r="AD21" s="31" t="s">
        <v>38</v>
      </c>
    </row>
    <row r="22" spans="1:30" ht="15" customHeight="1" thickBot="1" x14ac:dyDescent="0.25">
      <c r="A22" s="43"/>
      <c r="B22" s="44"/>
      <c r="C22" s="49" t="s">
        <v>7</v>
      </c>
      <c r="D22" s="46"/>
      <c r="E22" s="46"/>
      <c r="F22" s="46"/>
      <c r="G22" s="51">
        <v>200000</v>
      </c>
      <c r="H22" s="9"/>
      <c r="I22" s="43"/>
      <c r="AD22" s="31" t="s">
        <v>39</v>
      </c>
    </row>
    <row r="23" spans="1:30" ht="15" customHeight="1" thickTop="1" x14ac:dyDescent="0.2">
      <c r="A23" s="43"/>
      <c r="B23" s="44"/>
      <c r="C23" s="49"/>
      <c r="D23" s="46"/>
      <c r="E23" s="46"/>
      <c r="F23" s="46"/>
      <c r="G23" s="46"/>
      <c r="H23" s="45"/>
      <c r="I23" s="43"/>
      <c r="AD23" s="31" t="s">
        <v>40</v>
      </c>
    </row>
    <row r="24" spans="1:30" ht="15" customHeight="1" x14ac:dyDescent="0.2">
      <c r="A24" s="43"/>
      <c r="B24" s="44"/>
      <c r="C24" s="90" t="s">
        <v>8</v>
      </c>
      <c r="D24" s="90"/>
      <c r="E24" s="90"/>
      <c r="F24" s="90"/>
      <c r="G24" s="90"/>
      <c r="H24" s="45"/>
      <c r="I24" s="43"/>
      <c r="AD24" s="31" t="s">
        <v>41</v>
      </c>
    </row>
    <row r="25" spans="1:30" ht="15" customHeight="1" x14ac:dyDescent="0.2">
      <c r="A25" s="43"/>
      <c r="B25" s="44"/>
      <c r="C25" s="49" t="s">
        <v>9</v>
      </c>
      <c r="D25" s="46"/>
      <c r="E25" s="46"/>
      <c r="F25" s="46"/>
      <c r="G25" s="52">
        <v>40000</v>
      </c>
      <c r="H25" s="9"/>
      <c r="I25" s="43"/>
      <c r="AD25" s="31" t="s">
        <v>42</v>
      </c>
    </row>
    <row r="26" spans="1:30" ht="15" customHeight="1" x14ac:dyDescent="0.2">
      <c r="A26" s="43"/>
      <c r="B26" s="44"/>
      <c r="C26" s="53"/>
      <c r="D26" s="46"/>
      <c r="E26" s="46"/>
      <c r="F26" s="46"/>
      <c r="G26" s="46"/>
      <c r="H26" s="45"/>
      <c r="I26" s="43"/>
      <c r="AD26" s="32" t="s">
        <v>43</v>
      </c>
    </row>
    <row r="27" spans="1:30" ht="15" customHeight="1" x14ac:dyDescent="0.2">
      <c r="A27" s="43"/>
      <c r="B27" s="44"/>
      <c r="C27" s="92" t="s">
        <v>10</v>
      </c>
      <c r="D27" s="92"/>
      <c r="E27" s="92"/>
      <c r="F27" s="92"/>
      <c r="G27" s="92"/>
      <c r="H27" s="45"/>
      <c r="I27" s="43"/>
      <c r="AD27" s="31" t="s">
        <v>44</v>
      </c>
    </row>
    <row r="28" spans="1:30" ht="15" customHeight="1" x14ac:dyDescent="0.2">
      <c r="A28" s="43"/>
      <c r="B28" s="44"/>
      <c r="C28" s="49" t="s">
        <v>11</v>
      </c>
      <c r="D28" s="46"/>
      <c r="E28" s="52">
        <v>60000</v>
      </c>
      <c r="F28" s="14"/>
      <c r="G28" s="46"/>
      <c r="H28" s="45"/>
      <c r="I28" s="43"/>
      <c r="AD28" s="32" t="s">
        <v>45</v>
      </c>
    </row>
    <row r="29" spans="1:30" ht="15" customHeight="1" x14ac:dyDescent="0.2">
      <c r="A29" s="43"/>
      <c r="B29" s="44"/>
      <c r="C29" s="49" t="s">
        <v>12</v>
      </c>
      <c r="D29" s="46"/>
      <c r="E29" s="50">
        <f>G22-G25-E28</f>
        <v>100000</v>
      </c>
      <c r="F29" s="14"/>
      <c r="G29" s="54">
        <v>160000</v>
      </c>
      <c r="H29" s="9"/>
      <c r="I29" s="43"/>
      <c r="AD29" s="32" t="s">
        <v>46</v>
      </c>
    </row>
    <row r="30" spans="1:30" ht="15" customHeight="1" thickBot="1" x14ac:dyDescent="0.25">
      <c r="A30" s="43"/>
      <c r="B30" s="44"/>
      <c r="C30" s="46" t="s">
        <v>13</v>
      </c>
      <c r="D30" s="46"/>
      <c r="E30" s="46"/>
      <c r="F30" s="46"/>
      <c r="G30" s="51">
        <v>200000</v>
      </c>
      <c r="H30" s="9"/>
      <c r="I30" s="43"/>
    </row>
    <row r="31" spans="1:30" ht="13.5" thickTop="1" x14ac:dyDescent="0.2">
      <c r="A31" s="43"/>
      <c r="B31" s="55"/>
      <c r="C31" s="56"/>
      <c r="D31" s="56"/>
      <c r="E31" s="56"/>
      <c r="F31" s="56"/>
      <c r="G31" s="56"/>
      <c r="H31" s="57"/>
      <c r="I31" s="43"/>
    </row>
    <row r="32" spans="1:30" x14ac:dyDescent="0.2">
      <c r="A32" s="43"/>
      <c r="B32" s="43"/>
      <c r="C32" s="43"/>
      <c r="D32" s="43"/>
      <c r="E32" s="43"/>
      <c r="F32" s="43"/>
      <c r="G32" s="43"/>
      <c r="H32" s="43"/>
      <c r="I32" s="43"/>
    </row>
    <row r="33" spans="1:9" x14ac:dyDescent="0.2">
      <c r="A33" s="43"/>
      <c r="B33" s="40"/>
      <c r="C33" s="41"/>
      <c r="D33" s="41"/>
      <c r="E33" s="41"/>
      <c r="F33" s="41"/>
      <c r="G33" s="41"/>
      <c r="H33" s="42"/>
      <c r="I33" s="43"/>
    </row>
    <row r="34" spans="1:9" x14ac:dyDescent="0.2">
      <c r="A34" s="43"/>
      <c r="B34" s="44"/>
      <c r="C34" s="90" t="s">
        <v>53</v>
      </c>
      <c r="D34" s="90"/>
      <c r="E34" s="90"/>
      <c r="F34" s="90"/>
      <c r="G34" s="90"/>
      <c r="H34" s="45"/>
      <c r="I34" s="43"/>
    </row>
    <row r="35" spans="1:9" x14ac:dyDescent="0.2">
      <c r="A35" s="43"/>
      <c r="B35" s="44"/>
      <c r="C35" s="90" t="s">
        <v>3</v>
      </c>
      <c r="D35" s="90"/>
      <c r="E35" s="90"/>
      <c r="F35" s="90"/>
      <c r="G35" s="90"/>
      <c r="H35" s="45"/>
      <c r="I35" s="43"/>
    </row>
    <row r="36" spans="1:9" x14ac:dyDescent="0.2">
      <c r="A36" s="43"/>
      <c r="B36" s="44"/>
      <c r="C36" s="64" t="s">
        <v>55</v>
      </c>
      <c r="D36" s="65"/>
      <c r="E36" s="65"/>
      <c r="F36" s="65"/>
      <c r="G36" s="65"/>
      <c r="H36" s="45"/>
      <c r="I36" s="43"/>
    </row>
    <row r="37" spans="1:9" ht="15" customHeight="1" x14ac:dyDescent="0.2">
      <c r="A37" s="43"/>
      <c r="B37" s="44"/>
      <c r="C37" s="91" t="s">
        <v>4</v>
      </c>
      <c r="D37" s="91"/>
      <c r="E37" s="91"/>
      <c r="F37" s="91"/>
      <c r="G37" s="91"/>
      <c r="H37" s="45"/>
      <c r="I37" s="43"/>
    </row>
    <row r="38" spans="1:9" ht="15" customHeight="1" x14ac:dyDescent="0.2">
      <c r="A38" s="43"/>
      <c r="B38" s="44"/>
      <c r="C38" s="46" t="s">
        <v>5</v>
      </c>
      <c r="D38" s="46"/>
      <c r="E38" s="46"/>
      <c r="F38" s="46"/>
      <c r="G38" s="47">
        <v>140000</v>
      </c>
      <c r="H38" s="9"/>
      <c r="I38" s="43"/>
    </row>
    <row r="39" spans="1:9" ht="15" customHeight="1" x14ac:dyDescent="0.2">
      <c r="A39" s="43"/>
      <c r="B39" s="44"/>
      <c r="C39" s="46" t="s">
        <v>6</v>
      </c>
      <c r="D39" s="46"/>
      <c r="E39" s="46"/>
      <c r="F39" s="46"/>
      <c r="G39" s="48">
        <v>118000</v>
      </c>
      <c r="H39" s="9"/>
      <c r="I39" s="43"/>
    </row>
    <row r="40" spans="1:9" ht="15" customHeight="1" x14ac:dyDescent="0.2">
      <c r="A40" s="43"/>
      <c r="B40" s="44"/>
      <c r="C40" s="49" t="s">
        <v>15</v>
      </c>
      <c r="D40" s="46"/>
      <c r="E40" s="46"/>
      <c r="F40" s="46"/>
      <c r="G40" s="50">
        <v>20000</v>
      </c>
      <c r="H40" s="9"/>
      <c r="I40" s="43"/>
    </row>
    <row r="41" spans="1:9" ht="15" customHeight="1" thickBot="1" x14ac:dyDescent="0.25">
      <c r="A41" s="43"/>
      <c r="B41" s="44"/>
      <c r="C41" s="49" t="s">
        <v>7</v>
      </c>
      <c r="D41" s="46"/>
      <c r="E41" s="46"/>
      <c r="F41" s="46"/>
      <c r="G41" s="51">
        <f>SUM(G38:G40)</f>
        <v>278000</v>
      </c>
      <c r="H41" s="9"/>
      <c r="I41" s="43"/>
    </row>
    <row r="42" spans="1:9" ht="15" customHeight="1" thickTop="1" x14ac:dyDescent="0.2">
      <c r="A42" s="43"/>
      <c r="B42" s="44"/>
      <c r="C42" s="49"/>
      <c r="D42" s="46"/>
      <c r="E42" s="46"/>
      <c r="F42" s="46"/>
      <c r="G42" s="46"/>
      <c r="H42" s="45"/>
      <c r="I42" s="43"/>
    </row>
    <row r="43" spans="1:9" ht="15" customHeight="1" x14ac:dyDescent="0.2">
      <c r="A43" s="43"/>
      <c r="B43" s="44"/>
      <c r="C43" s="90" t="s">
        <v>8</v>
      </c>
      <c r="D43" s="90"/>
      <c r="E43" s="90"/>
      <c r="F43" s="90"/>
      <c r="G43" s="90"/>
      <c r="H43" s="45"/>
      <c r="I43" s="43"/>
    </row>
    <row r="44" spans="1:9" ht="15" customHeight="1" x14ac:dyDescent="0.2">
      <c r="A44" s="43"/>
      <c r="B44" s="44"/>
      <c r="C44" s="49" t="s">
        <v>9</v>
      </c>
      <c r="D44" s="46"/>
      <c r="E44" s="46"/>
      <c r="F44" s="46"/>
      <c r="G44" s="52">
        <v>65000</v>
      </c>
      <c r="H44" s="9"/>
      <c r="I44" s="43"/>
    </row>
    <row r="45" spans="1:9" ht="15" customHeight="1" x14ac:dyDescent="0.2">
      <c r="A45" s="43"/>
      <c r="B45" s="44"/>
      <c r="C45" s="53"/>
      <c r="D45" s="46"/>
      <c r="E45" s="46"/>
      <c r="F45" s="46"/>
      <c r="G45" s="46"/>
      <c r="H45" s="45"/>
      <c r="I45" s="43"/>
    </row>
    <row r="46" spans="1:9" ht="15" customHeight="1" x14ac:dyDescent="0.2">
      <c r="A46" s="43"/>
      <c r="B46" s="44"/>
      <c r="C46" s="92" t="s">
        <v>10</v>
      </c>
      <c r="D46" s="92"/>
      <c r="E46" s="92"/>
      <c r="F46" s="92"/>
      <c r="G46" s="92"/>
      <c r="H46" s="45"/>
      <c r="I46" s="43"/>
    </row>
    <row r="47" spans="1:9" ht="15" customHeight="1" x14ac:dyDescent="0.2">
      <c r="A47" s="43"/>
      <c r="B47" s="44"/>
      <c r="C47" s="49" t="s">
        <v>11</v>
      </c>
      <c r="D47" s="46"/>
      <c r="E47" s="52">
        <v>60000</v>
      </c>
      <c r="F47" s="14"/>
      <c r="G47" s="46"/>
      <c r="H47" s="45"/>
      <c r="I47" s="43"/>
    </row>
    <row r="48" spans="1:9" ht="15" customHeight="1" x14ac:dyDescent="0.2">
      <c r="A48" s="43"/>
      <c r="B48" s="44"/>
      <c r="C48" s="49" t="s">
        <v>12</v>
      </c>
      <c r="D48" s="46"/>
      <c r="E48" s="50">
        <f>G41-G44-E47</f>
        <v>153000</v>
      </c>
      <c r="F48" s="14"/>
      <c r="G48" s="54">
        <v>213000</v>
      </c>
      <c r="H48" s="9"/>
      <c r="I48" s="43"/>
    </row>
    <row r="49" spans="1:9" ht="15" customHeight="1" thickBot="1" x14ac:dyDescent="0.25">
      <c r="A49" s="43"/>
      <c r="B49" s="44"/>
      <c r="C49" s="46" t="s">
        <v>13</v>
      </c>
      <c r="D49" s="46"/>
      <c r="E49" s="46"/>
      <c r="F49" s="46"/>
      <c r="G49" s="51">
        <f>G44+G48</f>
        <v>278000</v>
      </c>
      <c r="H49" s="9"/>
      <c r="I49" s="43"/>
    </row>
    <row r="50" spans="1:9" ht="13.5" thickTop="1" x14ac:dyDescent="0.2">
      <c r="A50" s="43"/>
      <c r="B50" s="55"/>
      <c r="C50" s="56"/>
      <c r="D50" s="56"/>
      <c r="E50" s="56"/>
      <c r="F50" s="56"/>
      <c r="G50" s="56"/>
      <c r="H50" s="57"/>
      <c r="I50" s="43"/>
    </row>
    <row r="51" spans="1:9" x14ac:dyDescent="0.2">
      <c r="A51" s="43"/>
      <c r="B51" s="43"/>
      <c r="C51" s="43"/>
      <c r="D51" s="43"/>
      <c r="E51" s="43"/>
      <c r="F51" s="43"/>
      <c r="G51" s="43"/>
      <c r="H51" s="43"/>
      <c r="I51" s="43"/>
    </row>
    <row r="52" spans="1:9" x14ac:dyDescent="0.2">
      <c r="A52" s="39" t="s">
        <v>49</v>
      </c>
      <c r="B52" s="40"/>
      <c r="C52" s="41"/>
      <c r="D52" s="41"/>
      <c r="E52" s="41"/>
      <c r="F52" s="41"/>
      <c r="G52" s="41"/>
      <c r="H52" s="42"/>
      <c r="I52" s="43"/>
    </row>
    <row r="53" spans="1:9" ht="15" customHeight="1" x14ac:dyDescent="0.2">
      <c r="A53" s="43"/>
      <c r="B53" s="44"/>
      <c r="C53" s="49" t="s">
        <v>51</v>
      </c>
      <c r="D53" s="46"/>
      <c r="E53" s="46"/>
      <c r="F53" s="46"/>
      <c r="G53" s="52">
        <v>153000</v>
      </c>
      <c r="H53" s="9"/>
      <c r="I53" s="43"/>
    </row>
    <row r="54" spans="1:9" ht="15" customHeight="1" x14ac:dyDescent="0.2">
      <c r="A54" s="43"/>
      <c r="B54" s="44"/>
      <c r="C54" s="46" t="s">
        <v>52</v>
      </c>
      <c r="D54" s="46"/>
      <c r="E54" s="46"/>
      <c r="F54" s="46"/>
      <c r="G54" s="50">
        <v>100000</v>
      </c>
      <c r="H54" s="9"/>
      <c r="I54" s="43"/>
    </row>
    <row r="55" spans="1:9" ht="15" customHeight="1" thickBot="1" x14ac:dyDescent="0.25">
      <c r="A55" s="43"/>
      <c r="B55" s="44"/>
      <c r="C55" s="49" t="s">
        <v>14</v>
      </c>
      <c r="D55" s="46"/>
      <c r="E55" s="46"/>
      <c r="F55" s="46"/>
      <c r="G55" s="51">
        <f>G53-G54</f>
        <v>53000</v>
      </c>
      <c r="H55" s="9"/>
      <c r="I55" s="43"/>
    </row>
    <row r="56" spans="1:9" ht="13.5" thickTop="1" x14ac:dyDescent="0.2">
      <c r="A56" s="43"/>
      <c r="B56" s="55"/>
      <c r="C56" s="58"/>
      <c r="D56" s="56"/>
      <c r="E56" s="56"/>
      <c r="F56" s="56"/>
      <c r="G56" s="56"/>
      <c r="H56" s="57"/>
      <c r="I56" s="43"/>
    </row>
    <row r="57" spans="1:9" x14ac:dyDescent="0.2">
      <c r="A57" s="43"/>
      <c r="B57" s="43"/>
      <c r="C57" s="59"/>
      <c r="D57" s="43"/>
      <c r="E57" s="43"/>
      <c r="F57" s="43"/>
      <c r="G57" s="43"/>
      <c r="H57" s="43"/>
      <c r="I57" s="43"/>
    </row>
    <row r="58" spans="1:9" x14ac:dyDescent="0.2">
      <c r="A58" s="39" t="s">
        <v>50</v>
      </c>
      <c r="B58" s="40"/>
      <c r="C58" s="60"/>
      <c r="D58" s="41"/>
      <c r="E58" s="41"/>
      <c r="F58" s="41"/>
      <c r="G58" s="41"/>
      <c r="H58" s="42"/>
      <c r="I58" s="43"/>
    </row>
    <row r="59" spans="1:9" ht="15" customHeight="1" x14ac:dyDescent="0.2">
      <c r="A59" s="43"/>
      <c r="B59" s="44"/>
      <c r="C59" s="49" t="s">
        <v>51</v>
      </c>
      <c r="D59" s="46"/>
      <c r="E59" s="46"/>
      <c r="F59" s="46"/>
      <c r="G59" s="52">
        <v>153000</v>
      </c>
      <c r="H59" s="9"/>
      <c r="I59" s="43"/>
    </row>
    <row r="60" spans="1:9" ht="15" customHeight="1" x14ac:dyDescent="0.2">
      <c r="A60" s="43"/>
      <c r="B60" s="44"/>
      <c r="C60" s="49" t="s">
        <v>52</v>
      </c>
      <c r="D60" s="46"/>
      <c r="E60" s="46"/>
      <c r="F60" s="46"/>
      <c r="G60" s="50">
        <v>100000</v>
      </c>
      <c r="H60" s="9"/>
      <c r="I60" s="43"/>
    </row>
    <row r="61" spans="1:9" ht="15" customHeight="1" x14ac:dyDescent="0.2">
      <c r="A61" s="43"/>
      <c r="B61" s="44"/>
      <c r="C61" s="49" t="s">
        <v>18</v>
      </c>
      <c r="D61" s="46"/>
      <c r="E61" s="46"/>
      <c r="F61" s="46"/>
      <c r="G61" s="61">
        <f>G59-G60</f>
        <v>53000</v>
      </c>
      <c r="H61" s="9"/>
      <c r="I61" s="43"/>
    </row>
    <row r="62" spans="1:9" ht="15" customHeight="1" x14ac:dyDescent="0.2">
      <c r="A62" s="43"/>
      <c r="B62" s="44"/>
      <c r="C62" s="49" t="s">
        <v>16</v>
      </c>
      <c r="D62" s="46"/>
      <c r="E62" s="46"/>
      <c r="F62" s="46"/>
      <c r="G62" s="62">
        <v>20000</v>
      </c>
      <c r="H62" s="9"/>
      <c r="I62" s="43"/>
    </row>
    <row r="63" spans="1:9" ht="15" customHeight="1" thickBot="1" x14ac:dyDescent="0.25">
      <c r="A63" s="43"/>
      <c r="B63" s="44"/>
      <c r="C63" s="49" t="s">
        <v>14</v>
      </c>
      <c r="D63" s="46"/>
      <c r="E63" s="46"/>
      <c r="F63" s="46"/>
      <c r="G63" s="51">
        <f>G61+G62</f>
        <v>73000</v>
      </c>
      <c r="H63" s="9"/>
      <c r="I63" s="43"/>
    </row>
    <row r="64" spans="1:9" ht="13.5" thickTop="1" x14ac:dyDescent="0.2">
      <c r="A64" s="43"/>
      <c r="B64" s="55"/>
      <c r="C64" s="56"/>
      <c r="D64" s="56"/>
      <c r="E64" s="56"/>
      <c r="F64" s="56"/>
      <c r="G64" s="56"/>
      <c r="H64" s="57"/>
      <c r="I64" s="43"/>
    </row>
  </sheetData>
  <sheetProtection password="A5B9" sheet="1" objects="1" scenarios="1"/>
  <mergeCells count="20">
    <mergeCell ref="A8:H8"/>
    <mergeCell ref="A9:H9"/>
    <mergeCell ref="A10:H10"/>
    <mergeCell ref="A11:H11"/>
    <mergeCell ref="A1:E1"/>
    <mergeCell ref="C2:F2"/>
    <mergeCell ref="C3:F3"/>
    <mergeCell ref="C4:F4"/>
    <mergeCell ref="C15:G15"/>
    <mergeCell ref="C16:G16"/>
    <mergeCell ref="C17:G17"/>
    <mergeCell ref="C18:G18"/>
    <mergeCell ref="C24:G24"/>
    <mergeCell ref="C27:G27"/>
    <mergeCell ref="C34:G34"/>
    <mergeCell ref="C35:G35"/>
    <mergeCell ref="C36:G36"/>
    <mergeCell ref="C37:G37"/>
    <mergeCell ref="C43:G43"/>
    <mergeCell ref="C46:G46"/>
  </mergeCells>
  <phoneticPr fontId="5" type="noConversion"/>
  <dataValidations count="5">
    <dataValidation allowBlank="1" showInputMessage="1" showErrorMessage="1" prompt="Liabilities plus stockholders' equity.  This number should be equal to total assets." sqref="G30 G49"/>
    <dataValidation allowBlank="1" showInputMessage="1" showErrorMessage="1" prompt="Capital stock plus retained earnings." sqref="G29 G48"/>
    <dataValidation allowBlank="1" showErrorMessage="1" sqref="G61:G62 G22 E29 G55 G41 E48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ErrorMessage="1" sqref="C5"/>
  </dataValidation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1-16</vt:lpstr>
      <vt:lpstr>Sol.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8e by Mark Sears</dc:creator>
  <cp:lastModifiedBy>Mark Sears</cp:lastModifiedBy>
  <dcterms:created xsi:type="dcterms:W3CDTF">2003-05-06T00:16:59Z</dcterms:created>
  <dcterms:modified xsi:type="dcterms:W3CDTF">2016-08-23T17:30:29Z</dcterms:modified>
</cp:coreProperties>
</file>