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120" yWindow="45" windowWidth="19440" windowHeight="12165" tabRatio="566" activeTab="2"/>
  </bookViews>
  <sheets>
    <sheet name="Pr. 1-5" sheetId="5" r:id="rId1"/>
    <sheet name="Sheet1" sheetId="6" state="hidden" r:id="rId2"/>
    <sheet name="Sol." sheetId="3" r:id="rId3"/>
  </sheets>
  <calcPr calcId="152511" fullPrecision="0"/>
</workbook>
</file>

<file path=xl/calcChain.xml><?xml version="1.0" encoding="utf-8"?>
<calcChain xmlns="http://schemas.openxmlformats.org/spreadsheetml/2006/main">
  <c r="I85" i="5" l="1"/>
  <c r="I84" i="5"/>
  <c r="I83" i="5"/>
  <c r="I77" i="5"/>
  <c r="I74" i="5"/>
  <c r="I63" i="5"/>
  <c r="I62" i="5"/>
  <c r="I57" i="5"/>
  <c r="I51" i="5"/>
  <c r="I50" i="5"/>
  <c r="I49" i="5"/>
  <c r="I48" i="5"/>
  <c r="I47" i="5"/>
  <c r="D56" i="5"/>
  <c r="G82" i="5"/>
  <c r="G81" i="5"/>
  <c r="G80" i="5"/>
  <c r="G73" i="5"/>
  <c r="G72" i="5"/>
  <c r="I86" i="5"/>
  <c r="E77" i="5"/>
  <c r="E82" i="5"/>
  <c r="E81" i="5"/>
  <c r="E80" i="5"/>
  <c r="H84" i="3"/>
  <c r="I71" i="5" l="1"/>
  <c r="H86" i="3"/>
  <c r="I25" i="5"/>
  <c r="K34" i="3"/>
  <c r="K37" i="3"/>
  <c r="J38" i="3"/>
  <c r="K38" i="3" s="1"/>
  <c r="H38" i="3"/>
  <c r="F38" i="3"/>
  <c r="H26" i="3"/>
  <c r="I26" i="5" s="1"/>
  <c r="H62" i="3"/>
  <c r="H63" i="3" s="1"/>
  <c r="H51" i="3"/>
  <c r="C5" i="3"/>
  <c r="G36" i="5" s="1"/>
  <c r="I61" i="5"/>
  <c r="I54" i="5"/>
  <c r="I20" i="5"/>
  <c r="I85" i="3"/>
  <c r="I62" i="3"/>
  <c r="I61" i="3"/>
  <c r="I57" i="3"/>
  <c r="I54" i="3"/>
  <c r="I50" i="3"/>
  <c r="I49" i="3"/>
  <c r="I48" i="3"/>
  <c r="I47" i="3"/>
  <c r="I20" i="3"/>
  <c r="I51" i="3" l="1"/>
  <c r="G37" i="5"/>
  <c r="I37" i="5"/>
  <c r="I38" i="5"/>
  <c r="K37" i="5"/>
  <c r="I86" i="3"/>
  <c r="I84" i="3"/>
  <c r="D35" i="3"/>
  <c r="D22" i="5"/>
  <c r="D23" i="5"/>
  <c r="I36" i="3"/>
  <c r="G38" i="5"/>
  <c r="D56" i="3"/>
  <c r="A11" i="3"/>
  <c r="D22" i="3"/>
  <c r="A12" i="3"/>
  <c r="K38" i="5"/>
  <c r="I35" i="5"/>
  <c r="K35" i="5"/>
  <c r="D61" i="3"/>
  <c r="G56" i="5"/>
  <c r="I35" i="3"/>
  <c r="I34" i="5"/>
  <c r="K34" i="5"/>
  <c r="G23" i="3"/>
  <c r="A11" i="5"/>
  <c r="G55" i="3"/>
  <c r="D60" i="5"/>
  <c r="G61" i="3"/>
  <c r="A12" i="5"/>
  <c r="G34" i="5"/>
  <c r="I36" i="5"/>
  <c r="K36" i="5"/>
  <c r="I26" i="3"/>
  <c r="I63" i="3"/>
  <c r="G24" i="5"/>
  <c r="D49" i="3"/>
  <c r="G35" i="3"/>
  <c r="D61" i="5"/>
  <c r="G55" i="5"/>
  <c r="D55" i="5"/>
  <c r="G22" i="5"/>
  <c r="D23" i="3"/>
  <c r="D47" i="3"/>
  <c r="E82" i="3"/>
  <c r="G24" i="3"/>
  <c r="G35" i="5"/>
  <c r="G54" i="3"/>
  <c r="D60" i="3"/>
  <c r="D50" i="3"/>
  <c r="D20" i="3"/>
  <c r="G25" i="5"/>
  <c r="G36" i="3"/>
  <c r="G61" i="5"/>
  <c r="D25" i="3"/>
  <c r="D24" i="5"/>
  <c r="G25" i="3"/>
  <c r="D48" i="3"/>
  <c r="D24" i="3"/>
  <c r="G23" i="5"/>
  <c r="D47" i="5"/>
  <c r="D49" i="5"/>
  <c r="G60" i="5"/>
  <c r="G54" i="5"/>
  <c r="D20" i="5"/>
  <c r="D37" i="3"/>
  <c r="D55" i="3"/>
  <c r="G60" i="3"/>
  <c r="G22" i="3"/>
  <c r="D54" i="5"/>
  <c r="D25" i="5"/>
  <c r="G56" i="3"/>
  <c r="E77" i="3"/>
  <c r="D54" i="3"/>
  <c r="D36" i="3"/>
  <c r="A5" i="5"/>
  <c r="D48" i="5"/>
  <c r="D50" i="5"/>
  <c r="AD6" i="5" l="1"/>
  <c r="AD2" i="5"/>
  <c r="AD4" i="5"/>
  <c r="AD6" i="3"/>
  <c r="AD2" i="3"/>
  <c r="AD4" i="3"/>
  <c r="AD8" i="5" l="1"/>
  <c r="AD10" i="5" s="1"/>
  <c r="C5" i="5" s="1"/>
  <c r="AD8" i="3"/>
  <c r="AD10" i="3" s="1"/>
</calcChain>
</file>

<file path=xl/comments1.xml><?xml version="1.0" encoding="utf-8"?>
<comments xmlns="http://schemas.openxmlformats.org/spreadsheetml/2006/main">
  <authors>
    <author>Craig Pence</author>
    <author>Mark Sears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smallest.</t>
        </r>
      </text>
    </comment>
    <comment ref="F22" authorId="0" shapeId="0">
      <text>
        <r>
          <rPr>
            <sz val="8"/>
            <color indexed="81"/>
            <rFont val="Tahoma"/>
            <family val="2"/>
          </rPr>
          <t>Enter expenses in this column as positive amounts.</t>
        </r>
      </text>
    </comment>
    <comment ref="H25" authorId="1" shapeId="0">
      <text>
        <r>
          <rPr>
            <sz val="8"/>
            <color indexed="81"/>
            <rFont val="Tahoma"/>
            <family val="2"/>
          </rPr>
          <t>Enter the total expenses as a negative value</t>
        </r>
        <r>
          <rPr>
            <sz val="9"/>
            <color indexed="81"/>
            <rFont val="Tahoma"/>
            <charset val="1"/>
          </rPr>
          <t xml:space="preserve">.
</t>
        </r>
      </text>
    </comment>
    <comment ref="C47" authorId="0" shapeId="0">
      <text>
        <r>
          <rPr>
            <sz val="8"/>
            <color indexed="81"/>
            <rFont val="Tahoma"/>
            <family val="2"/>
          </rPr>
          <t>List the asset accounts according to size, smallest balance to largest.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List the liability accounts according to payment due dates - earliest due date to latest due date.</t>
        </r>
      </text>
    </comment>
    <comment ref="C60" authorId="0" shapeId="0">
      <text>
        <r>
          <rPr>
            <sz val="8"/>
            <color indexed="81"/>
            <rFont val="Tahoma"/>
            <family val="2"/>
          </rPr>
          <t>List the smaller of the equity accounts first.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>Mark Sears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in descending order by amount, largest to smallest.</t>
        </r>
      </text>
    </comment>
    <comment ref="F22" authorId="0" shapeId="0">
      <text>
        <r>
          <rPr>
            <sz val="8"/>
            <color indexed="81"/>
            <rFont val="Tahoma"/>
            <family val="2"/>
          </rPr>
          <t>Enter expenses in this column as positive amounts.</t>
        </r>
      </text>
    </comment>
    <comment ref="H25" authorId="1" shapeId="0">
      <text>
        <r>
          <rPr>
            <sz val="8"/>
            <color indexed="81"/>
            <rFont val="Tahoma"/>
            <family val="2"/>
          </rPr>
          <t>Enter the total expenses as a negative value</t>
        </r>
        <r>
          <rPr>
            <sz val="9"/>
            <color indexed="81"/>
            <rFont val="Tahoma"/>
            <charset val="1"/>
          </rPr>
          <t xml:space="preserve">.
</t>
        </r>
      </text>
    </comment>
    <comment ref="C47" authorId="0" shapeId="0">
      <text>
        <r>
          <rPr>
            <sz val="8"/>
            <color indexed="81"/>
            <rFont val="Tahoma"/>
            <family val="2"/>
          </rPr>
          <t>List the asset accounts according to size, smallest balance to largest.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List the liability accounts according to payment due dates - earliest due date to latest due date.</t>
        </r>
      </text>
    </comment>
  </commentList>
</comments>
</file>

<file path=xl/sharedStrings.xml><?xml version="1.0" encoding="utf-8"?>
<sst xmlns="http://schemas.openxmlformats.org/spreadsheetml/2006/main" count="219" uniqueCount="94">
  <si>
    <t>Name:</t>
  </si>
  <si>
    <t>Section:</t>
  </si>
  <si>
    <t>Income Statement</t>
  </si>
  <si>
    <t>Net income</t>
  </si>
  <si>
    <t>Less dividends</t>
  </si>
  <si>
    <t>Increase in retained earnings</t>
  </si>
  <si>
    <t>Balance Sheet</t>
  </si>
  <si>
    <t>Assets</t>
  </si>
  <si>
    <t>Cash</t>
  </si>
  <si>
    <t>Accounts receivable</t>
  </si>
  <si>
    <t>Total assets</t>
  </si>
  <si>
    <t>Liabilities</t>
  </si>
  <si>
    <t>Accounts payable</t>
  </si>
  <si>
    <t>Stockholders' Equity</t>
  </si>
  <si>
    <t>Retained earnings</t>
  </si>
  <si>
    <t>Total liabilities and stockholders' equity</t>
  </si>
  <si>
    <t>Total stockholders' equity</t>
  </si>
  <si>
    <t>Sales</t>
  </si>
  <si>
    <t>Expenses:</t>
  </si>
  <si>
    <t>Inventories</t>
  </si>
  <si>
    <t>Total liabilities</t>
  </si>
  <si>
    <t>Statement of Cash Flows</t>
  </si>
  <si>
    <t>Cost of sales</t>
  </si>
  <si>
    <t>Income tax expense</t>
  </si>
  <si>
    <t>Interest expense</t>
  </si>
  <si>
    <t>Add net income</t>
  </si>
  <si>
    <t>Income taxes payable</t>
  </si>
  <si>
    <t>Selling and administrative expense</t>
  </si>
  <si>
    <t>Property, plant, and equipment</t>
  </si>
  <si>
    <t>Problem 1-5</t>
  </si>
  <si>
    <t>Decrease in retained earnings</t>
  </si>
  <si>
    <t>Cash flows from investing activities:</t>
  </si>
  <si>
    <t>Cash flows from financing activities:</t>
  </si>
  <si>
    <t>Answers are entered in the cells with gray backgrounds.</t>
  </si>
  <si>
    <t>Cells with non-gray backgrounds are protected and cannot be edited.</t>
  </si>
  <si>
    <t xml:space="preserve">Instructions                                                                                                                                                                                                                          </t>
  </si>
  <si>
    <t>Score:</t>
  </si>
  <si>
    <t>See student sheet for student's score.</t>
  </si>
  <si>
    <t>Scoring:</t>
  </si>
  <si>
    <t># Incorrect N-box and B-box entries   COUNTIF(A12:Z200,"~*")</t>
  </si>
  <si>
    <t># N-box Incorrects due to blanks   COUNTIF(A12:Z200,"  ")</t>
  </si>
  <si>
    <t># N-box +B-box corrects   COUNTIF(A12:Z200," ")</t>
  </si>
  <si>
    <t>Total  SUM(AV13:AV15)</t>
  </si>
  <si>
    <t>Percentage  =(AD8-AD4-AD2)/AD8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</si>
  <si>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</si>
  <si>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</si>
  <si>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</si>
  <si>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</si>
  <si>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</si>
  <si>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</si>
  <si>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</si>
  <si>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</si>
  <si>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</si>
  <si>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</si>
  <si>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</si>
  <si>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 numbers</t>
  </si>
  <si>
    <t>Copy new error check formulas:</t>
  </si>
  <si>
    <t>IF(sol.!$C$5="OFF","",IF(G19="","  ",IF(AND(G19&lt;&gt;"",G19&lt;&gt;sol.!G19),"*"," ")))</t>
  </si>
  <si>
    <t>Copy Score formula from this template to new sheet.</t>
  </si>
  <si>
    <t>IF(sol.!C5="OFF","","Score:")</t>
  </si>
  <si>
    <t>IF(sol.!C5="OFF","",AD10)</t>
  </si>
  <si>
    <t>Key Code:</t>
  </si>
  <si>
    <t xml:space="preserve">1. </t>
  </si>
  <si>
    <t xml:space="preserve">2. </t>
  </si>
  <si>
    <t xml:space="preserve">3. </t>
  </si>
  <si>
    <t xml:space="preserve">4. </t>
  </si>
  <si>
    <t>SOLUTION</t>
  </si>
  <si>
    <t>PENDRAY SYSTEMS CORPORATION</t>
  </si>
  <si>
    <t>For the Year Ended December 31, 20Y5</t>
  </si>
  <si>
    <t>December 31, 20Y5</t>
  </si>
  <si>
    <t>Net increase in cash during 20Y5</t>
  </si>
  <si>
    <t>Revenue:</t>
  </si>
  <si>
    <t>Statement of Stockholders' Equity</t>
  </si>
  <si>
    <t>Balances, January 1, 20Y5</t>
  </si>
  <si>
    <t>Balances, December 31, 20Y5</t>
  </si>
  <si>
    <t>Issuance of common stock</t>
  </si>
  <si>
    <t xml:space="preserve">Net income </t>
  </si>
  <si>
    <t>Dividends</t>
  </si>
  <si>
    <t>Common Stock</t>
  </si>
  <si>
    <t>Retained Earnings</t>
  </si>
  <si>
    <t>Total</t>
  </si>
  <si>
    <t>Note payable (due in fifteen years)</t>
  </si>
  <si>
    <t>Common stock</t>
  </si>
  <si>
    <t>Cash receipts from operating activities</t>
  </si>
  <si>
    <t>Cash payments for operating activities</t>
  </si>
  <si>
    <t>Cash flows from operating activities:</t>
  </si>
  <si>
    <t>Net cash flows from operating activities</t>
  </si>
  <si>
    <t>Cash payments for dividends</t>
  </si>
  <si>
    <t>Cash receipt from issuance of note payable</t>
  </si>
  <si>
    <t>Cash receipt from issuance of common stock</t>
  </si>
  <si>
    <t>Investments in property, plant, and equipment</t>
  </si>
  <si>
    <t>Net cash flows from financing activities</t>
  </si>
  <si>
    <t>Cash as of January 1, 20Y5</t>
  </si>
  <si>
    <t>Cash as of December 31, 20Y5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</si>
</sst>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"/>
    </font>
    <font>
      <sz val="8"/>
      <name val="Arial"/>
    </font>
    <font>
      <sz val="8"/>
      <color indexed="23"/>
      <name val="Arial"/>
    </font>
    <font>
      <sz val="10"/>
      <color rgb="FFFF0000"/>
      <name val="Arial"/>
      <family val="2"/>
    </font>
    <font>
      <sz val="9"/>
      <color indexed="81"/>
      <name val="Tahoma"/>
      <charset val="1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4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37" fontId="0" fillId="3" borderId="6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37" fontId="0" fillId="3" borderId="0" xfId="0" applyNumberFormat="1" applyFill="1" applyBorder="1" applyProtection="1">
      <protection locked="0"/>
    </xf>
    <xf numFmtId="0" fontId="0" fillId="2" borderId="8" xfId="0" applyFill="1" applyBorder="1"/>
    <xf numFmtId="0" fontId="0" fillId="2" borderId="7" xfId="0" applyFill="1" applyBorder="1"/>
    <xf numFmtId="0" fontId="0" fillId="2" borderId="9" xfId="0" applyFill="1" applyBorder="1"/>
    <xf numFmtId="0" fontId="0" fillId="2" borderId="0" xfId="0" applyFill="1" applyBorder="1" applyAlignment="1">
      <alignment horizontal="left"/>
    </xf>
    <xf numFmtId="37" fontId="0" fillId="3" borderId="10" xfId="0" applyNumberFormat="1" applyFill="1" applyBorder="1" applyProtection="1">
      <protection locked="0"/>
    </xf>
    <xf numFmtId="37" fontId="0" fillId="3" borderId="11" xfId="0" applyNumberFormat="1" applyFill="1" applyBorder="1" applyProtection="1">
      <protection locked="0"/>
    </xf>
    <xf numFmtId="164" fontId="0" fillId="2" borderId="0" xfId="0" applyNumberFormat="1" applyFill="1" applyBorder="1" applyAlignment="1">
      <alignment horizontal="center"/>
    </xf>
    <xf numFmtId="5" fontId="0" fillId="3" borderId="10" xfId="0" applyNumberFormat="1" applyFill="1" applyBorder="1" applyAlignment="1" applyProtection="1">
      <alignment horizontal="left" indent="1"/>
      <protection locked="0"/>
    </xf>
    <xf numFmtId="0" fontId="4" fillId="2" borderId="0" xfId="0" applyFont="1" applyFill="1" applyBorder="1" applyAlignment="1" applyProtection="1">
      <alignment horizontal="left"/>
      <protection hidden="1"/>
    </xf>
    <xf numFmtId="0" fontId="6" fillId="4" borderId="0" xfId="0" applyFont="1" applyFill="1" applyAlignment="1"/>
    <xf numFmtId="0" fontId="0" fillId="0" borderId="0" xfId="0" applyBorder="1" applyAlignment="1">
      <alignment horizontal="center"/>
    </xf>
    <xf numFmtId="0" fontId="9" fillId="0" borderId="0" xfId="0" applyFont="1"/>
    <xf numFmtId="0" fontId="0" fillId="0" borderId="12" xfId="0" applyBorder="1"/>
    <xf numFmtId="0" fontId="9" fillId="0" borderId="0" xfId="0" quotePrefix="1" applyFont="1"/>
    <xf numFmtId="9" fontId="0" fillId="0" borderId="12" xfId="2" applyFont="1" applyBorder="1"/>
    <xf numFmtId="0" fontId="9" fillId="0" borderId="7" xfId="0" applyFont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left" indent="1"/>
    </xf>
    <xf numFmtId="9" fontId="10" fillId="0" borderId="0" xfId="2" applyFont="1" applyAlignment="1">
      <alignment horizontal="left"/>
    </xf>
    <xf numFmtId="165" fontId="0" fillId="3" borderId="10" xfId="1" applyNumberFormat="1" applyFont="1" applyFill="1" applyBorder="1" applyProtection="1">
      <protection locked="0"/>
    </xf>
    <xf numFmtId="165" fontId="0" fillId="3" borderId="13" xfId="1" applyNumberFormat="1" applyFont="1" applyFill="1" applyBorder="1" applyProtection="1">
      <protection locked="0"/>
    </xf>
    <xf numFmtId="165" fontId="0" fillId="3" borderId="0" xfId="1" applyNumberFormat="1" applyFont="1" applyFill="1" applyBorder="1" applyProtection="1">
      <protection locked="0"/>
    </xf>
    <xf numFmtId="165" fontId="0" fillId="3" borderId="14" xfId="1" applyNumberFormat="1" applyFont="1" applyFill="1" applyBorder="1" applyProtection="1">
      <protection locked="0"/>
    </xf>
    <xf numFmtId="0" fontId="11" fillId="0" borderId="0" xfId="0" applyFont="1" applyAlignment="1">
      <alignment horizontal="left"/>
    </xf>
    <xf numFmtId="5" fontId="0" fillId="3" borderId="10" xfId="0" applyNumberFormat="1" applyFill="1" applyBorder="1" applyAlignment="1" applyProtection="1">
      <alignment horizontal="left"/>
      <protection locked="0"/>
    </xf>
    <xf numFmtId="0" fontId="2" fillId="0" borderId="0" xfId="0" quotePrefix="1" applyFont="1" applyAlignment="1">
      <alignment horizontal="right"/>
    </xf>
    <xf numFmtId="0" fontId="0" fillId="0" borderId="0" xfId="0" applyProtection="1"/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5" fontId="0" fillId="3" borderId="10" xfId="0" applyNumberFormat="1" applyFill="1" applyBorder="1" applyAlignment="1" applyProtection="1">
      <alignment horizontal="left" indent="1"/>
    </xf>
    <xf numFmtId="165" fontId="0" fillId="3" borderId="10" xfId="1" applyNumberFormat="1" applyFont="1" applyFill="1" applyBorder="1" applyProtection="1"/>
    <xf numFmtId="0" fontId="4" fillId="2" borderId="5" xfId="0" applyFont="1" applyFill="1" applyBorder="1" applyProtection="1"/>
    <xf numFmtId="37" fontId="0" fillId="3" borderId="6" xfId="0" applyNumberFormat="1" applyFill="1" applyBorder="1" applyProtection="1"/>
    <xf numFmtId="37" fontId="0" fillId="3" borderId="7" xfId="0" applyNumberFormat="1" applyFill="1" applyBorder="1" applyProtection="1"/>
    <xf numFmtId="37" fontId="0" fillId="3" borderId="0" xfId="0" applyNumberFormat="1" applyFill="1" applyBorder="1" applyProtection="1"/>
    <xf numFmtId="165" fontId="0" fillId="3" borderId="13" xfId="1" applyNumberFormat="1" applyFont="1" applyFill="1" applyBorder="1" applyProtection="1"/>
    <xf numFmtId="0" fontId="0" fillId="2" borderId="8" xfId="0" applyFill="1" applyBorder="1" applyProtection="1"/>
    <xf numFmtId="0" fontId="0" fillId="2" borderId="7" xfId="0" applyFill="1" applyBorder="1" applyProtection="1"/>
    <xf numFmtId="0" fontId="0" fillId="2" borderId="9" xfId="0" applyFill="1" applyBorder="1" applyProtection="1"/>
    <xf numFmtId="5" fontId="0" fillId="3" borderId="10" xfId="0" applyNumberFormat="1" applyFill="1" applyBorder="1" applyAlignment="1" applyProtection="1">
      <alignment horizontal="left"/>
    </xf>
    <xf numFmtId="37" fontId="0" fillId="3" borderId="11" xfId="0" applyNumberFormat="1" applyFill="1" applyBorder="1" applyProtection="1"/>
    <xf numFmtId="164" fontId="0" fillId="2" borderId="0" xfId="0" applyNumberFormat="1" applyFill="1" applyBorder="1" applyAlignment="1" applyProtection="1">
      <alignment horizontal="center"/>
    </xf>
    <xf numFmtId="165" fontId="0" fillId="3" borderId="0" xfId="1" applyNumberFormat="1" applyFont="1" applyFill="1" applyBorder="1" applyProtection="1"/>
    <xf numFmtId="0" fontId="0" fillId="2" borderId="0" xfId="0" applyFill="1" applyBorder="1" applyAlignment="1" applyProtection="1">
      <alignment horizontal="left"/>
    </xf>
    <xf numFmtId="37" fontId="0" fillId="3" borderId="10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2"/>
    </xf>
    <xf numFmtId="165" fontId="0" fillId="3" borderId="14" xfId="1" applyNumberFormat="1" applyFont="1" applyFill="1" applyBorder="1" applyProtection="1"/>
    <xf numFmtId="9" fontId="0" fillId="0" borderId="15" xfId="2" applyFont="1" applyBorder="1" applyAlignment="1" applyProtection="1">
      <alignment horizontal="center"/>
    </xf>
    <xf numFmtId="9" fontId="0" fillId="0" borderId="0" xfId="2" applyFont="1" applyProtection="1"/>
    <xf numFmtId="9" fontId="0" fillId="0" borderId="0" xfId="2" applyFont="1"/>
    <xf numFmtId="9" fontId="2" fillId="0" borderId="0" xfId="2" applyFont="1"/>
    <xf numFmtId="0" fontId="0" fillId="2" borderId="0" xfId="0" applyFill="1" applyBorder="1" applyAlignment="1" applyProtection="1">
      <alignment horizontal="left" indent="1"/>
    </xf>
    <xf numFmtId="0" fontId="13" fillId="0" borderId="0" xfId="0" applyFont="1"/>
    <xf numFmtId="0" fontId="3" fillId="2" borderId="0" xfId="0" applyFont="1" applyFill="1" applyBorder="1" applyProtection="1"/>
    <xf numFmtId="41" fontId="0" fillId="3" borderId="6" xfId="0" applyNumberFormat="1" applyFill="1" applyBorder="1" applyProtection="1"/>
    <xf numFmtId="41" fontId="0" fillId="3" borderId="7" xfId="0" applyNumberFormat="1" applyFill="1" applyBorder="1" applyProtection="1"/>
    <xf numFmtId="42" fontId="0" fillId="3" borderId="10" xfId="1" applyNumberFormat="1" applyFont="1" applyFill="1" applyBorder="1" applyProtection="1"/>
    <xf numFmtId="0" fontId="15" fillId="2" borderId="0" xfId="0" applyFont="1" applyFill="1" applyBorder="1" applyAlignment="1" applyProtection="1">
      <alignment horizontal="center"/>
    </xf>
    <xf numFmtId="42" fontId="0" fillId="3" borderId="10" xfId="1" applyNumberFormat="1" applyFon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/>
    </xf>
    <xf numFmtId="0" fontId="3" fillId="0" borderId="0" xfId="0" applyFont="1"/>
    <xf numFmtId="0" fontId="3" fillId="2" borderId="0" xfId="0" applyFont="1" applyFill="1" applyBorder="1" applyAlignment="1" applyProtection="1">
      <alignment horizontal="left" indent="1"/>
    </xf>
    <xf numFmtId="41" fontId="0" fillId="3" borderId="0" xfId="0" applyNumberFormat="1" applyFill="1" applyBorder="1" applyProtection="1"/>
    <xf numFmtId="41" fontId="0" fillId="3" borderId="0" xfId="0" applyNumberFormat="1" applyFill="1" applyBorder="1" applyProtection="1">
      <protection locked="0"/>
    </xf>
    <xf numFmtId="5" fontId="0" fillId="3" borderId="10" xfId="0" applyNumberFormat="1" applyFill="1" applyBorder="1" applyAlignment="1" applyProtection="1">
      <alignment horizontal="left" indent="1"/>
      <protection locked="0"/>
    </xf>
    <xf numFmtId="0" fontId="3" fillId="2" borderId="0" xfId="0" applyFont="1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3" fillId="7" borderId="16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4" borderId="0" xfId="0" applyFont="1" applyFill="1" applyAlignment="1">
      <alignment horizontal="left"/>
    </xf>
    <xf numFmtId="49" fontId="3" fillId="6" borderId="8" xfId="0" applyNumberFormat="1" applyFont="1" applyFill="1" applyBorder="1" applyAlignment="1" applyProtection="1">
      <alignment horizontal="left"/>
      <protection locked="0"/>
    </xf>
    <xf numFmtId="49" fontId="0" fillId="6" borderId="7" xfId="0" applyNumberFormat="1" applyFill="1" applyBorder="1" applyAlignment="1" applyProtection="1">
      <alignment horizontal="left"/>
      <protection locked="0"/>
    </xf>
    <xf numFmtId="49" fontId="0" fillId="6" borderId="9" xfId="0" applyNumberFormat="1" applyFill="1" applyBorder="1" applyAlignment="1" applyProtection="1">
      <alignment horizontal="left"/>
      <protection locked="0"/>
    </xf>
    <xf numFmtId="49" fontId="0" fillId="6" borderId="17" xfId="0" applyNumberFormat="1" applyFill="1" applyBorder="1" applyAlignment="1" applyProtection="1">
      <alignment horizontal="left"/>
      <protection locked="0"/>
    </xf>
    <xf numFmtId="49" fontId="0" fillId="6" borderId="15" xfId="0" applyNumberFormat="1" applyFill="1" applyBorder="1" applyAlignment="1" applyProtection="1">
      <alignment horizontal="left"/>
      <protection locked="0"/>
    </xf>
    <xf numFmtId="49" fontId="0" fillId="6" borderId="18" xfId="0" applyNumberFormat="1" applyFill="1" applyBorder="1" applyAlignment="1" applyProtection="1">
      <alignment horizontal="left"/>
      <protection locked="0"/>
    </xf>
    <xf numFmtId="0" fontId="7" fillId="4" borderId="16" xfId="0" applyNumberFormat="1" applyFont="1" applyFill="1" applyBorder="1" applyAlignment="1">
      <alignment horizontal="left" vertical="center" wrapText="1"/>
    </xf>
    <xf numFmtId="0" fontId="12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8" fillId="5" borderId="16" xfId="0" applyNumberFormat="1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/>
    </xf>
    <xf numFmtId="0" fontId="2" fillId="2" borderId="7" xfId="0" applyFont="1" applyFill="1" applyBorder="1" applyAlignment="1" applyProtection="1">
      <alignment horizontal="center"/>
    </xf>
    <xf numFmtId="0" fontId="0" fillId="0" borderId="7" xfId="0" applyBorder="1" applyAlignment="1"/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49" fontId="0" fillId="6" borderId="8" xfId="0" applyNumberFormat="1" applyFill="1" applyBorder="1" applyAlignment="1" applyProtection="1">
      <alignment horizontal="left"/>
    </xf>
    <xf numFmtId="49" fontId="0" fillId="6" borderId="7" xfId="0" applyNumberFormat="1" applyFill="1" applyBorder="1" applyAlignment="1" applyProtection="1">
      <alignment horizontal="left"/>
    </xf>
    <xf numFmtId="49" fontId="0" fillId="6" borderId="9" xfId="0" applyNumberFormat="1" applyFill="1" applyBorder="1" applyAlignment="1" applyProtection="1">
      <alignment horizontal="left"/>
    </xf>
    <xf numFmtId="49" fontId="0" fillId="6" borderId="17" xfId="0" applyNumberFormat="1" applyFill="1" applyBorder="1" applyAlignment="1" applyProtection="1">
      <alignment horizontal="left"/>
    </xf>
    <xf numFmtId="49" fontId="0" fillId="6" borderId="15" xfId="0" applyNumberFormat="1" applyFill="1" applyBorder="1" applyAlignment="1" applyProtection="1">
      <alignment horizontal="left"/>
    </xf>
    <xf numFmtId="49" fontId="0" fillId="6" borderId="18" xfId="0" applyNumberFormat="1" applyFill="1" applyBorder="1" applyAlignment="1" applyProtection="1">
      <alignment horizontal="left"/>
    </xf>
    <xf numFmtId="9" fontId="0" fillId="0" borderId="15" xfId="2" applyFont="1" applyBorder="1" applyAlignment="1" applyProtection="1">
      <alignment horizontal="left"/>
    </xf>
    <xf numFmtId="5" fontId="0" fillId="3" borderId="10" xfId="0" applyNumberFormat="1" applyFill="1" applyBorder="1" applyAlignment="1" applyProtection="1">
      <alignment horizontal="left" inden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7"/>
  <sheetViews>
    <sheetView showGridLines="0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34.7109375" customWidth="1"/>
    <col min="4" max="4" width="10.85546875" customWidth="1"/>
    <col min="5" max="5" width="2" customWidth="1"/>
    <col min="6" max="6" width="12.28515625" customWidth="1"/>
    <col min="7" max="7" width="2.7109375" customWidth="1"/>
    <col min="8" max="8" width="12.28515625" customWidth="1"/>
    <col min="9" max="9" width="2.7109375" customWidth="1"/>
    <col min="10" max="10" width="11.7109375" customWidth="1"/>
    <col min="11" max="11" width="2.7109375" customWidth="1"/>
    <col min="12" max="12" width="8.7109375" customWidth="1"/>
    <col min="13" max="13" width="9.140625" hidden="1" customWidth="1"/>
    <col min="29" max="29" width="8" customWidth="1"/>
    <col min="30" max="30" width="9.140625" hidden="1" customWidth="1"/>
  </cols>
  <sheetData>
    <row r="1" spans="1:30" ht="19.5" x14ac:dyDescent="0.4">
      <c r="A1" s="95" t="s">
        <v>29</v>
      </c>
      <c r="B1" s="95"/>
      <c r="C1" s="95"/>
      <c r="D1" s="95"/>
      <c r="E1" s="95"/>
      <c r="F1" s="26"/>
      <c r="AD1" s="28" t="s">
        <v>39</v>
      </c>
    </row>
    <row r="2" spans="1:30" ht="13.5" thickBot="1" x14ac:dyDescent="0.25">
      <c r="A2" s="1" t="s">
        <v>0</v>
      </c>
      <c r="C2" s="96"/>
      <c r="D2" s="97"/>
      <c r="E2" s="97"/>
      <c r="F2" s="98"/>
      <c r="AD2" s="29">
        <f>COUNTIF(A12:Z196,"~*")</f>
        <v>0</v>
      </c>
    </row>
    <row r="3" spans="1:30" ht="13.5" thickTop="1" x14ac:dyDescent="0.2">
      <c r="A3" s="1" t="s">
        <v>1</v>
      </c>
      <c r="C3" s="99"/>
      <c r="D3" s="100"/>
      <c r="E3" s="100"/>
      <c r="F3" s="101"/>
      <c r="AD3" s="28" t="s">
        <v>40</v>
      </c>
    </row>
    <row r="4" spans="1:30" ht="13.5" customHeight="1" thickBot="1" x14ac:dyDescent="0.25">
      <c r="AD4" s="29">
        <f>COUNTIF(A12:Z196,"  ")</f>
        <v>61</v>
      </c>
    </row>
    <row r="5" spans="1:30" ht="13.5" customHeight="1" thickTop="1" x14ac:dyDescent="0.2">
      <c r="A5" s="2" t="str">
        <f>IF(Sol.!C5="OFF","","Score:")</f>
        <v>Score:</v>
      </c>
      <c r="C5" s="35">
        <f>IF(Sol.!C5="OFF","",AD10)</f>
        <v>0</v>
      </c>
      <c r="AD5" s="30" t="s">
        <v>41</v>
      </c>
    </row>
    <row r="6" spans="1:30" ht="13.5" customHeight="1" thickBot="1" x14ac:dyDescent="0.25">
      <c r="E6" s="2"/>
      <c r="G6" s="27"/>
      <c r="AD6" s="29">
        <f>COUNTIF(A12:Z196," ")</f>
        <v>0</v>
      </c>
    </row>
    <row r="7" spans="1:30" ht="13.5" customHeight="1" thickTop="1" x14ac:dyDescent="0.2">
      <c r="A7" s="40" t="s">
        <v>61</v>
      </c>
      <c r="C7" s="103">
        <v>2</v>
      </c>
      <c r="D7" s="104"/>
      <c r="E7" s="104"/>
      <c r="G7" s="27"/>
      <c r="AD7" s="28" t="s">
        <v>42</v>
      </c>
    </row>
    <row r="8" spans="1:30" ht="15" customHeight="1" thickBot="1" x14ac:dyDescent="0.25">
      <c r="A8" s="102" t="s">
        <v>35</v>
      </c>
      <c r="B8" s="102"/>
      <c r="C8" s="102"/>
      <c r="D8" s="102"/>
      <c r="E8" s="102"/>
      <c r="F8" s="102"/>
      <c r="G8" s="102"/>
      <c r="H8" s="102"/>
      <c r="I8" s="102"/>
      <c r="AD8" s="29">
        <f>AD2+AD4+AD6</f>
        <v>61</v>
      </c>
    </row>
    <row r="9" spans="1:30" ht="13.5" thickTop="1" x14ac:dyDescent="0.2">
      <c r="A9" s="92" t="s">
        <v>33</v>
      </c>
      <c r="B9" s="92"/>
      <c r="C9" s="92"/>
      <c r="D9" s="92"/>
      <c r="E9" s="92"/>
      <c r="F9" s="92"/>
      <c r="G9" s="92"/>
      <c r="H9" s="92"/>
      <c r="I9" s="92"/>
      <c r="AD9" s="28" t="s">
        <v>43</v>
      </c>
    </row>
    <row r="10" spans="1:30" ht="13.5" thickBot="1" x14ac:dyDescent="0.25">
      <c r="A10" s="107" t="s">
        <v>34</v>
      </c>
      <c r="B10" s="107"/>
      <c r="C10" s="107"/>
      <c r="D10" s="107"/>
      <c r="E10" s="107"/>
      <c r="F10" s="107"/>
      <c r="G10" s="107"/>
      <c r="H10" s="107"/>
      <c r="I10" s="107"/>
      <c r="AD10" s="31">
        <f>(AD8-AD4-AD2)/AD8</f>
        <v>0</v>
      </c>
    </row>
    <row r="11" spans="1:30" ht="13.5" thickTop="1" x14ac:dyDescent="0.2">
      <c r="A11" s="108" t="str">
        <f>IF(Sol.!C5="OFF","     ","A red asterisk (*) will appear in the column to the right of an incorrect answer.")</f>
        <v>A red asterisk (*) will appear in the column to the right of an incorrect answer.</v>
      </c>
      <c r="B11" s="108"/>
      <c r="C11" s="108"/>
      <c r="D11" s="108"/>
      <c r="E11" s="108"/>
      <c r="F11" s="108"/>
      <c r="G11" s="108"/>
      <c r="H11" s="108"/>
      <c r="I11" s="108"/>
      <c r="AD11" t="s">
        <v>44</v>
      </c>
    </row>
    <row r="12" spans="1:30" ht="12.95" customHeight="1" x14ac:dyDescent="0.2">
      <c r="A12" s="75" t="str">
        <f>IF(Sol.!C5="OFF","     ","For correct grading, enter a zero in cells that you would otherwise leave blank.")</f>
        <v>For correct grading, enter a zero in cells that you would otherwise leave blank.</v>
      </c>
      <c r="AD12" t="s">
        <v>45</v>
      </c>
    </row>
    <row r="13" spans="1:30" x14ac:dyDescent="0.2">
      <c r="A13" s="3"/>
      <c r="AD13" t="s">
        <v>46</v>
      </c>
    </row>
    <row r="14" spans="1:30" x14ac:dyDescent="0.2">
      <c r="A14" s="42" t="s">
        <v>62</v>
      </c>
      <c r="B14" s="4"/>
      <c r="C14" s="5"/>
      <c r="D14" s="5"/>
      <c r="E14" s="5"/>
      <c r="F14" s="5"/>
      <c r="G14" s="5"/>
      <c r="H14" s="5"/>
      <c r="I14" s="6"/>
      <c r="AD14" s="28" t="s">
        <v>47</v>
      </c>
    </row>
    <row r="15" spans="1:30" x14ac:dyDescent="0.2">
      <c r="B15" s="7"/>
      <c r="C15" s="93" t="s">
        <v>67</v>
      </c>
      <c r="D15" s="93"/>
      <c r="E15" s="93"/>
      <c r="F15" s="93"/>
      <c r="G15" s="93"/>
      <c r="H15" s="93"/>
      <c r="I15" s="8"/>
      <c r="AD15" s="28" t="s">
        <v>48</v>
      </c>
    </row>
    <row r="16" spans="1:30" x14ac:dyDescent="0.2">
      <c r="B16" s="7"/>
      <c r="C16" s="93" t="s">
        <v>2</v>
      </c>
      <c r="D16" s="93"/>
      <c r="E16" s="93"/>
      <c r="F16" s="93"/>
      <c r="G16" s="93"/>
      <c r="H16" s="93"/>
      <c r="I16" s="8"/>
      <c r="AD16" s="32" t="s">
        <v>49</v>
      </c>
    </row>
    <row r="17" spans="1:30" x14ac:dyDescent="0.2">
      <c r="B17" s="7"/>
      <c r="C17" s="94" t="s">
        <v>68</v>
      </c>
      <c r="D17" s="94"/>
      <c r="E17" s="94"/>
      <c r="F17" s="94"/>
      <c r="G17" s="94"/>
      <c r="H17" s="94"/>
      <c r="I17" s="8"/>
    </row>
    <row r="18" spans="1:30" x14ac:dyDescent="0.2">
      <c r="B18" s="7"/>
      <c r="C18" s="9"/>
      <c r="D18" s="9"/>
      <c r="E18" s="9"/>
      <c r="F18" s="9"/>
      <c r="G18" s="9"/>
      <c r="H18" s="9"/>
      <c r="I18" s="8"/>
    </row>
    <row r="19" spans="1:30" ht="15" customHeight="1" x14ac:dyDescent="0.2">
      <c r="B19" s="7"/>
      <c r="C19" s="9" t="s">
        <v>71</v>
      </c>
      <c r="D19" s="9"/>
      <c r="E19" s="9"/>
      <c r="F19" s="9"/>
      <c r="G19" s="9"/>
      <c r="H19" s="9"/>
      <c r="I19" s="10"/>
      <c r="AD19" s="33" t="s">
        <v>50</v>
      </c>
    </row>
    <row r="20" spans="1:30" ht="15" customHeight="1" x14ac:dyDescent="0.2">
      <c r="B20" s="7"/>
      <c r="C20" s="24"/>
      <c r="D20" s="25" t="str">
        <f>IF(Sol.!$C$5="OFF","",IF(C20="","  ",IF(AND(C20&lt;&gt;"",C20&lt;&gt;Sol.!C20),"*"," ")))</f>
        <v xml:space="preserve">  </v>
      </c>
      <c r="E20" s="9"/>
      <c r="F20" s="9"/>
      <c r="G20" s="9"/>
      <c r="H20" s="36"/>
      <c r="I20" s="10" t="str">
        <f>IF(OR(H20="",H20=Sol.!H20),"","*")</f>
        <v/>
      </c>
      <c r="AD20" s="33" t="s">
        <v>51</v>
      </c>
    </row>
    <row r="21" spans="1:30" ht="15" customHeight="1" x14ac:dyDescent="0.2">
      <c r="B21" s="7"/>
      <c r="C21" s="9" t="s">
        <v>18</v>
      </c>
      <c r="D21" s="9"/>
      <c r="E21" s="9"/>
      <c r="F21" s="9"/>
      <c r="G21" s="9"/>
      <c r="H21" s="9"/>
      <c r="I21" s="11"/>
      <c r="AD21" s="33" t="s">
        <v>52</v>
      </c>
    </row>
    <row r="22" spans="1:30" ht="15" customHeight="1" x14ac:dyDescent="0.2">
      <c r="B22" s="7"/>
      <c r="C22" s="24"/>
      <c r="D22" s="25" t="str">
        <f>IF(Sol.!$C$5="OFF","",IF(C22="","  ",IF(AND(C22&lt;&gt;"",C22&lt;&gt;Sol.!C22),"*"," ")))</f>
        <v xml:space="preserve">  </v>
      </c>
      <c r="E22" s="9"/>
      <c r="F22" s="36"/>
      <c r="G22" s="13" t="str">
        <f>IF(Sol.!$C$5="OFF","",IF(F22="","  ",IF(AND(F22&lt;&gt;"",F22&lt;&gt;Sol.!F22),"*"," ")))</f>
        <v xml:space="preserve">  </v>
      </c>
      <c r="H22" s="9"/>
      <c r="I22" s="8"/>
      <c r="AD22" s="33" t="s">
        <v>53</v>
      </c>
    </row>
    <row r="23" spans="1:30" ht="15" customHeight="1" x14ac:dyDescent="0.2">
      <c r="B23" s="7"/>
      <c r="C23" s="24"/>
      <c r="D23" s="25" t="str">
        <f>IF(Sol.!$C$5="OFF","",IF(C23="","  ",IF(AND(C23&lt;&gt;"",C23&lt;&gt;Sol.!C23),"*"," ")))</f>
        <v xml:space="preserve">  </v>
      </c>
      <c r="E23" s="9"/>
      <c r="F23" s="14"/>
      <c r="G23" s="13" t="str">
        <f>IF(Sol.!$C$5="OFF","",IF(F23="","  ",IF(AND(F23&lt;&gt;"",F23&lt;&gt;Sol.!F23),"*"," ")))</f>
        <v xml:space="preserve">  </v>
      </c>
      <c r="H23" s="9"/>
      <c r="I23" s="8"/>
      <c r="M23" t="s">
        <v>27</v>
      </c>
      <c r="AD23" s="33" t="s">
        <v>54</v>
      </c>
    </row>
    <row r="24" spans="1:30" ht="15" customHeight="1" x14ac:dyDescent="0.2">
      <c r="B24" s="7"/>
      <c r="C24" s="24"/>
      <c r="D24" s="25" t="str">
        <f>IF(Sol.!$C$5="OFF","",IF(C24="","  ",IF(AND(C24&lt;&gt;"",C24&lt;&gt;Sol.!C24),"*"," ")))</f>
        <v xml:space="preserve">  </v>
      </c>
      <c r="E24" s="9"/>
      <c r="F24" s="14"/>
      <c r="G24" s="13" t="str">
        <f>IF(Sol.!$C$5="OFF","",IF(F24="","  ",IF(AND(F24&lt;&gt;"",F24&lt;&gt;Sol.!F24),"*"," ")))</f>
        <v xml:space="preserve">  </v>
      </c>
      <c r="H24" s="9"/>
      <c r="I24" s="8"/>
      <c r="M24" t="s">
        <v>24</v>
      </c>
      <c r="AD24" s="33" t="s">
        <v>55</v>
      </c>
    </row>
    <row r="25" spans="1:30" ht="15" customHeight="1" x14ac:dyDescent="0.2">
      <c r="B25" s="7"/>
      <c r="C25" s="24"/>
      <c r="D25" s="25" t="str">
        <f>IF(Sol.!$C$5="OFF","",IF(C25="","  ",IF(AND(C25&lt;&gt;"",C25&lt;&gt;Sol.!C25),"*"," ")))</f>
        <v xml:space="preserve">  </v>
      </c>
      <c r="E25" s="9"/>
      <c r="F25" s="15"/>
      <c r="G25" s="13" t="str">
        <f>IF(Sol.!$C$5="OFF","",IF(F25="","  ",IF(AND(F25&lt;&gt;"",F25&lt;&gt;Sol.!F25),"*"," ")))</f>
        <v xml:space="preserve">  </v>
      </c>
      <c r="H25" s="16"/>
      <c r="I25" s="10" t="str">
        <f>IF(OR(H25="",H25=Sol.!H25),"","*")</f>
        <v/>
      </c>
      <c r="M25" t="s">
        <v>17</v>
      </c>
      <c r="AD25" s="33" t="s">
        <v>56</v>
      </c>
    </row>
    <row r="26" spans="1:30" ht="15" customHeight="1" thickBot="1" x14ac:dyDescent="0.25">
      <c r="B26" s="7"/>
      <c r="C26" s="9" t="s">
        <v>3</v>
      </c>
      <c r="D26" s="9"/>
      <c r="E26" s="9"/>
      <c r="F26" s="9"/>
      <c r="G26" s="9"/>
      <c r="H26" s="37"/>
      <c r="I26" s="10" t="str">
        <f>IF(OR(H26="",H26=Sol.!H26),"","*")</f>
        <v/>
      </c>
      <c r="M26" t="s">
        <v>22</v>
      </c>
      <c r="AD26" s="34" t="s">
        <v>57</v>
      </c>
    </row>
    <row r="27" spans="1:30" ht="12.95" customHeight="1" thickTop="1" x14ac:dyDescent="0.2">
      <c r="B27" s="17"/>
      <c r="C27" s="18"/>
      <c r="D27" s="18"/>
      <c r="E27" s="18"/>
      <c r="F27" s="18"/>
      <c r="G27" s="18"/>
      <c r="H27" s="18"/>
      <c r="I27" s="19"/>
      <c r="M27" t="s">
        <v>23</v>
      </c>
      <c r="AD27" s="33" t="s">
        <v>58</v>
      </c>
    </row>
    <row r="28" spans="1:30" x14ac:dyDescent="0.2">
      <c r="AD28" s="34" t="s">
        <v>59</v>
      </c>
    </row>
    <row r="29" spans="1:30" x14ac:dyDescent="0.2">
      <c r="A29" s="42" t="s">
        <v>63</v>
      </c>
      <c r="B29" s="45"/>
      <c r="C29" s="46"/>
      <c r="D29" s="46"/>
      <c r="E29" s="46"/>
      <c r="F29" s="46"/>
      <c r="G29" s="46"/>
      <c r="H29" s="46"/>
      <c r="I29" s="46"/>
      <c r="J29" s="46"/>
      <c r="K29" s="47"/>
      <c r="AD29" s="34" t="s">
        <v>60</v>
      </c>
    </row>
    <row r="30" spans="1:30" x14ac:dyDescent="0.2">
      <c r="B30" s="48"/>
      <c r="C30" s="105" t="s">
        <v>67</v>
      </c>
      <c r="D30" s="105"/>
      <c r="E30" s="105"/>
      <c r="F30" s="105"/>
      <c r="G30" s="105"/>
      <c r="H30" s="105"/>
      <c r="I30" s="106"/>
      <c r="J30" s="106"/>
      <c r="K30" s="49"/>
    </row>
    <row r="31" spans="1:30" x14ac:dyDescent="0.2">
      <c r="B31" s="48"/>
      <c r="C31" s="105" t="s">
        <v>72</v>
      </c>
      <c r="D31" s="105"/>
      <c r="E31" s="105"/>
      <c r="F31" s="105"/>
      <c r="G31" s="105"/>
      <c r="H31" s="105"/>
      <c r="I31" s="106"/>
      <c r="J31" s="106"/>
      <c r="K31" s="49"/>
    </row>
    <row r="32" spans="1:30" x14ac:dyDescent="0.2">
      <c r="B32" s="48"/>
      <c r="C32" s="109" t="s">
        <v>68</v>
      </c>
      <c r="D32" s="109"/>
      <c r="E32" s="109"/>
      <c r="F32" s="109"/>
      <c r="G32" s="109"/>
      <c r="H32" s="109"/>
      <c r="I32" s="110"/>
      <c r="J32" s="110"/>
      <c r="K32" s="49"/>
    </row>
    <row r="33" spans="1:13" x14ac:dyDescent="0.2">
      <c r="B33" s="48"/>
      <c r="C33" s="50"/>
      <c r="D33" s="50"/>
      <c r="E33" s="50"/>
      <c r="F33" s="80" t="s">
        <v>78</v>
      </c>
      <c r="G33" s="50"/>
      <c r="H33" s="80" t="s">
        <v>79</v>
      </c>
      <c r="I33" s="50"/>
      <c r="J33" s="80" t="s">
        <v>80</v>
      </c>
      <c r="K33" s="49"/>
    </row>
    <row r="34" spans="1:13" ht="15" customHeight="1" x14ac:dyDescent="0.2">
      <c r="B34" s="7"/>
      <c r="C34" s="76" t="s">
        <v>73</v>
      </c>
      <c r="D34" s="9"/>
      <c r="E34" s="9"/>
      <c r="F34" s="81"/>
      <c r="G34" s="13" t="str">
        <f>IF(Sol.!$C$5="OFF","",IF(F34="","  ",IF(AND(F34&lt;&gt;"",F34&lt;&gt;Sol.!F34),"*"," ")))</f>
        <v xml:space="preserve">  </v>
      </c>
      <c r="H34" s="81"/>
      <c r="I34" s="13" t="str">
        <f>IF(Sol.!$C$5="OFF","",IF(H34="","  ",IF(AND(H34&lt;&gt;"",H34&lt;&gt;Sol.!H34),"*"," ")))</f>
        <v xml:space="preserve">  </v>
      </c>
      <c r="J34" s="81"/>
      <c r="K34" s="10" t="str">
        <f>IF(Sol.!$C$5="OFF","",IF(J34="","  ",IF(AND(J34&lt;&gt;"",J34&lt;&gt;Sol.!J34),"*"," ")))</f>
        <v xml:space="preserve">  </v>
      </c>
      <c r="M34" t="s">
        <v>4</v>
      </c>
    </row>
    <row r="35" spans="1:13" ht="15" customHeight="1" x14ac:dyDescent="0.2">
      <c r="B35" s="7"/>
      <c r="C35" s="76" t="s">
        <v>75</v>
      </c>
      <c r="D35" s="25"/>
      <c r="E35" s="9"/>
      <c r="F35" s="14"/>
      <c r="G35" s="13" t="str">
        <f>IF(Sol.!$C$5="OFF","",IF(F35="","  ",IF(AND(F35&lt;&gt;"",F35&lt;&gt;Sol.!F35),"*"," ")))</f>
        <v xml:space="preserve">  </v>
      </c>
      <c r="H35" s="82"/>
      <c r="I35" s="13" t="str">
        <f>IF(Sol.!$C$5="OFF","",IF(H35="","  ",IF(AND(H35&lt;&gt;"",H35&lt;&gt;Sol.!H35),"*"," ")))</f>
        <v xml:space="preserve">  </v>
      </c>
      <c r="J35" s="14"/>
      <c r="K35" s="10" t="str">
        <f>IF(Sol.!$C$5="OFF","",IF(J35="","  ",IF(AND(J35&lt;&gt;"",J35&lt;&gt;Sol.!J35),"*"," ")))</f>
        <v xml:space="preserve">  </v>
      </c>
      <c r="M35" t="s">
        <v>25</v>
      </c>
    </row>
    <row r="36" spans="1:13" ht="15" customHeight="1" x14ac:dyDescent="0.2">
      <c r="B36" s="7"/>
      <c r="C36" s="76" t="s">
        <v>76</v>
      </c>
      <c r="D36" s="25"/>
      <c r="E36" s="9"/>
      <c r="F36" s="82"/>
      <c r="G36" s="13" t="str">
        <f>IF(Sol.!$C$5="OFF","",IF(F36="","  ",IF(AND(F36&lt;&gt;"",ABS(F36)&lt;&gt;Sol.!F36),"*"," ")))</f>
        <v xml:space="preserve">  </v>
      </c>
      <c r="H36" s="82"/>
      <c r="I36" s="13" t="str">
        <f>IF(Sol.!$C$5="OFF","",IF(H36="","  ",IF(AND(H36&lt;&gt;"",ABS(H36)&lt;&gt;Sol.!H36),"*"," ")))</f>
        <v xml:space="preserve">  </v>
      </c>
      <c r="J36" s="82"/>
      <c r="K36" s="10" t="str">
        <f>IF(Sol.!$C$5="OFF","",IF(J36="","  ",IF(AND(J36&lt;&gt;"",ABS(J36)&lt;&gt;Sol.!J36),"*"," ")))</f>
        <v xml:space="preserve">  </v>
      </c>
      <c r="M36" t="s">
        <v>30</v>
      </c>
    </row>
    <row r="37" spans="1:13" ht="15" customHeight="1" x14ac:dyDescent="0.2">
      <c r="B37" s="7"/>
      <c r="C37" s="76" t="s">
        <v>77</v>
      </c>
      <c r="D37" s="25"/>
      <c r="E37" s="9"/>
      <c r="F37" s="83"/>
      <c r="G37" s="13" t="str">
        <f>IF(Sol.!$C$5="OFF","",IF(F37="","  ",IF(AND(F37&lt;&gt;"",ABS(F37)&lt;&gt;Sol.!F37),"*"," ")))</f>
        <v xml:space="preserve">  </v>
      </c>
      <c r="H37" s="83"/>
      <c r="I37" s="13" t="str">
        <f>IF(Sol.!$C$5="OFF","",IF(H37="","  ",IF(AND(H37&lt;&gt;"",H37&lt;&gt;Sol.!H37),"*"," ")))</f>
        <v xml:space="preserve">  </v>
      </c>
      <c r="J37" s="83"/>
      <c r="K37" s="10" t="str">
        <f>IF(Sol.!$C$5="OFF","",IF(J37="","  ",IF(AND(J37&lt;&gt;"",J37&lt;&gt;Sol.!J37),"*"," ")))</f>
        <v xml:space="preserve">  </v>
      </c>
      <c r="M37" t="s">
        <v>5</v>
      </c>
    </row>
    <row r="38" spans="1:13" ht="15" customHeight="1" thickBot="1" x14ac:dyDescent="0.25">
      <c r="B38" s="7"/>
      <c r="C38" s="76" t="s">
        <v>74</v>
      </c>
      <c r="D38" s="9"/>
      <c r="E38" s="9"/>
      <c r="F38" s="37"/>
      <c r="G38" s="13" t="str">
        <f>IF(Sol.!$C$5="OFF","",IF(F38="","  ",IF(AND(F38&lt;&gt;"",F38&lt;&gt;Sol.!F38),"*"," ")))</f>
        <v xml:space="preserve">  </v>
      </c>
      <c r="H38" s="37"/>
      <c r="I38" s="13" t="str">
        <f>IF(Sol.!$C$5="OFF","",IF(H38="","  ",IF(AND(H38&lt;&gt;"",ABS(H38)&lt;&gt;Sol.!H38),"*"," ")))</f>
        <v xml:space="preserve">  </v>
      </c>
      <c r="J38" s="37"/>
      <c r="K38" s="10" t="str">
        <f>IF(Sol.!$C$5="OFF","",IF(J38="","  ",IF(AND(J38&lt;&gt;"",J38&lt;&gt;Sol.!J38),"*"," ")))</f>
        <v xml:space="preserve">  </v>
      </c>
    </row>
    <row r="39" spans="1:13" ht="12.95" customHeight="1" thickTop="1" x14ac:dyDescent="0.2">
      <c r="B39" s="17"/>
      <c r="C39" s="18"/>
      <c r="D39" s="18"/>
      <c r="E39" s="18"/>
      <c r="F39" s="18"/>
      <c r="G39" s="18"/>
      <c r="H39" s="18"/>
      <c r="I39" s="59"/>
      <c r="J39" s="59"/>
      <c r="K39" s="60"/>
    </row>
    <row r="40" spans="1:13" x14ac:dyDescent="0.2">
      <c r="M40" t="s">
        <v>28</v>
      </c>
    </row>
    <row r="41" spans="1:13" x14ac:dyDescent="0.2">
      <c r="A41" s="42" t="s">
        <v>64</v>
      </c>
      <c r="B41" s="4"/>
      <c r="C41" s="5"/>
      <c r="D41" s="5"/>
      <c r="E41" s="5"/>
      <c r="F41" s="5"/>
      <c r="G41" s="5"/>
      <c r="H41" s="5"/>
      <c r="I41" s="6"/>
      <c r="M41" t="s">
        <v>9</v>
      </c>
    </row>
    <row r="42" spans="1:13" x14ac:dyDescent="0.2">
      <c r="B42" s="7"/>
      <c r="C42" s="93" t="s">
        <v>67</v>
      </c>
      <c r="D42" s="93"/>
      <c r="E42" s="93"/>
      <c r="F42" s="93"/>
      <c r="G42" s="93"/>
      <c r="H42" s="93"/>
      <c r="I42" s="8"/>
      <c r="M42" t="s">
        <v>19</v>
      </c>
    </row>
    <row r="43" spans="1:13" x14ac:dyDescent="0.2">
      <c r="B43" s="7"/>
      <c r="C43" s="93" t="s">
        <v>6</v>
      </c>
      <c r="D43" s="93"/>
      <c r="E43" s="93"/>
      <c r="F43" s="93"/>
      <c r="G43" s="93"/>
      <c r="H43" s="93"/>
      <c r="I43" s="8"/>
      <c r="M43" t="s">
        <v>8</v>
      </c>
    </row>
    <row r="44" spans="1:13" x14ac:dyDescent="0.2">
      <c r="B44" s="7"/>
      <c r="C44" s="111" t="s">
        <v>69</v>
      </c>
      <c r="D44" s="112"/>
      <c r="E44" s="112"/>
      <c r="F44" s="112"/>
      <c r="G44" s="112"/>
      <c r="H44" s="112"/>
      <c r="I44" s="8"/>
    </row>
    <row r="45" spans="1:13" x14ac:dyDescent="0.2">
      <c r="B45" s="7"/>
      <c r="C45" s="23"/>
      <c r="D45" s="23"/>
      <c r="E45" s="23"/>
      <c r="F45" s="23"/>
      <c r="G45" s="23"/>
      <c r="H45" s="23"/>
      <c r="I45" s="8"/>
    </row>
    <row r="46" spans="1:13" x14ac:dyDescent="0.2">
      <c r="B46" s="7"/>
      <c r="C46" s="93" t="s">
        <v>7</v>
      </c>
      <c r="D46" s="93"/>
      <c r="E46" s="93"/>
      <c r="F46" s="93"/>
      <c r="G46" s="93"/>
      <c r="H46" s="93"/>
      <c r="I46" s="8"/>
    </row>
    <row r="47" spans="1:13" ht="15" customHeight="1" x14ac:dyDescent="0.2">
      <c r="B47" s="7"/>
      <c r="C47" s="41"/>
      <c r="D47" s="25" t="str">
        <f>IF(Sol.!$C$5="OFF","",IF(C47="","  ",IF(AND(C47&lt;&gt;"",C47&lt;&gt;Sol.!C47),"*"," ")))</f>
        <v xml:space="preserve">  </v>
      </c>
      <c r="E47" s="9"/>
      <c r="F47" s="9"/>
      <c r="G47" s="9"/>
      <c r="H47" s="38"/>
      <c r="I47" s="10" t="str">
        <f>IF(Sol.!$C$5="OFF","",IF(H47="","  ",IF(AND(H47&lt;&gt;"",H47&lt;&gt;Sol.!H47),"*"," ")))</f>
        <v xml:space="preserve">  </v>
      </c>
    </row>
    <row r="48" spans="1:13" ht="15" customHeight="1" x14ac:dyDescent="0.2">
      <c r="B48" s="7"/>
      <c r="C48" s="41"/>
      <c r="D48" s="25" t="str">
        <f>IF(Sol.!$C$5="OFF","",IF(C48="","  ",IF(AND(C48&lt;&gt;"",C48&lt;&gt;Sol.!C48),"*"," ")))</f>
        <v xml:space="preserve">  </v>
      </c>
      <c r="E48" s="9"/>
      <c r="F48" s="9"/>
      <c r="G48" s="9"/>
      <c r="H48" s="14"/>
      <c r="I48" s="10" t="str">
        <f>IF(Sol.!$C$5="OFF","",IF(H48="","  ",IF(AND(H48&lt;&gt;"",H48&lt;&gt;Sol.!H48),"*"," ")))</f>
        <v xml:space="preserve">  </v>
      </c>
      <c r="M48" t="s">
        <v>12</v>
      </c>
    </row>
    <row r="49" spans="2:13" ht="15" customHeight="1" x14ac:dyDescent="0.2">
      <c r="B49" s="7"/>
      <c r="C49" s="41"/>
      <c r="D49" s="25" t="str">
        <f>IF(Sol.!$C$5="OFF","",IF(C49="","  ",IF(AND(C49&lt;&gt;"",C49&lt;&gt;Sol.!C49),"*"," ")))</f>
        <v xml:space="preserve">  </v>
      </c>
      <c r="E49" s="9"/>
      <c r="F49" s="9"/>
      <c r="G49" s="9"/>
      <c r="H49" s="14"/>
      <c r="I49" s="10" t="str">
        <f>IF(Sol.!$C$5="OFF","",IF(H49="","  ",IF(AND(H49&lt;&gt;"",H49&lt;&gt;Sol.!H49),"*"," ")))</f>
        <v xml:space="preserve">  </v>
      </c>
      <c r="M49" t="s">
        <v>9</v>
      </c>
    </row>
    <row r="50" spans="2:13" ht="15" customHeight="1" x14ac:dyDescent="0.2">
      <c r="B50" s="7"/>
      <c r="C50" s="41"/>
      <c r="D50" s="25" t="str">
        <f>IF(Sol.!$C$5="OFF","",IF(C50="","  ",IF(AND(C50&lt;&gt;"",C50&lt;&gt;Sol.!C50),"*"," ")))</f>
        <v xml:space="preserve">  </v>
      </c>
      <c r="E50" s="9"/>
      <c r="F50" s="9"/>
      <c r="G50" s="9"/>
      <c r="H50" s="14"/>
      <c r="I50" s="10" t="str">
        <f>IF(Sol.!$C$5="OFF","",IF(H50="","  ",IF(AND(H50&lt;&gt;"",H50&lt;&gt;Sol.!H50),"*"," ")))</f>
        <v xml:space="preserve">  </v>
      </c>
      <c r="M50" t="s">
        <v>82</v>
      </c>
    </row>
    <row r="51" spans="2:13" ht="15" customHeight="1" thickBot="1" x14ac:dyDescent="0.25">
      <c r="B51" s="7"/>
      <c r="C51" s="20" t="s">
        <v>10</v>
      </c>
      <c r="D51" s="20"/>
      <c r="E51" s="9"/>
      <c r="F51" s="9"/>
      <c r="G51" s="9"/>
      <c r="H51" s="37"/>
      <c r="I51" s="10" t="str">
        <f>IF(Sol.!$C$5="OFF","",IF(H51="","  ",IF(AND(H51&lt;&gt;"",H51&lt;&gt;Sol.!H51),"*"," ")))</f>
        <v xml:space="preserve">  </v>
      </c>
      <c r="M51" t="s">
        <v>8</v>
      </c>
    </row>
    <row r="52" spans="2:13" ht="15" customHeight="1" thickTop="1" x14ac:dyDescent="0.2">
      <c r="B52" s="7"/>
      <c r="C52" s="20"/>
      <c r="D52" s="20"/>
      <c r="E52" s="9"/>
      <c r="F52" s="9"/>
      <c r="G52" s="9"/>
      <c r="H52" s="9"/>
      <c r="I52" s="8"/>
      <c r="M52" t="s">
        <v>26</v>
      </c>
    </row>
    <row r="53" spans="2:13" ht="15" customHeight="1" x14ac:dyDescent="0.2">
      <c r="B53" s="7"/>
      <c r="C53" s="93" t="s">
        <v>11</v>
      </c>
      <c r="D53" s="93"/>
      <c r="E53" s="93"/>
      <c r="F53" s="93"/>
      <c r="G53" s="93"/>
      <c r="H53" s="93"/>
      <c r="I53" s="8"/>
      <c r="M53" t="s">
        <v>19</v>
      </c>
    </row>
    <row r="54" spans="2:13" ht="15" customHeight="1" x14ac:dyDescent="0.2">
      <c r="B54" s="7"/>
      <c r="C54" s="41"/>
      <c r="D54" s="25" t="str">
        <f>IF(Sol.!$C$5="OFF","",IF(C54="","  ",IF(AND(C54&lt;&gt;"",C54&lt;&gt;Sol.!C54),"*"," ")))</f>
        <v xml:space="preserve">  </v>
      </c>
      <c r="E54" s="9"/>
      <c r="F54" s="36"/>
      <c r="G54" s="13" t="str">
        <f>IF(Sol.!$C$5="OFF","",IF(F54="","  ",IF(AND(F54&lt;&gt;"",F54&lt;&gt;Sol.!F54),"*"," ")))</f>
        <v xml:space="preserve">  </v>
      </c>
      <c r="H54" s="9"/>
      <c r="I54" s="10" t="str">
        <f>IF(OR(H54="",H54=Sol.!G30),"","*")</f>
        <v/>
      </c>
      <c r="M54" t="s">
        <v>81</v>
      </c>
    </row>
    <row r="55" spans="2:13" ht="15" customHeight="1" x14ac:dyDescent="0.2">
      <c r="B55" s="7"/>
      <c r="C55" s="41"/>
      <c r="D55" s="25" t="str">
        <f>IF(Sol.!$C$5="OFF","",IF(C55="","  ",IF(AND(C55&lt;&gt;"",C55&lt;&gt;Sol.!C55),"*"," ")))</f>
        <v xml:space="preserve">  </v>
      </c>
      <c r="E55" s="9"/>
      <c r="F55" s="21"/>
      <c r="G55" s="13" t="str">
        <f>IF(Sol.!$C$5="OFF","",IF(F55="","  ",IF(AND(F55&lt;&gt;"",F55&lt;&gt;Sol.!F55),"*"," ")))</f>
        <v xml:space="preserve">  </v>
      </c>
      <c r="H55" s="9"/>
      <c r="I55" s="10"/>
      <c r="M55" t="s">
        <v>28</v>
      </c>
    </row>
    <row r="56" spans="2:13" ht="15" customHeight="1" x14ac:dyDescent="0.2">
      <c r="B56" s="7"/>
      <c r="C56" s="41"/>
      <c r="D56" s="25" t="str">
        <f>IF(Sol.!$C$5="OFF","",IF(C56="","  ",IF(AND(C56&lt;&gt;"",C56&lt;&gt;Sol.!C56),"*"," ")))</f>
        <v xml:space="preserve">  </v>
      </c>
      <c r="E56" s="9"/>
      <c r="F56" s="15"/>
      <c r="G56" s="13" t="str">
        <f>IF(Sol.!$C$5="OFF","",IF(F56="","  ",IF(AND(F56&lt;&gt;"",F56&lt;&gt;Sol.!F56),"*"," ")))</f>
        <v xml:space="preserve">  </v>
      </c>
      <c r="H56" s="9"/>
      <c r="I56" s="10"/>
      <c r="M56" t="s">
        <v>14</v>
      </c>
    </row>
    <row r="57" spans="2:13" ht="15" customHeight="1" x14ac:dyDescent="0.2">
      <c r="B57" s="7"/>
      <c r="C57" s="12" t="s">
        <v>20</v>
      </c>
      <c r="D57" s="12"/>
      <c r="E57" s="9"/>
      <c r="F57" s="9"/>
      <c r="G57" s="9"/>
      <c r="H57" s="36"/>
      <c r="I57" s="10" t="str">
        <f>IF(Sol.!$C$5="OFF","",IF(H57="","  ",IF(AND(H57&lt;&gt;"",H57&lt;&gt;Sol.!H57),"*"," ")))</f>
        <v xml:space="preserve">  </v>
      </c>
    </row>
    <row r="58" spans="2:13" ht="15" customHeight="1" x14ac:dyDescent="0.2">
      <c r="B58" s="7"/>
      <c r="C58" s="12"/>
      <c r="D58" s="12"/>
      <c r="E58" s="9"/>
      <c r="F58" s="9"/>
      <c r="G58" s="9"/>
      <c r="H58" s="9"/>
      <c r="I58" s="8"/>
    </row>
    <row r="59" spans="2:13" ht="15" customHeight="1" x14ac:dyDescent="0.2">
      <c r="B59" s="7"/>
      <c r="C59" s="93" t="s">
        <v>13</v>
      </c>
      <c r="D59" s="93"/>
      <c r="E59" s="93"/>
      <c r="F59" s="93"/>
      <c r="G59" s="93"/>
      <c r="H59" s="93"/>
      <c r="I59" s="8"/>
    </row>
    <row r="60" spans="2:13" ht="15" customHeight="1" x14ac:dyDescent="0.2">
      <c r="B60" s="7"/>
      <c r="C60" s="41"/>
      <c r="D60" s="25" t="str">
        <f>IF(Sol.!$C$5="OFF","",IF(C60="","  ",IF(AND(C60&lt;&gt;"",C60&lt;&gt;Sol.!C60),"*"," ")))</f>
        <v xml:space="preserve">  </v>
      </c>
      <c r="E60" s="9"/>
      <c r="F60" s="36"/>
      <c r="G60" s="13" t="str">
        <f>IF(Sol.!$C$5="OFF","",IF(F60="","  ",IF(AND(F60&lt;&gt;"",F60&lt;&gt;Sol.!F60),"*"," ")))</f>
        <v xml:space="preserve">  </v>
      </c>
      <c r="H60" s="9"/>
      <c r="I60" s="8"/>
    </row>
    <row r="61" spans="2:13" ht="15" customHeight="1" x14ac:dyDescent="0.2">
      <c r="B61" s="7"/>
      <c r="C61" s="41"/>
      <c r="D61" s="25" t="str">
        <f>IF(Sol.!$C$5="OFF","",IF(C61="","  ",IF(AND(C61&lt;&gt;"",C61&lt;&gt;Sol.!C61),"*"," ")))</f>
        <v xml:space="preserve">  </v>
      </c>
      <c r="E61" s="9"/>
      <c r="F61" s="15"/>
      <c r="G61" s="13" t="str">
        <f>IF(Sol.!$C$5="OFF","",IF(F61="","  ",IF(AND(F61&lt;&gt;"",F61&lt;&gt;Sol.!F61),"*"," ")))</f>
        <v xml:space="preserve">  </v>
      </c>
      <c r="H61" s="9"/>
      <c r="I61" s="10" t="str">
        <f>IF(OR(H61="",H61=Sol.!G34),"","*")</f>
        <v/>
      </c>
    </row>
    <row r="62" spans="2:13" ht="15" customHeight="1" x14ac:dyDescent="0.2">
      <c r="B62" s="7"/>
      <c r="C62" s="12" t="s">
        <v>16</v>
      </c>
      <c r="D62" s="12"/>
      <c r="E62" s="9"/>
      <c r="F62" s="9"/>
      <c r="G62" s="13"/>
      <c r="H62" s="16"/>
      <c r="I62" s="10" t="str">
        <f>IF(Sol.!$C$5="OFF","",IF(H62="","  ",IF(AND(H62&lt;&gt;"",H62&lt;&gt;Sol.!H62),"*"," ")))</f>
        <v xml:space="preserve">  </v>
      </c>
    </row>
    <row r="63" spans="2:13" ht="15" customHeight="1" thickBot="1" x14ac:dyDescent="0.25">
      <c r="B63" s="7"/>
      <c r="C63" s="9" t="s">
        <v>15</v>
      </c>
      <c r="D63" s="9"/>
      <c r="E63" s="9"/>
      <c r="F63" s="9"/>
      <c r="G63" s="9"/>
      <c r="H63" s="37"/>
      <c r="I63" s="10" t="str">
        <f>IF(Sol.!$C$5="OFF","",IF(H63="","  ",IF(AND(H63&lt;&gt;"",H63&lt;&gt;Sol.!H63),"*"," ")))</f>
        <v xml:space="preserve">  </v>
      </c>
    </row>
    <row r="64" spans="2:13" ht="15" customHeight="1" thickTop="1" x14ac:dyDescent="0.2">
      <c r="B64" s="17"/>
      <c r="C64" s="18"/>
      <c r="D64" s="18"/>
      <c r="E64" s="18"/>
      <c r="F64" s="18"/>
      <c r="G64" s="18"/>
      <c r="H64" s="18"/>
      <c r="I64" s="19"/>
    </row>
    <row r="65" spans="1:13" ht="15" customHeight="1" x14ac:dyDescent="0.2"/>
    <row r="66" spans="1:13" x14ac:dyDescent="0.2">
      <c r="A66" s="42" t="s">
        <v>65</v>
      </c>
      <c r="B66" s="4"/>
      <c r="C66" s="5"/>
      <c r="D66" s="5"/>
      <c r="E66" s="5"/>
      <c r="F66" s="5"/>
      <c r="G66" s="5"/>
      <c r="H66" s="5"/>
      <c r="I66" s="6"/>
    </row>
    <row r="67" spans="1:13" x14ac:dyDescent="0.2">
      <c r="B67" s="7"/>
      <c r="C67" s="93" t="s">
        <v>67</v>
      </c>
      <c r="D67" s="93"/>
      <c r="E67" s="93"/>
      <c r="F67" s="93"/>
      <c r="G67" s="93"/>
      <c r="H67" s="93"/>
      <c r="I67" s="8"/>
    </row>
    <row r="68" spans="1:13" x14ac:dyDescent="0.2">
      <c r="B68" s="7"/>
      <c r="C68" s="93" t="s">
        <v>21</v>
      </c>
      <c r="D68" s="93"/>
      <c r="E68" s="93"/>
      <c r="F68" s="93"/>
      <c r="G68" s="93"/>
      <c r="H68" s="93"/>
      <c r="I68" s="8"/>
    </row>
    <row r="69" spans="1:13" x14ac:dyDescent="0.2">
      <c r="B69" s="7"/>
      <c r="C69" s="94" t="s">
        <v>68</v>
      </c>
      <c r="D69" s="94"/>
      <c r="E69" s="94"/>
      <c r="F69" s="94"/>
      <c r="G69" s="94"/>
      <c r="H69" s="94"/>
      <c r="I69" s="8"/>
    </row>
    <row r="70" spans="1:13" x14ac:dyDescent="0.2">
      <c r="B70" s="48"/>
      <c r="C70" s="50"/>
      <c r="D70" s="50"/>
      <c r="E70" s="9"/>
      <c r="F70" s="50"/>
      <c r="G70" s="9"/>
      <c r="H70" s="50"/>
      <c r="I70" s="8"/>
    </row>
    <row r="71" spans="1:13" ht="15" customHeight="1" x14ac:dyDescent="0.2">
      <c r="B71" s="48"/>
      <c r="C71" s="84" t="s">
        <v>85</v>
      </c>
      <c r="D71" s="50"/>
      <c r="E71" s="50"/>
      <c r="F71" s="50"/>
      <c r="G71" s="50"/>
      <c r="H71" s="50"/>
      <c r="I71" s="10" t="str">
        <f>IF(OR(H71="",H71=Sol.!H71),"","*")</f>
        <v/>
      </c>
    </row>
    <row r="72" spans="1:13" ht="15" customHeight="1" x14ac:dyDescent="0.2">
      <c r="B72" s="48"/>
      <c r="C72" s="90" t="s">
        <v>83</v>
      </c>
      <c r="D72" s="91"/>
      <c r="E72" s="50"/>
      <c r="F72" s="36"/>
      <c r="G72" s="13" t="str">
        <f>IF(Sol.!$C$5="OFF","",IF(F72="","  ",IF(AND(F72&lt;&gt;"",F72&lt;&gt;Sol.!F72),"*"," ")))</f>
        <v xml:space="preserve">  </v>
      </c>
      <c r="H72" s="50"/>
      <c r="I72" s="10"/>
      <c r="M72" s="85" t="s">
        <v>87</v>
      </c>
    </row>
    <row r="73" spans="1:13" ht="15" customHeight="1" x14ac:dyDescent="0.2">
      <c r="B73" s="48"/>
      <c r="C73" s="90" t="s">
        <v>84</v>
      </c>
      <c r="D73" s="91"/>
      <c r="E73" s="50"/>
      <c r="F73" s="22"/>
      <c r="G73" s="13" t="str">
        <f>IF(Sol.!$C$5="OFF","",IF(F73="","  ",IF(AND(F73&lt;&gt;"",F73&lt;&gt;Sol.!F73),"*"," ")))</f>
        <v xml:space="preserve">  </v>
      </c>
      <c r="H73" s="50"/>
      <c r="I73" s="10"/>
      <c r="M73" t="s">
        <v>89</v>
      </c>
    </row>
    <row r="74" spans="1:13" ht="15" customHeight="1" x14ac:dyDescent="0.2">
      <c r="B74" s="48"/>
      <c r="C74" s="90" t="s">
        <v>86</v>
      </c>
      <c r="D74" s="91"/>
      <c r="E74" s="13"/>
      <c r="F74" s="50"/>
      <c r="G74" s="13"/>
      <c r="H74" s="36"/>
      <c r="I74" s="10" t="str">
        <f>IF(Sol.!$C$5="OFF","",IF(H74="","  ",IF(AND(H74&lt;&gt;"",H74&lt;&gt;Sol.!H74),"*"," ")))</f>
        <v xml:space="preserve">  </v>
      </c>
      <c r="M74" s="85" t="s">
        <v>88</v>
      </c>
    </row>
    <row r="75" spans="1:13" ht="6" customHeight="1" x14ac:dyDescent="0.2">
      <c r="B75" s="48"/>
      <c r="C75" s="86"/>
      <c r="D75" s="74"/>
      <c r="E75" s="13"/>
      <c r="F75" s="50"/>
      <c r="G75" s="13"/>
      <c r="H75" s="50"/>
      <c r="I75" s="10"/>
      <c r="M75" t="s">
        <v>90</v>
      </c>
    </row>
    <row r="76" spans="1:13" ht="15" customHeight="1" x14ac:dyDescent="0.2">
      <c r="B76" s="48"/>
      <c r="C76" s="65" t="s">
        <v>31</v>
      </c>
      <c r="D76" s="65"/>
      <c r="E76" s="50"/>
      <c r="F76" s="50"/>
      <c r="G76" s="50"/>
      <c r="H76" s="50"/>
      <c r="I76" s="10"/>
    </row>
    <row r="77" spans="1:13" ht="15" customHeight="1" x14ac:dyDescent="0.2">
      <c r="B77" s="48"/>
      <c r="C77" s="89"/>
      <c r="D77" s="89"/>
      <c r="E77" s="13" t="str">
        <f>IF(Sol.!$C$5="OFF","",IF(C77="","  ",IF(AND(C77&lt;&gt;"",C77&lt;&gt;Sol.!C77),"*"," ")))</f>
        <v xml:space="preserve">  </v>
      </c>
      <c r="F77" s="50"/>
      <c r="G77" s="50"/>
      <c r="H77" s="21"/>
      <c r="I77" s="10" t="str">
        <f>IF(Sol.!$C$5="OFF","",IF(H77="","  ",IF(AND(H77&lt;&gt;"",H77&lt;&gt;Sol.!H77),"*"," ")))</f>
        <v xml:space="preserve">  </v>
      </c>
    </row>
    <row r="78" spans="1:13" ht="6" customHeight="1" x14ac:dyDescent="0.2">
      <c r="B78" s="48"/>
      <c r="C78" s="86"/>
      <c r="D78" s="74"/>
      <c r="E78" s="50"/>
      <c r="F78" s="50"/>
      <c r="G78" s="50"/>
      <c r="H78" s="50"/>
      <c r="I78" s="53"/>
    </row>
    <row r="79" spans="1:13" ht="15" customHeight="1" x14ac:dyDescent="0.2">
      <c r="B79" s="48"/>
      <c r="C79" s="84" t="s">
        <v>32</v>
      </c>
      <c r="D79" s="74"/>
      <c r="E79" s="13"/>
      <c r="F79" s="50"/>
      <c r="G79" s="13"/>
      <c r="H79" s="50"/>
      <c r="I79" s="10"/>
    </row>
    <row r="80" spans="1:13" ht="15" customHeight="1" x14ac:dyDescent="0.2">
      <c r="B80" s="48"/>
      <c r="C80" s="89"/>
      <c r="D80" s="89"/>
      <c r="E80" s="13" t="str">
        <f>IF(Sol.!$C$5="OFF","",IF(C80="","  ",IF(AND(C80&lt;&gt;"",C80&lt;&gt;Sol.!C80),"*"," ")))</f>
        <v xml:space="preserve">  </v>
      </c>
      <c r="F80" s="36"/>
      <c r="G80" s="13" t="str">
        <f>IF(Sol.!$C$5="OFF","",IF(F80="","  ",IF(AND(F80&lt;&gt;"",F80&lt;&gt;Sol.!F80),"*"," ")))</f>
        <v xml:space="preserve">  </v>
      </c>
      <c r="H80" s="50"/>
      <c r="I80" s="10"/>
    </row>
    <row r="81" spans="2:9" ht="15" customHeight="1" x14ac:dyDescent="0.2">
      <c r="B81" s="48"/>
      <c r="C81" s="89"/>
      <c r="D81" s="89"/>
      <c r="E81" s="13" t="str">
        <f>IF(Sol.!$C$5="OFF","",IF(C81="","  ",IF(AND(C81&lt;&gt;"",C81&lt;&gt;Sol.!C81),"*"," ")))</f>
        <v xml:space="preserve">  </v>
      </c>
      <c r="F81" s="21"/>
      <c r="G81" s="13" t="str">
        <f>IF(Sol.!$C$5="OFF","",IF(F81="","  ",IF(AND(F81&lt;&gt;"",F81&lt;&gt;Sol.!F81),"*"," ")))</f>
        <v xml:space="preserve">  </v>
      </c>
      <c r="H81" s="50"/>
      <c r="I81" s="10"/>
    </row>
    <row r="82" spans="2:9" ht="15" customHeight="1" x14ac:dyDescent="0.2">
      <c r="B82" s="48"/>
      <c r="C82" s="89"/>
      <c r="D82" s="89"/>
      <c r="E82" s="13" t="str">
        <f>IF(Sol.!$C$5="OFF","",IF(C82="","  ",IF(AND(C82&lt;&gt;"",C82&lt;&gt;Sol.!C82),"*"," ")))</f>
        <v xml:space="preserve">  </v>
      </c>
      <c r="F82" s="22"/>
      <c r="G82" s="13" t="str">
        <f>IF(Sol.!$C$5="OFF","",IF(F82="","  ",IF(AND(F82&lt;&gt;"",F82&lt;&gt;Sol.!F82),"*"," ")))</f>
        <v xml:space="preserve">  </v>
      </c>
      <c r="H82" s="50"/>
      <c r="I82" s="10"/>
    </row>
    <row r="83" spans="2:9" ht="15" customHeight="1" x14ac:dyDescent="0.2">
      <c r="B83" s="48"/>
      <c r="C83" s="90" t="s">
        <v>91</v>
      </c>
      <c r="D83" s="91"/>
      <c r="E83" s="50"/>
      <c r="F83" s="50"/>
      <c r="G83" s="13"/>
      <c r="H83" s="16"/>
      <c r="I83" s="10" t="str">
        <f>IF(Sol.!$C$5="OFF","",IF(H83="","  ",IF(AND(H83&lt;&gt;"",H83&lt;&gt;Sol.!H83),"*"," ")))</f>
        <v xml:space="preserve">  </v>
      </c>
    </row>
    <row r="84" spans="2:9" ht="15" customHeight="1" x14ac:dyDescent="0.2">
      <c r="B84" s="48"/>
      <c r="C84" s="65" t="s">
        <v>70</v>
      </c>
      <c r="D84" s="68"/>
      <c r="E84" s="50"/>
      <c r="F84" s="50"/>
      <c r="G84" s="50"/>
      <c r="H84" s="39"/>
      <c r="I84" s="10" t="str">
        <f>IF(Sol.!$C$5="OFF","",IF(H84="","  ",IF(AND(H84&lt;&gt;"",H84&lt;&gt;Sol.!H84),"*"," ")))</f>
        <v xml:space="preserve">  </v>
      </c>
    </row>
    <row r="85" spans="2:9" ht="15" customHeight="1" x14ac:dyDescent="0.2">
      <c r="B85" s="48"/>
      <c r="C85" s="84" t="s">
        <v>92</v>
      </c>
      <c r="D85" s="68"/>
      <c r="E85" s="50"/>
      <c r="F85" s="50"/>
      <c r="G85" s="50"/>
      <c r="H85" s="88"/>
      <c r="I85" s="10" t="str">
        <f>IF(Sol.!$C$5="OFF","",IF(H85="","  ",IF(AND(H85&lt;&gt;"",H85&lt;&gt;Sol.!H85),"*"," ")))</f>
        <v xml:space="preserve">  </v>
      </c>
    </row>
    <row r="86" spans="2:9" ht="15" customHeight="1" thickBot="1" x14ac:dyDescent="0.25">
      <c r="B86" s="48"/>
      <c r="C86" s="76" t="s">
        <v>93</v>
      </c>
      <c r="D86" s="50"/>
      <c r="E86" s="50"/>
      <c r="F86" s="50"/>
      <c r="G86" s="50"/>
      <c r="H86" s="37"/>
      <c r="I86" s="10" t="str">
        <f>IF(Sol.!$C$5="OFF","",IF(H86="","  ",IF(AND(H86&lt;&gt;"",H86&lt;&gt;Sol.!H86),"*"," ")))</f>
        <v xml:space="preserve">  </v>
      </c>
    </row>
    <row r="87" spans="2:9" ht="13.5" thickTop="1" x14ac:dyDescent="0.2">
      <c r="B87" s="58"/>
      <c r="C87" s="59"/>
      <c r="D87" s="59"/>
      <c r="E87" s="59"/>
      <c r="F87" s="59"/>
      <c r="G87" s="59"/>
      <c r="H87" s="59"/>
      <c r="I87" s="60"/>
    </row>
  </sheetData>
  <sheetProtection password="EF22" sheet="1" objects="1" scenarios="1"/>
  <mergeCells count="31">
    <mergeCell ref="C17:H17"/>
    <mergeCell ref="C30:J30"/>
    <mergeCell ref="C32:J32"/>
    <mergeCell ref="C74:D74"/>
    <mergeCell ref="C53:H53"/>
    <mergeCell ref="C42:H42"/>
    <mergeCell ref="C43:H43"/>
    <mergeCell ref="C44:H44"/>
    <mergeCell ref="C46:H46"/>
    <mergeCell ref="C59:H59"/>
    <mergeCell ref="A1:E1"/>
    <mergeCell ref="C2:F2"/>
    <mergeCell ref="C3:F3"/>
    <mergeCell ref="A8:I8"/>
    <mergeCell ref="C7:E7"/>
    <mergeCell ref="C80:D80"/>
    <mergeCell ref="C81:D81"/>
    <mergeCell ref="C82:D82"/>
    <mergeCell ref="C83:D83"/>
    <mergeCell ref="A9:I9"/>
    <mergeCell ref="C67:H67"/>
    <mergeCell ref="C68:H68"/>
    <mergeCell ref="C69:H69"/>
    <mergeCell ref="C72:D72"/>
    <mergeCell ref="C73:D73"/>
    <mergeCell ref="C77:D77"/>
    <mergeCell ref="C31:J31"/>
    <mergeCell ref="A10:I10"/>
    <mergeCell ref="A11:I11"/>
    <mergeCell ref="C15:H15"/>
    <mergeCell ref="C16:H16"/>
  </mergeCells>
  <phoneticPr fontId="0" type="noConversion"/>
  <dataValidations xWindow="581" yWindow="314" count="13">
    <dataValidation allowBlank="1" showErrorMessage="1" sqref="J38 H25:H26 H62 F61 H51 F34 J34 F38 H38 H34 F72 F80 H84:H86 H74"/>
    <dataValidation allowBlank="1" showInputMessage="1" showErrorMessage="1" prompt="Liabilities plus stockholders' equity should be equal to total assets." sqref="H63"/>
    <dataValidation allowBlank="1" showInputMessage="1" showErrorMessage="1" prompt="Work backwards from total assets to determine the cash balance.  Hint: Total assets is equal to total liabilities plus total stockholders' equity." sqref="H47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prompt="Select your answer from the drop-down list." sqref="C20 C22">
      <formula1>$M$23:$M$27</formula1>
    </dataValidation>
    <dataValidation type="list" allowBlank="1" showErrorMessage="1" prompt="Select your answer from the drop-down list." sqref="C23:C25">
      <formula1>$M$23:$M$27</formula1>
    </dataValidation>
    <dataValidation type="list" allowBlank="1" showErrorMessage="1" prompt="Select your answer from the drop-down list." sqref="C48:C50 C60:C61">
      <formula1>$M$49:$M$56</formula1>
    </dataValidation>
    <dataValidation type="list" allowBlank="1" showInputMessage="1" showErrorMessage="1" prompt="Select your answer from the drop-down list." sqref="C47">
      <formula1>$M$49:$M$56</formula1>
    </dataValidation>
    <dataValidation type="list" allowBlank="1" showErrorMessage="1" prompt="Select your answer from the drop-down list." sqref="C54:C56">
      <formula1>$M$48:$M$55</formula1>
    </dataValidation>
    <dataValidation allowBlank="1" showInputMessage="1" showErrorMessage="1" prompt="Enter amounts to be deducted as negative values." sqref="H37 J37"/>
    <dataValidation type="list" allowBlank="1" showErrorMessage="1" prompt="Select your answer from the drop-down list." sqref="C77:D77 C81:D82">
      <formula1>$M$72:$M$75</formula1>
    </dataValidation>
    <dataValidation type="list" allowBlank="1" showInputMessage="1" showErrorMessage="1" prompt="Select the larger of cash inflows first; select the cash outflow last." sqref="C80:D80">
      <formula1>$M$72:$M$75</formula1>
    </dataValidation>
    <dataValidation allowBlank="1" showInputMessage="1" showErrorMessage="1" prompt="Enter cash outflows as negative amounts." sqref="F73 F81:F82 H74 H77"/>
  </dataValidations>
  <pageMargins left="0.75" right="0.75" top="1" bottom="1" header="0.5" footer="0.5"/>
  <headerFooter alignWithMargins="0"/>
  <ignoredErrors>
    <ignoredError sqref="A30:A40" numberStoredAsText="1"/>
  </ignoredError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" sqref="S1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8"/>
  <sheetViews>
    <sheetView showGridLines="0" tabSelected="1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34.7109375" customWidth="1"/>
    <col min="4" max="4" width="10.85546875" customWidth="1"/>
    <col min="5" max="5" width="2" customWidth="1"/>
    <col min="6" max="6" width="12.28515625" bestFit="1" customWidth="1"/>
    <col min="7" max="7" width="2.7109375" customWidth="1"/>
    <col min="8" max="8" width="12.28515625" bestFit="1" customWidth="1"/>
    <col min="9" max="9" width="2.7109375" customWidth="1"/>
    <col min="10" max="10" width="11.7109375" customWidth="1"/>
    <col min="11" max="11" width="2.7109375" customWidth="1"/>
    <col min="12" max="12" width="7.28515625" customWidth="1"/>
    <col min="13" max="13" width="10.42578125" hidden="1" customWidth="1"/>
    <col min="29" max="29" width="8.28515625" customWidth="1"/>
    <col min="30" max="30" width="9.140625" hidden="1" customWidth="1"/>
  </cols>
  <sheetData>
    <row r="1" spans="1:30" ht="19.5" x14ac:dyDescent="0.4">
      <c r="A1" s="95" t="s">
        <v>29</v>
      </c>
      <c r="B1" s="95"/>
      <c r="C1" s="95"/>
      <c r="D1" s="95"/>
      <c r="E1" s="95"/>
      <c r="F1" s="26"/>
      <c r="AD1" s="28" t="s">
        <v>39</v>
      </c>
    </row>
    <row r="2" spans="1:30" ht="13.5" customHeight="1" thickBot="1" x14ac:dyDescent="0.25">
      <c r="A2" s="1" t="s">
        <v>0</v>
      </c>
      <c r="C2" s="113" t="s">
        <v>66</v>
      </c>
      <c r="D2" s="114"/>
      <c r="E2" s="114"/>
      <c r="F2" s="115"/>
      <c r="AD2" s="29">
        <f>COUNTIF(A12:Z200,"~*")</f>
        <v>0</v>
      </c>
    </row>
    <row r="3" spans="1:30" ht="13.5" customHeight="1" thickTop="1" x14ac:dyDescent="0.2">
      <c r="A3" s="1" t="s">
        <v>1</v>
      </c>
      <c r="C3" s="116"/>
      <c r="D3" s="117"/>
      <c r="E3" s="117"/>
      <c r="F3" s="118"/>
      <c r="AD3" s="28" t="s">
        <v>40</v>
      </c>
    </row>
    <row r="4" spans="1:30" ht="13.5" customHeight="1" thickBot="1" x14ac:dyDescent="0.25">
      <c r="A4" s="2" t="s">
        <v>36</v>
      </c>
      <c r="C4" s="119" t="s">
        <v>37</v>
      </c>
      <c r="D4" s="119"/>
      <c r="E4" s="119"/>
      <c r="F4" s="119"/>
      <c r="AD4" s="29">
        <f>COUNTIF(A12:Z200,"  ")</f>
        <v>0</v>
      </c>
    </row>
    <row r="5" spans="1:30" ht="13.5" customHeight="1" thickTop="1" x14ac:dyDescent="0.2">
      <c r="A5" s="2" t="s">
        <v>38</v>
      </c>
      <c r="C5" s="70" t="str">
        <f>IF('Pr. 1-5'!C7=100200,"OFF","ON")</f>
        <v>ON</v>
      </c>
      <c r="D5" s="71"/>
      <c r="E5" s="71"/>
      <c r="F5" s="71"/>
      <c r="AD5" s="30" t="s">
        <v>41</v>
      </c>
    </row>
    <row r="6" spans="1:30" ht="13.5" customHeight="1" thickBot="1" x14ac:dyDescent="0.25">
      <c r="C6" s="72"/>
      <c r="D6" s="72"/>
      <c r="E6" s="73"/>
      <c r="F6" s="72"/>
      <c r="G6" s="27"/>
      <c r="AD6" s="29">
        <f>COUNTIF(A12:Z200," ")</f>
        <v>32</v>
      </c>
    </row>
    <row r="7" spans="1:30" ht="13.5" customHeight="1" thickTop="1" x14ac:dyDescent="0.2">
      <c r="C7" s="72"/>
      <c r="D7" s="72"/>
      <c r="E7" s="73"/>
      <c r="F7" s="72"/>
      <c r="G7" s="27"/>
      <c r="AD7" s="28" t="s">
        <v>42</v>
      </c>
    </row>
    <row r="8" spans="1:30" ht="13.5" customHeight="1" thickBot="1" x14ac:dyDescent="0.25">
      <c r="A8" s="102" t="s">
        <v>35</v>
      </c>
      <c r="B8" s="102"/>
      <c r="C8" s="102"/>
      <c r="D8" s="102"/>
      <c r="E8" s="102"/>
      <c r="F8" s="102"/>
      <c r="G8" s="102"/>
      <c r="H8" s="102"/>
      <c r="I8" s="102"/>
      <c r="AD8" s="29">
        <f>AD2+AD4+AD6</f>
        <v>32</v>
      </c>
    </row>
    <row r="9" spans="1:30" ht="13.5" customHeight="1" thickTop="1" x14ac:dyDescent="0.2">
      <c r="A9" s="92" t="s">
        <v>33</v>
      </c>
      <c r="B9" s="92"/>
      <c r="C9" s="92"/>
      <c r="D9" s="92"/>
      <c r="E9" s="92"/>
      <c r="F9" s="92"/>
      <c r="G9" s="92"/>
      <c r="H9" s="92"/>
      <c r="I9" s="92"/>
      <c r="AD9" s="28" t="s">
        <v>43</v>
      </c>
    </row>
    <row r="10" spans="1:30" ht="13.5" customHeight="1" thickBot="1" x14ac:dyDescent="0.25">
      <c r="A10" s="107" t="s">
        <v>34</v>
      </c>
      <c r="B10" s="107"/>
      <c r="C10" s="107"/>
      <c r="D10" s="107"/>
      <c r="E10" s="107"/>
      <c r="F10" s="107"/>
      <c r="G10" s="107"/>
      <c r="H10" s="107"/>
      <c r="I10" s="107"/>
      <c r="AD10" s="31">
        <f>(AD8-AD4-AD2)/AD8</f>
        <v>1</v>
      </c>
    </row>
    <row r="11" spans="1:30" ht="13.5" customHeight="1" thickTop="1" x14ac:dyDescent="0.2">
      <c r="A11" s="108" t="str">
        <f>IF(Sol.!C5="OFF","     ","A red asterisk (*) will appear in the column to the right of an incorrect answer.")</f>
        <v>A red asterisk (*) will appear in the column to the right of an incorrect answer.</v>
      </c>
      <c r="B11" s="108"/>
      <c r="C11" s="108"/>
      <c r="D11" s="108"/>
      <c r="E11" s="108"/>
      <c r="F11" s="108"/>
      <c r="G11" s="108"/>
      <c r="H11" s="108"/>
      <c r="I11" s="108"/>
      <c r="AD11" t="s">
        <v>44</v>
      </c>
    </row>
    <row r="12" spans="1:30" ht="13.5" customHeight="1" x14ac:dyDescent="0.2">
      <c r="A12" s="75" t="str">
        <f>IF(Sol.!C5="OFF","     ","For correct grading, enter a zero in cells that you would otherwise leave blank.")</f>
        <v>For correct grading, enter a zero in cells that you would otherwise leave blank.</v>
      </c>
      <c r="AD12" t="s">
        <v>45</v>
      </c>
    </row>
    <row r="13" spans="1:30" x14ac:dyDescent="0.2">
      <c r="A13" s="3"/>
      <c r="AD13" t="s">
        <v>46</v>
      </c>
    </row>
    <row r="14" spans="1:30" x14ac:dyDescent="0.2">
      <c r="A14" s="44" t="s">
        <v>62</v>
      </c>
      <c r="B14" s="45"/>
      <c r="C14" s="46"/>
      <c r="D14" s="46"/>
      <c r="E14" s="46"/>
      <c r="F14" s="46"/>
      <c r="G14" s="46"/>
      <c r="H14" s="46"/>
      <c r="I14" s="47"/>
      <c r="AD14" s="28" t="s">
        <v>47</v>
      </c>
    </row>
    <row r="15" spans="1:30" x14ac:dyDescent="0.2">
      <c r="A15" s="43"/>
      <c r="B15" s="48"/>
      <c r="C15" s="105" t="s">
        <v>67</v>
      </c>
      <c r="D15" s="105"/>
      <c r="E15" s="105"/>
      <c r="F15" s="105"/>
      <c r="G15" s="105"/>
      <c r="H15" s="105"/>
      <c r="I15" s="49"/>
      <c r="AD15" s="28" t="s">
        <v>48</v>
      </c>
    </row>
    <row r="16" spans="1:30" x14ac:dyDescent="0.2">
      <c r="A16" s="43"/>
      <c r="B16" s="48"/>
      <c r="C16" s="105" t="s">
        <v>2</v>
      </c>
      <c r="D16" s="105"/>
      <c r="E16" s="105"/>
      <c r="F16" s="105"/>
      <c r="G16" s="105"/>
      <c r="H16" s="105"/>
      <c r="I16" s="49"/>
      <c r="AD16" s="32" t="s">
        <v>49</v>
      </c>
    </row>
    <row r="17" spans="1:30" x14ac:dyDescent="0.2">
      <c r="A17" s="43"/>
      <c r="B17" s="48"/>
      <c r="C17" s="109" t="s">
        <v>68</v>
      </c>
      <c r="D17" s="109"/>
      <c r="E17" s="109"/>
      <c r="F17" s="109"/>
      <c r="G17" s="109"/>
      <c r="H17" s="109"/>
      <c r="I17" s="49"/>
    </row>
    <row r="18" spans="1:30" x14ac:dyDescent="0.2">
      <c r="A18" s="43"/>
      <c r="B18" s="48"/>
      <c r="C18" s="50"/>
      <c r="D18" s="50"/>
      <c r="E18" s="50"/>
      <c r="F18" s="50"/>
      <c r="G18" s="50"/>
      <c r="H18" s="50"/>
      <c r="I18" s="49"/>
    </row>
    <row r="19" spans="1:30" ht="15" customHeight="1" x14ac:dyDescent="0.2">
      <c r="A19" s="43"/>
      <c r="B19" s="48"/>
      <c r="C19" s="50" t="s">
        <v>71</v>
      </c>
      <c r="D19" s="50"/>
      <c r="E19" s="50"/>
      <c r="F19" s="50"/>
      <c r="G19" s="50"/>
      <c r="H19" s="50"/>
      <c r="I19" s="10"/>
      <c r="AD19" s="33" t="s">
        <v>50</v>
      </c>
    </row>
    <row r="20" spans="1:30" ht="15" customHeight="1" x14ac:dyDescent="0.2">
      <c r="A20" s="43"/>
      <c r="B20" s="48"/>
      <c r="C20" s="51" t="s">
        <v>17</v>
      </c>
      <c r="D20" s="25" t="str">
        <f>IF(Sol.!$C$5="OFF","",IF(C20="","  ",IF(AND(C20&lt;&gt;"",C20&lt;&gt;Sol.!C20),"*"," ")))</f>
        <v xml:space="preserve"> </v>
      </c>
      <c r="E20" s="50"/>
      <c r="F20" s="50"/>
      <c r="G20" s="50"/>
      <c r="H20" s="52">
        <v>1175000</v>
      </c>
      <c r="I20" s="10" t="str">
        <f>IF(OR(H20="",H20=Sol.!H20),"","*")</f>
        <v/>
      </c>
      <c r="AD20" s="33" t="s">
        <v>51</v>
      </c>
    </row>
    <row r="21" spans="1:30" ht="15" customHeight="1" x14ac:dyDescent="0.2">
      <c r="A21" s="43"/>
      <c r="B21" s="48"/>
      <c r="C21" s="50" t="s">
        <v>18</v>
      </c>
      <c r="D21" s="50"/>
      <c r="E21" s="50"/>
      <c r="F21" s="50"/>
      <c r="G21" s="50"/>
      <c r="H21" s="50"/>
      <c r="I21" s="53"/>
      <c r="AD21" s="33" t="s">
        <v>52</v>
      </c>
    </row>
    <row r="22" spans="1:30" ht="15" customHeight="1" x14ac:dyDescent="0.2">
      <c r="A22" s="43"/>
      <c r="B22" s="48"/>
      <c r="C22" s="51" t="s">
        <v>22</v>
      </c>
      <c r="D22" s="25" t="str">
        <f>IF(Sol.!$C$5="OFF","",IF(C22="","  ",IF(AND(C22&lt;&gt;"",C22&lt;&gt;Sol.!C22),"*"," ")))</f>
        <v xml:space="preserve"> </v>
      </c>
      <c r="E22" s="50"/>
      <c r="F22" s="52">
        <v>650000</v>
      </c>
      <c r="G22" s="13" t="str">
        <f>IF(Sol.!$C$5="OFF","",IF(F22="","  ",IF(AND(F22&lt;&gt;"",F22&lt;&gt;Sol.!F22),"*"," ")))</f>
        <v xml:space="preserve"> </v>
      </c>
      <c r="H22" s="50"/>
      <c r="I22" s="49"/>
      <c r="AD22" s="33" t="s">
        <v>53</v>
      </c>
    </row>
    <row r="23" spans="1:30" ht="15" customHeight="1" x14ac:dyDescent="0.2">
      <c r="A23" s="43"/>
      <c r="B23" s="48"/>
      <c r="C23" s="51" t="s">
        <v>27</v>
      </c>
      <c r="D23" s="25" t="str">
        <f>IF(Sol.!$C$5="OFF","",IF(C23="","  ",IF(AND(C23&lt;&gt;"",C23&lt;&gt;Sol.!C23),"*"," ")))</f>
        <v xml:space="preserve"> </v>
      </c>
      <c r="E23" s="50"/>
      <c r="F23" s="54">
        <v>100000</v>
      </c>
      <c r="G23" s="13" t="str">
        <f>IF(Sol.!$C$5="OFF","",IF(F23="","  ",IF(AND(F23&lt;&gt;"",F23&lt;&gt;Sol.!F23),"*"," ")))</f>
        <v xml:space="preserve"> </v>
      </c>
      <c r="H23" s="50"/>
      <c r="I23" s="49"/>
      <c r="M23" t="s">
        <v>27</v>
      </c>
      <c r="AD23" s="33" t="s">
        <v>54</v>
      </c>
    </row>
    <row r="24" spans="1:30" ht="15" customHeight="1" x14ac:dyDescent="0.2">
      <c r="A24" s="43"/>
      <c r="B24" s="48"/>
      <c r="C24" s="51" t="s">
        <v>23</v>
      </c>
      <c r="D24" s="25" t="str">
        <f>IF(Sol.!$C$5="OFF","",IF(C24="","  ",IF(AND(C24&lt;&gt;"",C24&lt;&gt;Sol.!C24),"*"," ")))</f>
        <v xml:space="preserve"> </v>
      </c>
      <c r="E24" s="50"/>
      <c r="F24" s="54">
        <v>87000</v>
      </c>
      <c r="G24" s="13" t="str">
        <f>IF(Sol.!$C$5="OFF","",IF(F24="","  ",IF(AND(F24&lt;&gt;"",F24&lt;&gt;Sol.!F24),"*"," ")))</f>
        <v xml:space="preserve"> </v>
      </c>
      <c r="H24" s="50"/>
      <c r="I24" s="49"/>
      <c r="M24" t="s">
        <v>24</v>
      </c>
      <c r="AD24" s="33" t="s">
        <v>55</v>
      </c>
    </row>
    <row r="25" spans="1:30" ht="15" customHeight="1" x14ac:dyDescent="0.2">
      <c r="A25" s="43"/>
      <c r="B25" s="48"/>
      <c r="C25" s="51" t="s">
        <v>24</v>
      </c>
      <c r="D25" s="25" t="str">
        <f>IF(Sol.!$C$5="OFF","",IF(C25="","  ",IF(AND(C25&lt;&gt;"",C25&lt;&gt;Sol.!C25),"*"," ")))</f>
        <v xml:space="preserve"> </v>
      </c>
      <c r="E25" s="50"/>
      <c r="F25" s="55">
        <v>3000</v>
      </c>
      <c r="G25" s="13" t="str">
        <f>IF(Sol.!$C$5="OFF","",IF(F25="","  ",IF(AND(F25&lt;&gt;"",F25&lt;&gt;Sol.!F25),"*"," ")))</f>
        <v xml:space="preserve"> </v>
      </c>
      <c r="H25" s="56">
        <v>-840000</v>
      </c>
      <c r="I25" s="10"/>
      <c r="M25" t="s">
        <v>17</v>
      </c>
      <c r="AD25" s="33" t="s">
        <v>56</v>
      </c>
    </row>
    <row r="26" spans="1:30" ht="15" customHeight="1" thickBot="1" x14ac:dyDescent="0.25">
      <c r="A26" s="43"/>
      <c r="B26" s="48"/>
      <c r="C26" s="50" t="s">
        <v>3</v>
      </c>
      <c r="D26" s="50"/>
      <c r="E26" s="50"/>
      <c r="F26" s="50"/>
      <c r="G26" s="50"/>
      <c r="H26" s="57">
        <f>H20+H25</f>
        <v>335000</v>
      </c>
      <c r="I26" s="10" t="str">
        <f>IF(OR(H26="",H26=Sol.!H26),"","*")</f>
        <v/>
      </c>
      <c r="M26" t="s">
        <v>22</v>
      </c>
      <c r="AD26" s="34" t="s">
        <v>57</v>
      </c>
    </row>
    <row r="27" spans="1:30" ht="13.5" thickTop="1" x14ac:dyDescent="0.2">
      <c r="A27" s="43"/>
      <c r="B27" s="58"/>
      <c r="C27" s="59"/>
      <c r="D27" s="59"/>
      <c r="E27" s="59"/>
      <c r="F27" s="59"/>
      <c r="G27" s="59"/>
      <c r="H27" s="59"/>
      <c r="I27" s="60"/>
      <c r="M27" t="s">
        <v>23</v>
      </c>
      <c r="AD27" s="33" t="s">
        <v>58</v>
      </c>
    </row>
    <row r="28" spans="1:30" x14ac:dyDescent="0.2">
      <c r="A28" s="43"/>
      <c r="B28" s="43"/>
      <c r="C28" s="43"/>
      <c r="D28" s="43"/>
      <c r="E28" s="43"/>
      <c r="F28" s="43"/>
      <c r="G28" s="43"/>
      <c r="H28" s="43"/>
      <c r="I28" s="43"/>
      <c r="AD28" s="34" t="s">
        <v>59</v>
      </c>
    </row>
    <row r="29" spans="1:30" x14ac:dyDescent="0.2">
      <c r="A29" s="44" t="s">
        <v>63</v>
      </c>
      <c r="B29" s="45"/>
      <c r="C29" s="46"/>
      <c r="D29" s="46"/>
      <c r="E29" s="46"/>
      <c r="F29" s="46"/>
      <c r="G29" s="46"/>
      <c r="H29" s="46"/>
      <c r="I29" s="46"/>
      <c r="J29" s="46"/>
      <c r="K29" s="47"/>
      <c r="AD29" s="34" t="s">
        <v>60</v>
      </c>
    </row>
    <row r="30" spans="1:30" x14ac:dyDescent="0.2">
      <c r="A30" s="43"/>
      <c r="B30" s="48"/>
      <c r="C30" s="105" t="s">
        <v>67</v>
      </c>
      <c r="D30" s="105"/>
      <c r="E30" s="105"/>
      <c r="F30" s="105"/>
      <c r="G30" s="105"/>
      <c r="H30" s="105"/>
      <c r="I30" s="106"/>
      <c r="J30" s="106"/>
      <c r="K30" s="49"/>
    </row>
    <row r="31" spans="1:30" x14ac:dyDescent="0.2">
      <c r="A31" s="43"/>
      <c r="B31" s="48"/>
      <c r="C31" s="105" t="s">
        <v>72</v>
      </c>
      <c r="D31" s="105"/>
      <c r="E31" s="105"/>
      <c r="F31" s="105"/>
      <c r="G31" s="105"/>
      <c r="H31" s="105"/>
      <c r="I31" s="106"/>
      <c r="J31" s="106"/>
      <c r="K31" s="49"/>
    </row>
    <row r="32" spans="1:30" x14ac:dyDescent="0.2">
      <c r="A32" s="43"/>
      <c r="B32" s="48"/>
      <c r="C32" s="109" t="s">
        <v>68</v>
      </c>
      <c r="D32" s="109"/>
      <c r="E32" s="109"/>
      <c r="F32" s="109"/>
      <c r="G32" s="109"/>
      <c r="H32" s="109"/>
      <c r="I32" s="110"/>
      <c r="J32" s="110"/>
      <c r="K32" s="49"/>
    </row>
    <row r="33" spans="1:13" x14ac:dyDescent="0.2">
      <c r="A33" s="43"/>
      <c r="B33" s="48"/>
      <c r="C33" s="50"/>
      <c r="D33" s="50"/>
      <c r="E33" s="50"/>
      <c r="F33" s="80" t="s">
        <v>78</v>
      </c>
      <c r="G33" s="50"/>
      <c r="H33" s="80" t="s">
        <v>79</v>
      </c>
      <c r="I33" s="50"/>
      <c r="J33" s="80" t="s">
        <v>80</v>
      </c>
      <c r="K33" s="49"/>
    </row>
    <row r="34" spans="1:13" ht="15" customHeight="1" x14ac:dyDescent="0.2">
      <c r="A34" s="43"/>
      <c r="B34" s="48"/>
      <c r="C34" s="76" t="s">
        <v>73</v>
      </c>
      <c r="D34" s="50"/>
      <c r="E34" s="50"/>
      <c r="F34" s="79">
        <v>0</v>
      </c>
      <c r="G34" s="50"/>
      <c r="H34" s="79">
        <v>0</v>
      </c>
      <c r="I34" s="50"/>
      <c r="J34" s="79">
        <v>0</v>
      </c>
      <c r="K34" s="10" t="str">
        <f>IF(OR(J34="",J34=Sol.!J34),"","*")</f>
        <v/>
      </c>
      <c r="M34" t="s">
        <v>4</v>
      </c>
    </row>
    <row r="35" spans="1:13" ht="15" customHeight="1" x14ac:dyDescent="0.2">
      <c r="A35" s="43"/>
      <c r="B35" s="48"/>
      <c r="C35" s="76" t="s">
        <v>75</v>
      </c>
      <c r="D35" s="25" t="str">
        <f>IF(Sol.!$C$5="OFF","",IF(C35="","  ",IF(AND(C35&lt;&gt;"",C35&lt;&gt;Sol.!C35),"*"," ")))</f>
        <v xml:space="preserve"> </v>
      </c>
      <c r="E35" s="50"/>
      <c r="F35" s="54">
        <v>120000</v>
      </c>
      <c r="G35" s="13" t="str">
        <f>IF(Sol.!$C$5="OFF","",IF(F35="","  ",IF(AND(F35&lt;&gt;"",F35&lt;&gt;Sol.!F35),"*"," ")))</f>
        <v xml:space="preserve"> </v>
      </c>
      <c r="H35" s="77">
        <v>0</v>
      </c>
      <c r="I35" s="13" t="str">
        <f>IF(Sol.!$C$5="OFF","",IF(H35="","  ",IF(AND(H35&lt;&gt;"",H35&lt;&gt;Sol.!H35),"*"," ")))</f>
        <v xml:space="preserve"> </v>
      </c>
      <c r="J35" s="54">
        <v>120000</v>
      </c>
      <c r="K35" s="49"/>
      <c r="M35" t="s">
        <v>25</v>
      </c>
    </row>
    <row r="36" spans="1:13" ht="15" customHeight="1" x14ac:dyDescent="0.2">
      <c r="A36" s="43"/>
      <c r="B36" s="48"/>
      <c r="C36" s="76" t="s">
        <v>76</v>
      </c>
      <c r="D36" s="25" t="str">
        <f>IF(Sol.!$C$5="OFF","",IF(C36="","  ",IF(AND(C36&lt;&gt;"",C36&lt;&gt;Sol.!C36),"*"," ")))</f>
        <v xml:space="preserve"> </v>
      </c>
      <c r="E36" s="50"/>
      <c r="F36" s="77">
        <v>0</v>
      </c>
      <c r="G36" s="13" t="str">
        <f>IF(Sol.!$C$5="OFF","",IF(F36="","  ",IF(AND(F36&lt;&gt;"",ABS(F36)&lt;&gt;Sol.!F36),"*"," ")))</f>
        <v xml:space="preserve"> </v>
      </c>
      <c r="H36" s="77">
        <v>335000</v>
      </c>
      <c r="I36" s="13" t="str">
        <f>IF(Sol.!$C$5="OFF","",IF(H36="","  ",IF(AND(H36&lt;&gt;"",ABS(H36)&lt;&gt;Sol.!H36),"*"," ")))</f>
        <v xml:space="preserve"> </v>
      </c>
      <c r="J36" s="77">
        <v>335000</v>
      </c>
      <c r="K36" s="49"/>
      <c r="M36" t="s">
        <v>30</v>
      </c>
    </row>
    <row r="37" spans="1:13" ht="15" customHeight="1" x14ac:dyDescent="0.2">
      <c r="A37" s="43"/>
      <c r="B37" s="48"/>
      <c r="C37" s="76" t="s">
        <v>77</v>
      </c>
      <c r="D37" s="25" t="str">
        <f>IF(Sol.!$C$5="OFF","",IF(C37="","  ",IF(AND(C37&lt;&gt;"",C37&lt;&gt;Sol.!C37),"*"," ")))</f>
        <v xml:space="preserve"> </v>
      </c>
      <c r="E37" s="50"/>
      <c r="F37" s="78">
        <v>0</v>
      </c>
      <c r="G37" s="50"/>
      <c r="H37" s="78">
        <v>-90000</v>
      </c>
      <c r="I37" s="50"/>
      <c r="J37" s="78">
        <v>-90000</v>
      </c>
      <c r="K37" s="10" t="str">
        <f>IF(OR(J37="",J37=Sol.!J37),"","*")</f>
        <v/>
      </c>
      <c r="M37" t="s">
        <v>5</v>
      </c>
    </row>
    <row r="38" spans="1:13" ht="15" customHeight="1" thickBot="1" x14ac:dyDescent="0.25">
      <c r="A38" s="43"/>
      <c r="B38" s="48"/>
      <c r="C38" s="76" t="s">
        <v>74</v>
      </c>
      <c r="D38" s="50"/>
      <c r="E38" s="50"/>
      <c r="F38" s="57">
        <f>SUM(F34:F37)</f>
        <v>120000</v>
      </c>
      <c r="G38" s="50"/>
      <c r="H38" s="57">
        <f>SUM(H34:H37)</f>
        <v>245000</v>
      </c>
      <c r="I38" s="50"/>
      <c r="J38" s="57">
        <f>SUM(J34:J37)</f>
        <v>365000</v>
      </c>
      <c r="K38" s="10" t="str">
        <f>IF(OR(J38="",J38=Sol.!J38),"","*")</f>
        <v/>
      </c>
    </row>
    <row r="39" spans="1:13" ht="13.5" thickTop="1" x14ac:dyDescent="0.2">
      <c r="A39" s="43"/>
      <c r="B39" s="58"/>
      <c r="C39" s="59"/>
      <c r="D39" s="59"/>
      <c r="E39" s="59"/>
      <c r="F39" s="59"/>
      <c r="G39" s="59"/>
      <c r="H39" s="59"/>
      <c r="I39" s="59"/>
      <c r="J39" s="59"/>
      <c r="K39" s="60"/>
    </row>
    <row r="40" spans="1:13" x14ac:dyDescent="0.2">
      <c r="A40" s="43"/>
      <c r="B40" s="43"/>
      <c r="C40" s="43"/>
      <c r="D40" s="43"/>
      <c r="E40" s="43"/>
      <c r="F40" s="43"/>
      <c r="G40" s="43"/>
      <c r="H40" s="43"/>
      <c r="I40" s="43"/>
      <c r="M40" t="s">
        <v>28</v>
      </c>
    </row>
    <row r="41" spans="1:13" x14ac:dyDescent="0.2">
      <c r="A41" s="44" t="s">
        <v>64</v>
      </c>
      <c r="B41" s="45"/>
      <c r="C41" s="46"/>
      <c r="D41" s="46"/>
      <c r="E41" s="46"/>
      <c r="F41" s="46"/>
      <c r="G41" s="46"/>
      <c r="H41" s="46"/>
      <c r="I41" s="47"/>
      <c r="M41" t="s">
        <v>9</v>
      </c>
    </row>
    <row r="42" spans="1:13" x14ac:dyDescent="0.2">
      <c r="A42" s="43"/>
      <c r="B42" s="48"/>
      <c r="C42" s="105" t="s">
        <v>67</v>
      </c>
      <c r="D42" s="105"/>
      <c r="E42" s="105"/>
      <c r="F42" s="105"/>
      <c r="G42" s="105"/>
      <c r="H42" s="105"/>
      <c r="I42" s="49"/>
      <c r="M42" t="s">
        <v>19</v>
      </c>
    </row>
    <row r="43" spans="1:13" x14ac:dyDescent="0.2">
      <c r="A43" s="43"/>
      <c r="B43" s="48"/>
      <c r="C43" s="105" t="s">
        <v>6</v>
      </c>
      <c r="D43" s="105"/>
      <c r="E43" s="105"/>
      <c r="F43" s="105"/>
      <c r="G43" s="105"/>
      <c r="H43" s="105"/>
      <c r="I43" s="49"/>
      <c r="M43" t="s">
        <v>8</v>
      </c>
    </row>
    <row r="44" spans="1:13" x14ac:dyDescent="0.2">
      <c r="A44" s="43"/>
      <c r="B44" s="48"/>
      <c r="C44" s="111" t="s">
        <v>69</v>
      </c>
      <c r="D44" s="112"/>
      <c r="E44" s="112"/>
      <c r="F44" s="112"/>
      <c r="G44" s="112"/>
      <c r="H44" s="112"/>
      <c r="I44" s="49"/>
    </row>
    <row r="45" spans="1:13" x14ac:dyDescent="0.2">
      <c r="A45" s="43"/>
      <c r="B45" s="48"/>
      <c r="C45" s="63"/>
      <c r="D45" s="63"/>
      <c r="E45" s="63"/>
      <c r="F45" s="63"/>
      <c r="G45" s="63"/>
      <c r="H45" s="63"/>
      <c r="I45" s="49"/>
    </row>
    <row r="46" spans="1:13" ht="15" customHeight="1" x14ac:dyDescent="0.2">
      <c r="A46" s="43"/>
      <c r="B46" s="48"/>
      <c r="C46" s="105" t="s">
        <v>7</v>
      </c>
      <c r="D46" s="105"/>
      <c r="E46" s="105"/>
      <c r="F46" s="105"/>
      <c r="G46" s="105"/>
      <c r="H46" s="105"/>
      <c r="I46" s="49"/>
    </row>
    <row r="47" spans="1:13" ht="15" customHeight="1" x14ac:dyDescent="0.2">
      <c r="A47" s="43"/>
      <c r="B47" s="48"/>
      <c r="C47" s="61" t="s">
        <v>8</v>
      </c>
      <c r="D47" s="25" t="str">
        <f>IF(Sol.!$C$5="OFF","",IF(C47="","  ",IF(AND(C47&lt;&gt;"",C47&lt;&gt;Sol.!C47),"*"," ")))</f>
        <v xml:space="preserve"> </v>
      </c>
      <c r="E47" s="50"/>
      <c r="F47" s="50"/>
      <c r="G47" s="50"/>
      <c r="H47" s="64">
        <v>36000</v>
      </c>
      <c r="I47" s="10" t="str">
        <f>IF(OR(H47="",H47=Sol.!H47),"","*")</f>
        <v/>
      </c>
    </row>
    <row r="48" spans="1:13" ht="15" customHeight="1" x14ac:dyDescent="0.2">
      <c r="A48" s="43"/>
      <c r="B48" s="48"/>
      <c r="C48" s="61" t="s">
        <v>9</v>
      </c>
      <c r="D48" s="25" t="str">
        <f>IF(Sol.!$C$5="OFF","",IF(C48="","  ",IF(AND(C48&lt;&gt;"",C48&lt;&gt;Sol.!C48),"*"," ")))</f>
        <v xml:space="preserve"> </v>
      </c>
      <c r="E48" s="50"/>
      <c r="F48" s="50"/>
      <c r="G48" s="50"/>
      <c r="H48" s="54">
        <v>88000</v>
      </c>
      <c r="I48" s="10" t="str">
        <f>IF(OR(H48="",H48=Sol.!H48),"","*")</f>
        <v/>
      </c>
      <c r="M48" t="s">
        <v>12</v>
      </c>
    </row>
    <row r="49" spans="1:13" ht="15" customHeight="1" x14ac:dyDescent="0.2">
      <c r="A49" s="43"/>
      <c r="B49" s="48"/>
      <c r="C49" s="61" t="s">
        <v>19</v>
      </c>
      <c r="D49" s="25" t="str">
        <f>IF(Sol.!$C$5="OFF","",IF(C49="","  ",IF(AND(C49&lt;&gt;"",C49&lt;&gt;Sol.!C49),"*"," ")))</f>
        <v xml:space="preserve"> </v>
      </c>
      <c r="E49" s="50"/>
      <c r="F49" s="50"/>
      <c r="G49" s="50"/>
      <c r="H49" s="54">
        <v>111000</v>
      </c>
      <c r="I49" s="10" t="str">
        <f>IF(OR(H49="",H49=Sol.!H49),"","*")</f>
        <v/>
      </c>
      <c r="M49" t="s">
        <v>9</v>
      </c>
    </row>
    <row r="50" spans="1:13" ht="15" customHeight="1" x14ac:dyDescent="0.2">
      <c r="A50" s="43"/>
      <c r="B50" s="48"/>
      <c r="C50" s="61" t="s">
        <v>28</v>
      </c>
      <c r="D50" s="25" t="str">
        <f>IF(Sol.!$C$5="OFF","",IF(C50="","  ",IF(AND(C50&lt;&gt;"",C50&lt;&gt;Sol.!C50),"*"," ")))</f>
        <v xml:space="preserve"> </v>
      </c>
      <c r="E50" s="50"/>
      <c r="F50" s="50"/>
      <c r="G50" s="50"/>
      <c r="H50" s="54">
        <v>265000</v>
      </c>
      <c r="I50" s="10" t="str">
        <f>IF(OR(H50="",H50=Sol.!H50),"","*")</f>
        <v/>
      </c>
      <c r="M50" t="s">
        <v>82</v>
      </c>
    </row>
    <row r="51" spans="1:13" ht="15" customHeight="1" thickBot="1" x14ac:dyDescent="0.25">
      <c r="A51" s="43"/>
      <c r="B51" s="48"/>
      <c r="C51" s="65" t="s">
        <v>10</v>
      </c>
      <c r="D51" s="65"/>
      <c r="E51" s="50"/>
      <c r="F51" s="50"/>
      <c r="G51" s="50"/>
      <c r="H51" s="57">
        <f>SUM(H47:H50)</f>
        <v>500000</v>
      </c>
      <c r="I51" s="10" t="str">
        <f>IF(OR(H51="",H51=Sol.!H51),"","*")</f>
        <v/>
      </c>
      <c r="M51" t="s">
        <v>8</v>
      </c>
    </row>
    <row r="52" spans="1:13" ht="15" customHeight="1" thickTop="1" x14ac:dyDescent="0.2">
      <c r="A52" s="43"/>
      <c r="B52" s="48"/>
      <c r="C52" s="65"/>
      <c r="D52" s="65"/>
      <c r="E52" s="50"/>
      <c r="F52" s="50"/>
      <c r="G52" s="50"/>
      <c r="H52" s="50"/>
      <c r="I52" s="49"/>
      <c r="M52" t="s">
        <v>26</v>
      </c>
    </row>
    <row r="53" spans="1:13" ht="15" customHeight="1" x14ac:dyDescent="0.2">
      <c r="A53" s="43"/>
      <c r="B53" s="48"/>
      <c r="C53" s="105" t="s">
        <v>11</v>
      </c>
      <c r="D53" s="105"/>
      <c r="E53" s="105"/>
      <c r="F53" s="105"/>
      <c r="G53" s="105"/>
      <c r="H53" s="105"/>
      <c r="I53" s="49"/>
      <c r="M53" t="s">
        <v>19</v>
      </c>
    </row>
    <row r="54" spans="1:13" ht="15" customHeight="1" x14ac:dyDescent="0.2">
      <c r="A54" s="43"/>
      <c r="B54" s="48"/>
      <c r="C54" s="61" t="s">
        <v>12</v>
      </c>
      <c r="D54" s="25" t="str">
        <f>IF(Sol.!$C$5="OFF","",IF(C54="","  ",IF(AND(C54&lt;&gt;"",C54&lt;&gt;Sol.!C54),"*"," ")))</f>
        <v xml:space="preserve"> </v>
      </c>
      <c r="E54" s="50"/>
      <c r="F54" s="52">
        <v>40000</v>
      </c>
      <c r="G54" s="13" t="str">
        <f>IF(Sol.!$C$5="OFF","",IF(F54="","  ",IF(AND(F54&lt;&gt;"",F54&lt;&gt;Sol.!F54),"*"," ")))</f>
        <v xml:space="preserve"> </v>
      </c>
      <c r="H54" s="50"/>
      <c r="I54" s="10" t="str">
        <f>IF(OR(H54="",H54=Sol.!G30),"","*")</f>
        <v/>
      </c>
      <c r="M54" t="s">
        <v>81</v>
      </c>
    </row>
    <row r="55" spans="1:13" ht="15" customHeight="1" x14ac:dyDescent="0.2">
      <c r="A55" s="43"/>
      <c r="B55" s="48"/>
      <c r="C55" s="61" t="s">
        <v>26</v>
      </c>
      <c r="D55" s="25" t="str">
        <f>IF(Sol.!$C$5="OFF","",IF(C55="","  ",IF(AND(C55&lt;&gt;"",C55&lt;&gt;Sol.!C55),"*"," ")))</f>
        <v xml:space="preserve"> </v>
      </c>
      <c r="E55" s="50"/>
      <c r="F55" s="66">
        <v>15000</v>
      </c>
      <c r="G55" s="13" t="str">
        <f>IF(Sol.!$C$5="OFF","",IF(F55="","  ",IF(AND(F55&lt;&gt;"",F55&lt;&gt;Sol.!F55),"*"," ")))</f>
        <v xml:space="preserve"> </v>
      </c>
      <c r="H55" s="50"/>
      <c r="I55" s="10"/>
      <c r="M55" t="s">
        <v>28</v>
      </c>
    </row>
    <row r="56" spans="1:13" ht="15" customHeight="1" x14ac:dyDescent="0.2">
      <c r="A56" s="43"/>
      <c r="B56" s="48"/>
      <c r="C56" s="61" t="s">
        <v>81</v>
      </c>
      <c r="D56" s="25" t="str">
        <f>IF(Sol.!$C$5="OFF","",IF(C56="","  ",IF(AND(C56&lt;&gt;"",C56&lt;&gt;Sol.!C56),"*"," ")))</f>
        <v xml:space="preserve"> </v>
      </c>
      <c r="E56" s="50"/>
      <c r="F56" s="55">
        <v>80000</v>
      </c>
      <c r="G56" s="13" t="str">
        <f>IF(Sol.!$C$5="OFF","",IF(F56="","  ",IF(AND(F56&lt;&gt;"",F56&lt;&gt;Sol.!F56),"*"," ")))</f>
        <v xml:space="preserve"> </v>
      </c>
      <c r="H56" s="50"/>
      <c r="I56" s="10"/>
      <c r="M56" t="s">
        <v>14</v>
      </c>
    </row>
    <row r="57" spans="1:13" ht="15" customHeight="1" x14ac:dyDescent="0.2">
      <c r="A57" s="43"/>
      <c r="B57" s="48"/>
      <c r="C57" s="65" t="s">
        <v>20</v>
      </c>
      <c r="D57" s="67"/>
      <c r="E57" s="50"/>
      <c r="F57" s="50"/>
      <c r="G57" s="50"/>
      <c r="H57" s="52">
        <v>135000</v>
      </c>
      <c r="I57" s="10" t="str">
        <f>IF(OR(H57="",H57=Sol.!H57),"","*")</f>
        <v/>
      </c>
    </row>
    <row r="58" spans="1:13" ht="15" customHeight="1" x14ac:dyDescent="0.2">
      <c r="A58" s="43"/>
      <c r="B58" s="48"/>
      <c r="C58" s="67"/>
      <c r="D58" s="67"/>
      <c r="E58" s="50"/>
      <c r="F58" s="50"/>
      <c r="G58" s="50"/>
      <c r="H58" s="50"/>
      <c r="I58" s="49"/>
    </row>
    <row r="59" spans="1:13" ht="15" customHeight="1" x14ac:dyDescent="0.2">
      <c r="A59" s="43"/>
      <c r="B59" s="48"/>
      <c r="C59" s="105" t="s">
        <v>13</v>
      </c>
      <c r="D59" s="105"/>
      <c r="E59" s="105"/>
      <c r="F59" s="105"/>
      <c r="G59" s="105"/>
      <c r="H59" s="105"/>
      <c r="I59" s="49"/>
    </row>
    <row r="60" spans="1:13" ht="15" customHeight="1" x14ac:dyDescent="0.2">
      <c r="A60" s="43"/>
      <c r="B60" s="48"/>
      <c r="C60" s="61" t="s">
        <v>82</v>
      </c>
      <c r="D60" s="25" t="str">
        <f>IF(Sol.!$C$5="OFF","",IF(C60="","  ",IF(AND(C60&lt;&gt;"",C60&lt;&gt;Sol.!C60),"*"," ")))</f>
        <v xml:space="preserve"> </v>
      </c>
      <c r="E60" s="50"/>
      <c r="F60" s="52">
        <v>120000</v>
      </c>
      <c r="G60" s="13" t="str">
        <f>IF(Sol.!$C$5="OFF","",IF(F60="","  ",IF(AND(F60&lt;&gt;"",F60&lt;&gt;Sol.!F60),"*"," ")))</f>
        <v xml:space="preserve"> </v>
      </c>
      <c r="H60" s="50"/>
      <c r="I60" s="49"/>
    </row>
    <row r="61" spans="1:13" ht="15" customHeight="1" x14ac:dyDescent="0.2">
      <c r="A61" s="43"/>
      <c r="B61" s="48"/>
      <c r="C61" s="61" t="s">
        <v>14</v>
      </c>
      <c r="D61" s="25" t="str">
        <f>IF(Sol.!$C$5="OFF","",IF(C61="","  ",IF(AND(C61&lt;&gt;"",C61&lt;&gt;Sol.!C61),"*"," ")))</f>
        <v xml:space="preserve"> </v>
      </c>
      <c r="E61" s="50"/>
      <c r="F61" s="55">
        <v>245000</v>
      </c>
      <c r="G61" s="13" t="str">
        <f>IF(Sol.!$C$5="OFF","",IF(F61="","  ",IF(AND(F61&lt;&gt;"",F61&lt;&gt;Sol.!F61),"*"," ")))</f>
        <v xml:space="preserve"> </v>
      </c>
      <c r="H61" s="50"/>
      <c r="I61" s="10" t="str">
        <f>IF(OR(H61="",H61=Sol.!G34),"","*")</f>
        <v/>
      </c>
    </row>
    <row r="62" spans="1:13" ht="15" customHeight="1" x14ac:dyDescent="0.2">
      <c r="A62" s="43"/>
      <c r="B62" s="48"/>
      <c r="C62" s="65" t="s">
        <v>16</v>
      </c>
      <c r="D62" s="67"/>
      <c r="E62" s="50"/>
      <c r="F62" s="50"/>
      <c r="G62" s="13"/>
      <c r="H62" s="56">
        <f>F60+F61</f>
        <v>365000</v>
      </c>
      <c r="I62" s="10" t="str">
        <f>IF(OR(H62="",H62=Sol.!H62),"","*")</f>
        <v/>
      </c>
    </row>
    <row r="63" spans="1:13" ht="15" customHeight="1" thickBot="1" x14ac:dyDescent="0.25">
      <c r="A63" s="43"/>
      <c r="B63" s="48"/>
      <c r="C63" s="50" t="s">
        <v>15</v>
      </c>
      <c r="D63" s="50"/>
      <c r="E63" s="50"/>
      <c r="F63" s="50"/>
      <c r="G63" s="50"/>
      <c r="H63" s="57">
        <f>H57+H62</f>
        <v>500000</v>
      </c>
      <c r="I63" s="10" t="str">
        <f>IF(OR(H63="",H63=Sol.!H63),"","*")</f>
        <v/>
      </c>
    </row>
    <row r="64" spans="1:13" ht="13.5" thickTop="1" x14ac:dyDescent="0.2">
      <c r="A64" s="43"/>
      <c r="B64" s="58"/>
      <c r="C64" s="59"/>
      <c r="D64" s="59"/>
      <c r="E64" s="59"/>
      <c r="F64" s="59"/>
      <c r="G64" s="59"/>
      <c r="H64" s="59"/>
      <c r="I64" s="60"/>
    </row>
    <row r="65" spans="1:13" x14ac:dyDescent="0.2">
      <c r="A65" s="43"/>
      <c r="B65" s="43"/>
      <c r="C65" s="43"/>
      <c r="D65" s="43"/>
      <c r="E65" s="43"/>
      <c r="F65" s="43"/>
      <c r="G65" s="43"/>
      <c r="H65" s="43"/>
      <c r="I65" s="43"/>
    </row>
    <row r="66" spans="1:13" x14ac:dyDescent="0.2">
      <c r="A66" s="44" t="s">
        <v>65</v>
      </c>
      <c r="B66" s="45"/>
      <c r="C66" s="46"/>
      <c r="D66" s="46"/>
      <c r="E66" s="46"/>
      <c r="F66" s="46"/>
      <c r="G66" s="46"/>
      <c r="H66" s="46"/>
      <c r="I66" s="47"/>
    </row>
    <row r="67" spans="1:13" x14ac:dyDescent="0.2">
      <c r="A67" s="43"/>
      <c r="B67" s="48"/>
      <c r="C67" s="105" t="s">
        <v>67</v>
      </c>
      <c r="D67" s="105"/>
      <c r="E67" s="105"/>
      <c r="F67" s="105"/>
      <c r="G67" s="105"/>
      <c r="H67" s="105"/>
      <c r="I67" s="49"/>
    </row>
    <row r="68" spans="1:13" x14ac:dyDescent="0.2">
      <c r="A68" s="43"/>
      <c r="B68" s="48"/>
      <c r="C68" s="105" t="s">
        <v>21</v>
      </c>
      <c r="D68" s="105"/>
      <c r="E68" s="105"/>
      <c r="F68" s="105"/>
      <c r="G68" s="105"/>
      <c r="H68" s="105"/>
      <c r="I68" s="49"/>
    </row>
    <row r="69" spans="1:13" x14ac:dyDescent="0.2">
      <c r="A69" s="43"/>
      <c r="B69" s="48"/>
      <c r="C69" s="109" t="s">
        <v>68</v>
      </c>
      <c r="D69" s="109"/>
      <c r="E69" s="109"/>
      <c r="F69" s="109"/>
      <c r="G69" s="109"/>
      <c r="H69" s="109"/>
      <c r="I69" s="49"/>
    </row>
    <row r="70" spans="1:13" x14ac:dyDescent="0.2">
      <c r="A70" s="43"/>
      <c r="B70" s="48"/>
      <c r="C70" s="50"/>
      <c r="D70" s="50"/>
      <c r="E70" s="50"/>
      <c r="F70" s="50"/>
      <c r="G70" s="50"/>
      <c r="H70" s="50"/>
      <c r="I70" s="49"/>
    </row>
    <row r="71" spans="1:13" ht="15" customHeight="1" x14ac:dyDescent="0.2">
      <c r="A71" s="43"/>
      <c r="B71" s="48"/>
      <c r="C71" s="84" t="s">
        <v>85</v>
      </c>
      <c r="D71" s="50"/>
      <c r="E71" s="50"/>
      <c r="F71" s="50"/>
      <c r="G71" s="50"/>
      <c r="H71" s="50"/>
      <c r="I71" s="10"/>
    </row>
    <row r="72" spans="1:13" ht="15" customHeight="1" x14ac:dyDescent="0.2">
      <c r="A72" s="43"/>
      <c r="B72" s="48"/>
      <c r="C72" s="90" t="s">
        <v>83</v>
      </c>
      <c r="D72" s="91"/>
      <c r="E72" s="50"/>
      <c r="F72" s="52">
        <v>1087000</v>
      </c>
      <c r="G72" s="50"/>
      <c r="H72" s="50"/>
      <c r="I72" s="10"/>
      <c r="M72" s="85" t="s">
        <v>87</v>
      </c>
    </row>
    <row r="73" spans="1:13" ht="15" customHeight="1" x14ac:dyDescent="0.2">
      <c r="A73" s="43"/>
      <c r="B73" s="48"/>
      <c r="C73" s="90" t="s">
        <v>84</v>
      </c>
      <c r="D73" s="91"/>
      <c r="E73" s="50"/>
      <c r="F73" s="62">
        <v>-896000</v>
      </c>
      <c r="G73" s="50"/>
      <c r="H73" s="50"/>
      <c r="I73" s="10"/>
      <c r="M73" t="s">
        <v>89</v>
      </c>
    </row>
    <row r="74" spans="1:13" ht="15" customHeight="1" x14ac:dyDescent="0.2">
      <c r="A74" s="43"/>
      <c r="B74" s="48"/>
      <c r="C74" s="90" t="s">
        <v>86</v>
      </c>
      <c r="D74" s="91"/>
      <c r="E74" s="50"/>
      <c r="F74" s="50"/>
      <c r="G74" s="50"/>
      <c r="H74" s="52">
        <v>191000</v>
      </c>
      <c r="I74" s="10"/>
      <c r="M74" s="85" t="s">
        <v>88</v>
      </c>
    </row>
    <row r="75" spans="1:13" ht="6" customHeight="1" x14ac:dyDescent="0.2">
      <c r="A75" s="43"/>
      <c r="B75" s="48"/>
      <c r="C75" s="86"/>
      <c r="D75" s="74"/>
      <c r="E75" s="50"/>
      <c r="F75" s="50"/>
      <c r="G75" s="50"/>
      <c r="H75" s="50"/>
      <c r="I75" s="10"/>
      <c r="M75" t="s">
        <v>90</v>
      </c>
    </row>
    <row r="76" spans="1:13" ht="15" customHeight="1" x14ac:dyDescent="0.2">
      <c r="A76" s="43"/>
      <c r="B76" s="48"/>
      <c r="C76" s="65" t="s">
        <v>31</v>
      </c>
      <c r="D76" s="65"/>
      <c r="E76" s="50"/>
      <c r="F76" s="50"/>
      <c r="G76" s="50"/>
      <c r="H76" s="50"/>
      <c r="I76" s="10"/>
    </row>
    <row r="77" spans="1:13" ht="15" customHeight="1" x14ac:dyDescent="0.2">
      <c r="A77" s="43"/>
      <c r="B77" s="48"/>
      <c r="C77" s="120" t="s">
        <v>90</v>
      </c>
      <c r="D77" s="120"/>
      <c r="E77" s="13" t="str">
        <f>IF(Sol.!$C$5="OFF","",IF(C77="","  ",IF(AND(C77&lt;&gt;"",C77&lt;&gt;Sol.!C77),"*"," ")))</f>
        <v xml:space="preserve"> </v>
      </c>
      <c r="F77" s="50"/>
      <c r="G77" s="50"/>
      <c r="H77" s="66">
        <v>-265000</v>
      </c>
      <c r="I77" s="10"/>
      <c r="M77" s="85"/>
    </row>
    <row r="78" spans="1:13" ht="6" customHeight="1" x14ac:dyDescent="0.2">
      <c r="A78" s="43"/>
      <c r="B78" s="48"/>
      <c r="C78" s="86"/>
      <c r="D78" s="74"/>
      <c r="E78" s="13"/>
      <c r="F78" s="50"/>
      <c r="G78" s="50"/>
      <c r="H78" s="50"/>
      <c r="I78" s="10"/>
      <c r="M78" s="85"/>
    </row>
    <row r="79" spans="1:13" ht="15" customHeight="1" x14ac:dyDescent="0.2">
      <c r="A79" s="43"/>
      <c r="B79" s="48"/>
      <c r="C79" s="84" t="s">
        <v>32</v>
      </c>
      <c r="D79" s="74"/>
      <c r="E79" s="13"/>
      <c r="F79" s="50"/>
      <c r="G79" s="50"/>
      <c r="H79" s="50"/>
      <c r="I79" s="10"/>
      <c r="M79" s="85"/>
    </row>
    <row r="80" spans="1:13" ht="15" customHeight="1" x14ac:dyDescent="0.2">
      <c r="A80" s="43"/>
      <c r="B80" s="48"/>
      <c r="C80" s="120" t="s">
        <v>88</v>
      </c>
      <c r="D80" s="120"/>
      <c r="E80" s="50"/>
      <c r="F80" s="52">
        <v>80000</v>
      </c>
      <c r="G80" s="50"/>
      <c r="H80" s="50"/>
      <c r="I80" s="10"/>
    </row>
    <row r="81" spans="1:9" ht="15" customHeight="1" x14ac:dyDescent="0.2">
      <c r="A81" s="43"/>
      <c r="B81" s="48"/>
      <c r="C81" s="120" t="s">
        <v>89</v>
      </c>
      <c r="D81" s="120"/>
      <c r="E81" s="50"/>
      <c r="F81" s="66">
        <v>120000</v>
      </c>
      <c r="G81" s="50"/>
      <c r="H81" s="50"/>
      <c r="I81" s="10"/>
    </row>
    <row r="82" spans="1:9" ht="15" customHeight="1" x14ac:dyDescent="0.2">
      <c r="A82" s="43"/>
      <c r="B82" s="48"/>
      <c r="C82" s="120" t="s">
        <v>87</v>
      </c>
      <c r="D82" s="120"/>
      <c r="E82" s="13" t="str">
        <f>IF(Sol.!$C$5="OFF","",IF(C82="","  ",IF(AND(C82&lt;&gt;"",C82&lt;&gt;Sol.!C82),"*"," ")))</f>
        <v xml:space="preserve"> </v>
      </c>
      <c r="F82" s="62">
        <v>-90000</v>
      </c>
      <c r="G82" s="13"/>
      <c r="H82" s="50"/>
      <c r="I82" s="49"/>
    </row>
    <row r="83" spans="1:9" ht="15" customHeight="1" x14ac:dyDescent="0.2">
      <c r="A83" s="43"/>
      <c r="B83" s="48"/>
      <c r="C83" s="90" t="s">
        <v>91</v>
      </c>
      <c r="D83" s="91"/>
      <c r="E83" s="13"/>
      <c r="F83" s="50"/>
      <c r="G83" s="13"/>
      <c r="H83" s="56">
        <v>110000</v>
      </c>
      <c r="I83" s="49"/>
    </row>
    <row r="84" spans="1:9" ht="15" customHeight="1" x14ac:dyDescent="0.2">
      <c r="A84" s="43"/>
      <c r="B84" s="48"/>
      <c r="C84" s="65" t="s">
        <v>70</v>
      </c>
      <c r="D84" s="68"/>
      <c r="E84" s="50"/>
      <c r="F84" s="50"/>
      <c r="G84" s="50"/>
      <c r="H84" s="69">
        <f>H74+H77+H83</f>
        <v>36000</v>
      </c>
      <c r="I84" s="10" t="str">
        <f>IF(OR(H84="",H84=Sol.!H84),"","*")</f>
        <v/>
      </c>
    </row>
    <row r="85" spans="1:9" ht="15" customHeight="1" x14ac:dyDescent="0.2">
      <c r="A85" s="43"/>
      <c r="B85" s="48"/>
      <c r="C85" s="84" t="s">
        <v>92</v>
      </c>
      <c r="D85" s="68"/>
      <c r="E85" s="50"/>
      <c r="F85" s="50"/>
      <c r="G85" s="50"/>
      <c r="H85" s="87">
        <v>0</v>
      </c>
      <c r="I85" s="10" t="str">
        <f>IF(OR(H85="",H85=Sol.!H85),"","*")</f>
        <v/>
      </c>
    </row>
    <row r="86" spans="1:9" ht="15" customHeight="1" thickBot="1" x14ac:dyDescent="0.25">
      <c r="A86" s="43"/>
      <c r="B86" s="48"/>
      <c r="C86" s="76" t="s">
        <v>93</v>
      </c>
      <c r="D86" s="50"/>
      <c r="E86" s="50"/>
      <c r="F86" s="50"/>
      <c r="G86" s="50"/>
      <c r="H86" s="57">
        <f>H84+H85</f>
        <v>36000</v>
      </c>
      <c r="I86" s="10" t="str">
        <f>IF(OR(H86="",H86=Sol.!H86),"","*")</f>
        <v/>
      </c>
    </row>
    <row r="87" spans="1:9" ht="13.5" thickTop="1" x14ac:dyDescent="0.2">
      <c r="A87" s="43"/>
      <c r="B87" s="58"/>
      <c r="C87" s="59"/>
      <c r="D87" s="59"/>
      <c r="E87" s="59"/>
      <c r="F87" s="59"/>
      <c r="G87" s="59"/>
      <c r="H87" s="59"/>
      <c r="I87" s="60"/>
    </row>
    <row r="88" spans="1:9" x14ac:dyDescent="0.2">
      <c r="A88" s="43"/>
      <c r="B88" s="43"/>
      <c r="C88" s="43"/>
      <c r="D88" s="43"/>
      <c r="E88" s="43"/>
      <c r="F88" s="43"/>
      <c r="G88" s="43"/>
      <c r="H88" s="43"/>
      <c r="I88" s="43"/>
    </row>
  </sheetData>
  <sheetProtection password="A5B9" sheet="1" objects="1" scenarios="1"/>
  <mergeCells count="31">
    <mergeCell ref="A1:E1"/>
    <mergeCell ref="C2:F2"/>
    <mergeCell ref="C3:F3"/>
    <mergeCell ref="C4:F4"/>
    <mergeCell ref="C68:H68"/>
    <mergeCell ref="C53:H53"/>
    <mergeCell ref="C59:H59"/>
    <mergeCell ref="C42:H42"/>
    <mergeCell ref="C43:H43"/>
    <mergeCell ref="C67:H67"/>
    <mergeCell ref="C15:H15"/>
    <mergeCell ref="C16:H16"/>
    <mergeCell ref="C17:H17"/>
    <mergeCell ref="C44:H44"/>
    <mergeCell ref="C46:H46"/>
    <mergeCell ref="C30:J30"/>
    <mergeCell ref="C83:D83"/>
    <mergeCell ref="A8:I8"/>
    <mergeCell ref="A9:I9"/>
    <mergeCell ref="A10:I10"/>
    <mergeCell ref="A11:I11"/>
    <mergeCell ref="C69:H69"/>
    <mergeCell ref="C77:D77"/>
    <mergeCell ref="C82:D82"/>
    <mergeCell ref="C80:D80"/>
    <mergeCell ref="C72:D72"/>
    <mergeCell ref="C73:D73"/>
    <mergeCell ref="C74:D74"/>
    <mergeCell ref="C81:D81"/>
    <mergeCell ref="C31:J31"/>
    <mergeCell ref="C32:J32"/>
  </mergeCells>
  <phoneticPr fontId="0" type="noConversion"/>
  <dataValidations count="13">
    <dataValidation allowBlank="1" showErrorMessage="1" sqref="H25:H26 H62 F61 H51 F38 H84:H86 F34 H38 H34 J38 J34 C5 H74 F72 F80"/>
    <dataValidation allowBlank="1" showInputMessage="1" showErrorMessage="1" prompt="Liabilities plus stockholders' equity should be equal to total assets." sqref="H63"/>
    <dataValidation allowBlank="1" showInputMessage="1" showErrorMessage="1" prompt="Work backwards from total assets to determine the cash balance.  Hint: Total assets is equal to total liabilities plus total stockholders' equity." sqref="H47"/>
    <dataValidation type="list" allowBlank="1" showInputMessage="1" showErrorMessage="1" prompt="Select your answer from the drop-down list." sqref="C20 C22">
      <formula1>$M$23:$M$27</formula1>
    </dataValidation>
    <dataValidation type="list" allowBlank="1" showErrorMessage="1" prompt="Select your answer from the drop-down list." sqref="C23:C25">
      <formula1>$M$23:$M$27</formula1>
    </dataValidation>
    <dataValidation type="list" allowBlank="1" showErrorMessage="1" prompt="Select your answer from the drop-down list." sqref="C48:C50 C60:C61">
      <formula1>$M$49:$M$56</formula1>
    </dataValidation>
    <dataValidation type="list" allowBlank="1" showInputMessage="1" showErrorMessage="1" prompt="Select your answer from the drop-down list." sqref="C47">
      <formula1>$M$49:$M$56</formula1>
    </dataValidation>
    <dataValidation type="list" allowBlank="1" showErrorMessage="1" prompt="Select your answer from the drop-down list." sqref="C54:C56">
      <formula1>$M$48:$M$55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InputMessage="1" showErrorMessage="1" prompt="Enter amounts to be deducted as negative values." sqref="H37 J37"/>
    <dataValidation allowBlank="1" showInputMessage="1" showErrorMessage="1" prompt="Enter cash outflows as negative amounts." sqref="F73 H74 H77 F81:F82"/>
    <dataValidation type="list" allowBlank="1" showErrorMessage="1" prompt="Select your answer from the drop-down list." sqref="C77:D77 C81:D82">
      <formula1>$M$72:$M$75</formula1>
    </dataValidation>
    <dataValidation type="list" allowBlank="1" showInputMessage="1" showErrorMessage="1" prompt="Select the larger of cash inflows first; select the cash outflow last." sqref="C80:D80">
      <formula1>$M$72:$M$75</formula1>
    </dataValidation>
  </dataValidations>
  <pageMargins left="0.75" right="0.75" top="1" bottom="1" header="0.5" footer="0.5"/>
  <pageSetup orientation="portrait" horizontalDpi="0" verticalDpi="0" r:id="rId1"/>
  <headerFooter alignWithMargins="0"/>
  <ignoredErrors>
    <ignoredError sqref="A15:A28 A30:A40 A42:A65 A67:A7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Pr. 1-5</vt:lpstr>
      <vt:lpstr>Sheet1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2003-04-02T14:20:56Z</dcterms:created>
  <dcterms:modified xsi:type="dcterms:W3CDTF">2016-10-29T00:13:25Z</dcterms:modified>
</cp:coreProperties>
</file>