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9225" yWindow="3720" windowWidth="20730" windowHeight="11760" firstSheet="3" activeTab="9"/>
  </bookViews>
  <sheets>
    <sheet name="ForBoxPlot" sheetId="3" state="hidden" r:id="rId1"/>
    <sheet name="ForBoxPlot2" sheetId="6" state="hidden" r:id="rId2"/>
    <sheet name="ForBoxPlot3" sheetId="10" state="hidden" r:id="rId3"/>
    <sheet name="2-29b dot chart" sheetId="18" r:id="rId4"/>
    <sheet name="2-29a" sheetId="15" r:id="rId5"/>
    <sheet name="2-29" sheetId="14" r:id="rId6"/>
    <sheet name="ForBoxPlot4" sheetId="13" state="hidden" r:id="rId7"/>
    <sheet name="StemLeafPlot" sheetId="17" r:id="rId8"/>
    <sheet name="ForBoxPlot5" sheetId="21" state="hidden" r:id="rId9"/>
    <sheet name="Customer Support Survey Data" sheetId="1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18" l="1"/>
  <c r="B5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3" i="18"/>
  <c r="B2" i="18"/>
  <c r="C15" i="18"/>
  <c r="F31" i="18"/>
  <c r="H8" i="18"/>
  <c r="H9" i="18"/>
  <c r="H10" i="18"/>
  <c r="H11" i="18"/>
  <c r="H12" i="18"/>
  <c r="C12" i="18"/>
  <c r="F30" i="18"/>
  <c r="H3" i="18"/>
  <c r="H4" i="18"/>
  <c r="H5" i="18"/>
  <c r="H6" i="18"/>
  <c r="H7" i="18"/>
  <c r="C9" i="18"/>
  <c r="F29" i="18"/>
  <c r="C6" i="18"/>
  <c r="F28" i="18"/>
  <c r="C3" i="18"/>
  <c r="F27" i="18"/>
  <c r="E15" i="18"/>
  <c r="C24" i="18"/>
  <c r="C23" i="18"/>
  <c r="D15" i="18"/>
  <c r="C21" i="18"/>
  <c r="C20" i="18"/>
  <c r="C18" i="18"/>
  <c r="C17" i="18"/>
  <c r="C13" i="18"/>
  <c r="I11" i="18"/>
  <c r="G11" i="18"/>
  <c r="I10" i="18"/>
  <c r="G10" i="18"/>
  <c r="C10" i="18"/>
  <c r="C7" i="18"/>
  <c r="I6" i="18"/>
  <c r="G6" i="18"/>
  <c r="I5" i="18"/>
  <c r="G5" i="18"/>
  <c r="C4" i="18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</calcChain>
</file>

<file path=xl/sharedStrings.xml><?xml version="1.0" encoding="utf-8"?>
<sst xmlns="http://schemas.openxmlformats.org/spreadsheetml/2006/main" count="112" uniqueCount="77">
  <si>
    <t>Ql</t>
  </si>
  <si>
    <t>C2</t>
  </si>
  <si>
    <t>Q3</t>
  </si>
  <si>
    <t>Resolution Time (Days)</t>
  </si>
  <si>
    <t>Response Time (min)</t>
  </si>
  <si>
    <t xml:space="preserve">Q4 </t>
  </si>
  <si>
    <t>Q5</t>
  </si>
  <si>
    <t>Q6</t>
  </si>
  <si>
    <t>Service Index</t>
  </si>
  <si>
    <t>Engineer Index</t>
  </si>
  <si>
    <t>Customer Support Survey Data</t>
  </si>
  <si>
    <t>Software Overall</t>
  </si>
  <si>
    <t>Five-Number Summary</t>
  </si>
  <si>
    <t>Minimum</t>
  </si>
  <si>
    <t>First Quartile</t>
  </si>
  <si>
    <t>Median</t>
  </si>
  <si>
    <t>Third Quartile</t>
  </si>
  <si>
    <t>Maximum</t>
  </si>
  <si>
    <t>Boxplot</t>
  </si>
  <si>
    <t>Sample Size</t>
  </si>
  <si>
    <t>Mean</t>
  </si>
  <si>
    <t>Std. Deviation</t>
  </si>
  <si>
    <t>Statistics</t>
  </si>
  <si>
    <t>Stem unit:</t>
  </si>
  <si>
    <t>Stem and Leaf Diagram for Response Time</t>
  </si>
  <si>
    <t xml:space="preserve"> 2 2 2 2 5 6 8</t>
  </si>
  <si>
    <t xml:space="preserve"> 1</t>
  </si>
  <si>
    <t xml:space="preserve"> 1 1 1 2 2 2 3 3 3 3 5 5 5 7 9 9 9</t>
  </si>
  <si>
    <t xml:space="preserve"> 0 0 1 1 2 4 5 5 5 7 8 9</t>
  </si>
  <si>
    <t xml:space="preserve"> 1 3 3 9</t>
  </si>
  <si>
    <t xml:space="preserve"> 7 8</t>
  </si>
  <si>
    <t xml:space="preserve"> 8</t>
  </si>
  <si>
    <t xml:space="preserve">informed about the status of progress in </t>
  </si>
  <si>
    <t>resolving your problem?</t>
  </si>
  <si>
    <t xml:space="preserve">Q2:  Did the support representative keep you </t>
  </si>
  <si>
    <t>Q1:  Did the support representative explain the</t>
  </si>
  <si>
    <t>Q3:  Was the support representative</t>
  </si>
  <si>
    <t xml:space="preserve"> courteous and professional?</t>
  </si>
  <si>
    <t>Q4: Was your problem resolved?</t>
  </si>
  <si>
    <t>Q5: Was your problem resolved in an acceptable</t>
  </si>
  <si>
    <t>amount of time?</t>
  </si>
  <si>
    <t>process for resolving yoru problem?</t>
  </si>
  <si>
    <t>Q6:  Overall, how did you find the service provided</t>
  </si>
  <si>
    <t>by our technical support department?</t>
  </si>
  <si>
    <t xml:space="preserve">Software overall:  Rate overall quality of the </t>
  </si>
  <si>
    <t>(software) product.</t>
  </si>
  <si>
    <t>All of the questions on the box and whisker plot indicate</t>
  </si>
  <si>
    <t>that the customers expectations were generall met of</t>
  </si>
  <si>
    <t>exceeded because they are all skewed to the left.</t>
  </si>
  <si>
    <t xml:space="preserve">Questions 3 and 5 had some dissatisfied customers, </t>
  </si>
  <si>
    <t xml:space="preserve">indicating that there is a need for improvement in </t>
  </si>
  <si>
    <t>the interpersonal skills of the support representatives</t>
  </si>
  <si>
    <t>and the amount of time to resolve a problem.</t>
  </si>
  <si>
    <t>The answers to the overall satisfaction question about</t>
  </si>
  <si>
    <t>the software indicate that the customers are satisfied.</t>
  </si>
  <si>
    <t>The dot scale chart for problem resolution time indicate</t>
  </si>
  <si>
    <t>that the distribution is strongly skewed to the right</t>
  </si>
  <si>
    <t>with half of the problems resolved within the 10 -1 5 minute</t>
  </si>
  <si>
    <t>time range.  75% of the problems were resolved within 5 days,</t>
  </si>
  <si>
    <t>and very few took several weeks or longer.</t>
  </si>
  <si>
    <t>The stem and leaf plot show that half of the response times</t>
  </si>
  <si>
    <t>were within 20 minutes of the call.  Most of the responses</t>
  </si>
  <si>
    <t xml:space="preserve">are within 10 - 20 minutes, with a large number in the 20 - 30 </t>
  </si>
  <si>
    <t>minute category. One call took 1 hour and another took</t>
  </si>
  <si>
    <t>2 hours.  The causes for this excessive amount of time</t>
  </si>
  <si>
    <t>should be investigated.</t>
  </si>
  <si>
    <t>Quartile Calculations</t>
  </si>
  <si>
    <t>Initial first quartile rank</t>
  </si>
  <si>
    <t>first quartile:</t>
  </si>
  <si>
    <t>1st Quartile</t>
  </si>
  <si>
    <t>Initial third quartile rank</t>
  </si>
  <si>
    <t>3rd Quartile</t>
  </si>
  <si>
    <t>third quartile:</t>
  </si>
  <si>
    <t>1 Std. Dev</t>
  </si>
  <si>
    <t>2 Std Dev.</t>
  </si>
  <si>
    <t>3 Std Dev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</si>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</sst>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b/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NumberFormat="1" applyFont="1" applyAlignment="1"/>
    <xf numFmtId="2" fontId="2" fillId="0" borderId="0" xfId="0" applyNumberFormat="1" applyFont="1" applyAlignment="1"/>
    <xf numFmtId="1" fontId="2" fillId="0" borderId="0" xfId="0" applyNumberFormat="1" applyFont="1" applyAlignment="1">
      <alignment horizontal="right"/>
    </xf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1" xfId="0" applyFont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right"/>
    </xf>
    <xf numFmtId="0" fontId="3" fillId="0" borderId="0" xfId="0" quotePrefix="1" applyFont="1"/>
    <xf numFmtId="0" fontId="2" fillId="0" borderId="0" xfId="1" applyFont="1"/>
    <xf numFmtId="0" fontId="2" fillId="0" borderId="9" xfId="1" applyFont="1" applyBorder="1"/>
    <xf numFmtId="0" fontId="1" fillId="0" borderId="10" xfId="1" applyFont="1" applyBorder="1" applyAlignment="1">
      <alignment horizontal="left"/>
    </xf>
    <xf numFmtId="0" fontId="2" fillId="0" borderId="10" xfId="1" applyFont="1" applyBorder="1" applyAlignment="1">
      <alignment horizontal="centerContinuous"/>
    </xf>
    <xf numFmtId="0" fontId="2" fillId="0" borderId="11" xfId="1" applyFont="1" applyBorder="1" applyAlignment="1">
      <alignment horizontal="centerContinuous"/>
    </xf>
    <xf numFmtId="0" fontId="2" fillId="0" borderId="12" xfId="1" applyFont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2" fillId="0" borderId="7" xfId="1" applyFont="1" applyBorder="1"/>
    <xf numFmtId="0" fontId="2" fillId="0" borderId="7" xfId="1" applyFont="1" applyBorder="1" applyAlignment="1"/>
    <xf numFmtId="0" fontId="2" fillId="0" borderId="0" xfId="1" applyFont="1" applyBorder="1" applyAlignment="1"/>
    <xf numFmtId="0" fontId="2" fillId="0" borderId="13" xfId="1" applyFont="1" applyBorder="1"/>
    <xf numFmtId="0" fontId="2" fillId="0" borderId="8" xfId="1" applyFont="1" applyBorder="1" applyAlignment="1">
      <alignment horizontal="right"/>
    </xf>
    <xf numFmtId="0" fontId="2" fillId="0" borderId="14" xfId="1" applyFont="1" applyBorder="1" applyAlignment="1">
      <alignment horizontal="center"/>
    </xf>
    <xf numFmtId="0" fontId="2" fillId="0" borderId="0" xfId="1" quotePrefix="1" applyFont="1"/>
    <xf numFmtId="0" fontId="2" fillId="0" borderId="0" xfId="1" quotePrefix="1" applyFont="1" applyBorder="1"/>
    <xf numFmtId="0" fontId="2" fillId="0" borderId="14" xfId="1" applyFont="1" applyBorder="1"/>
    <xf numFmtId="0" fontId="2" fillId="0" borderId="0" xfId="1" applyFont="1" applyFill="1" applyBorder="1"/>
    <xf numFmtId="0" fontId="2" fillId="2" borderId="12" xfId="1" applyFont="1" applyFill="1" applyBorder="1"/>
    <xf numFmtId="165" fontId="2" fillId="2" borderId="7" xfId="1" applyNumberFormat="1" applyFont="1" applyFill="1" applyBorder="1"/>
    <xf numFmtId="0" fontId="2" fillId="2" borderId="12" xfId="1" quotePrefix="1" applyFont="1" applyFill="1" applyBorder="1"/>
    <xf numFmtId="0" fontId="2" fillId="2" borderId="13" xfId="1" applyFont="1" applyFill="1" applyBorder="1"/>
    <xf numFmtId="165" fontId="2" fillId="2" borderId="14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1" fillId="2" borderId="15" xfId="1" applyFont="1" applyFill="1" applyBorder="1" applyAlignment="1">
      <alignment horizontal="center"/>
    </xf>
    <xf numFmtId="0" fontId="1" fillId="2" borderId="16" xfId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Resolution Time Dot Chart</a:t>
            </a:r>
          </a:p>
        </c:rich>
      </c:tx>
      <c:layout>
        <c:manualLayout>
          <c:xMode val="edge"/>
          <c:yMode val="edge"/>
          <c:x val="0.3563909774436090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9E-2"/>
          <c:y val="0.16873469575679445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'2-29b dot chart'!$A$2:$A$45</c:f>
              <c:numCache>
                <c:formatCode>General</c:formatCode>
                <c:ptCount val="4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0.02</c:v>
                </c:pt>
                <c:pt idx="5">
                  <c:v>0.02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0.04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0.06</c:v>
                </c:pt>
                <c:pt idx="18">
                  <c:v>7.0000000000000007E-2</c:v>
                </c:pt>
                <c:pt idx="19">
                  <c:v>0.1</c:v>
                </c:pt>
                <c:pt idx="20">
                  <c:v>0.15</c:v>
                </c:pt>
                <c:pt idx="21">
                  <c:v>0.21</c:v>
                </c:pt>
                <c:pt idx="22">
                  <c:v>0.24</c:v>
                </c:pt>
                <c:pt idx="23">
                  <c:v>0.36</c:v>
                </c:pt>
                <c:pt idx="24">
                  <c:v>0.65</c:v>
                </c:pt>
                <c:pt idx="25">
                  <c:v>0.89</c:v>
                </c:pt>
                <c:pt idx="26">
                  <c:v>0.91</c:v>
                </c:pt>
                <c:pt idx="27">
                  <c:v>0.96</c:v>
                </c:pt>
                <c:pt idx="28" formatCode="0.00">
                  <c:v>1.06</c:v>
                </c:pt>
                <c:pt idx="29" formatCode="0.00">
                  <c:v>1.1599999999999999</c:v>
                </c:pt>
                <c:pt idx="30" formatCode="0.00">
                  <c:v>1.17</c:v>
                </c:pt>
                <c:pt idx="31">
                  <c:v>2.4300000000000002</c:v>
                </c:pt>
                <c:pt idx="32">
                  <c:v>2.96</c:v>
                </c:pt>
                <c:pt idx="33">
                  <c:v>5.35</c:v>
                </c:pt>
                <c:pt idx="34">
                  <c:v>5.96</c:v>
                </c:pt>
                <c:pt idx="35">
                  <c:v>6.16</c:v>
                </c:pt>
                <c:pt idx="36">
                  <c:v>6.98</c:v>
                </c:pt>
                <c:pt idx="37" formatCode="0.00">
                  <c:v>7.08</c:v>
                </c:pt>
                <c:pt idx="38">
                  <c:v>7.99</c:v>
                </c:pt>
                <c:pt idx="39">
                  <c:v>8.6300000000000008</c:v>
                </c:pt>
                <c:pt idx="40">
                  <c:v>23.24</c:v>
                </c:pt>
                <c:pt idx="41" formatCode="0.00">
                  <c:v>24.31</c:v>
                </c:pt>
                <c:pt idx="42">
                  <c:v>48.92</c:v>
                </c:pt>
                <c:pt idx="43">
                  <c:v>71.680000000000007</c:v>
                </c:pt>
              </c:numCache>
            </c:numRef>
          </c:xVal>
          <c:yVal>
            <c:numRef>
              <c:f>'2-29b dot chart'!$B$2:$B$45</c:f>
              <c:numCache>
                <c:formatCode>General</c:formatCode>
                <c:ptCount val="44"/>
                <c:pt idx="0">
                  <c:v>1.075</c:v>
                </c:pt>
                <c:pt idx="1">
                  <c:v>1.05</c:v>
                </c:pt>
                <c:pt idx="2">
                  <c:v>1.0249999999999999</c:v>
                </c:pt>
                <c:pt idx="3">
                  <c:v>1</c:v>
                </c:pt>
                <c:pt idx="4">
                  <c:v>1.0249999999999999</c:v>
                </c:pt>
                <c:pt idx="5">
                  <c:v>0.99999999999999989</c:v>
                </c:pt>
                <c:pt idx="6">
                  <c:v>1.125</c:v>
                </c:pt>
                <c:pt idx="7">
                  <c:v>1.1000000000000001</c:v>
                </c:pt>
                <c:pt idx="8">
                  <c:v>1.075</c:v>
                </c:pt>
                <c:pt idx="9">
                  <c:v>1.05</c:v>
                </c:pt>
                <c:pt idx="10">
                  <c:v>1.0249999999999999</c:v>
                </c:pt>
                <c:pt idx="11">
                  <c:v>1</c:v>
                </c:pt>
                <c:pt idx="12">
                  <c:v>1</c:v>
                </c:pt>
                <c:pt idx="13">
                  <c:v>1.075</c:v>
                </c:pt>
                <c:pt idx="14">
                  <c:v>1.05</c:v>
                </c:pt>
                <c:pt idx="15">
                  <c:v>1.0249999999999999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xVal>
            <c:numRef>
              <c:f>'2-29b dot chart'!$C$3:$C$4</c:f>
              <c:numCache>
                <c:formatCode>General</c:formatCode>
                <c:ptCount val="2"/>
                <c:pt idx="0">
                  <c:v>5.2313636363636364</c:v>
                </c:pt>
                <c:pt idx="1">
                  <c:v>5.2313636363636364</c:v>
                </c:pt>
              </c:numCache>
            </c:numRef>
          </c:xVal>
          <c:yVal>
            <c:numRef>
              <c:f>'2-29b dot chart'!$D$3:$D$4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</c:dPt>
          <c:xVal>
            <c:numRef>
              <c:f>'2-29b dot chart'!$C$6:$C$7</c:f>
              <c:numCache>
                <c:formatCode>General</c:formatCode>
                <c:ptCount val="2"/>
                <c:pt idx="0">
                  <c:v>0.22499999999999998</c:v>
                </c:pt>
                <c:pt idx="1">
                  <c:v>0.22499999999999998</c:v>
                </c:pt>
              </c:numCache>
            </c:numRef>
          </c:xVal>
          <c:yVal>
            <c:numRef>
              <c:f>'2-29b dot chart'!$D$6:$D$7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'2-29b dot chart'!$C$9:$C$10</c:f>
              <c:numCache>
                <c:formatCode>General</c:formatCode>
                <c:ptCount val="2"/>
                <c:pt idx="0">
                  <c:v>0.03</c:v>
                </c:pt>
                <c:pt idx="1">
                  <c:v>0.03</c:v>
                </c:pt>
              </c:numCache>
            </c:numRef>
          </c:xVal>
          <c:yVal>
            <c:numRef>
              <c:f>'2-29b dot chart'!$D$9:$D$10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'2-29b dot chart'!$C$12:$C$13</c:f>
              <c:numCache>
                <c:formatCode>General</c:formatCode>
                <c:ptCount val="2"/>
                <c:pt idx="0">
                  <c:v>5.35</c:v>
                </c:pt>
                <c:pt idx="1">
                  <c:v>5.35</c:v>
                </c:pt>
              </c:numCache>
            </c:numRef>
          </c:xVal>
          <c:yVal>
            <c:numRef>
              <c:f>'2-29b dot chart'!$D$12:$D$13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'2-29b dot chart'!$C$17:$C$18</c:f>
              <c:numCache>
                <c:formatCode>General</c:formatCode>
                <c:ptCount val="2"/>
                <c:pt idx="0">
                  <c:v>-8.253442730374239</c:v>
                </c:pt>
                <c:pt idx="1">
                  <c:v>18.716170003101514</c:v>
                </c:pt>
              </c:numCache>
            </c:numRef>
          </c:xVal>
          <c:yVal>
            <c:numRef>
              <c:f>'2-29b dot chart'!$D$17:$D$18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'2-29b dot chart'!$C$20:$C$21</c:f>
              <c:numCache>
                <c:formatCode>General</c:formatCode>
                <c:ptCount val="2"/>
                <c:pt idx="0">
                  <c:v>-21.738249097112117</c:v>
                </c:pt>
                <c:pt idx="1">
                  <c:v>32.200976369839388</c:v>
                </c:pt>
              </c:numCache>
            </c:numRef>
          </c:xVal>
          <c:yVal>
            <c:numRef>
              <c:f>'2-29b dot chart'!$D$20:$D$21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'2-29b dot chart'!$C$23:$C$24</c:f>
              <c:numCache>
                <c:formatCode>General</c:formatCode>
                <c:ptCount val="2"/>
                <c:pt idx="0">
                  <c:v>-35.223055463849988</c:v>
                </c:pt>
                <c:pt idx="1">
                  <c:v>45.685782736577266</c:v>
                </c:pt>
              </c:numCache>
            </c:numRef>
          </c:xVal>
          <c:yVal>
            <c:numRef>
              <c:f>'2-29b dot chart'!$D$23:$D$24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664320"/>
        <c:axId val="174237568"/>
      </c:scatterChart>
      <c:valAx>
        <c:axId val="17266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237568"/>
        <c:crossesAt val="0.95"/>
        <c:crossBetween val="midCat"/>
      </c:valAx>
      <c:valAx>
        <c:axId val="174237568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172664320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90977443609021"/>
          <c:y val="0.33746950365695599"/>
          <c:w val="0.22406015037593985"/>
          <c:h val="0.45905759298698084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Boxplot for Survey Responses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ForBoxPlot4!$A$1:$A$3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ForBoxPlot4!$B$1:$B$3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ForBoxPlot4!$A$4:$A$6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ForBoxPlot4!$B$4:$B$6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2"/>
          <c:order val="2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ForBoxPlot4!$A$7:$A$9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ForBoxPlot4!$B$7:$B$9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ForBoxPlot4!$A$10:$A$12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ForBoxPlot4!$B$10:$B$12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4"/>
          <c:order val="4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ForBoxPlot4!$A$13:$A$15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ForBoxPlot4!$B$13:$B$15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5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ForBoxPlot4!$A$16:$A$17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ForBoxPlot4!$B$16:$B$17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ForBoxPlot4!$A$18:$A$19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ForBoxPlot4!$B$18:$B$19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ForBoxPlot4!$A$20:$A$21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ForBoxPlot4!$B$20:$B$21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0"/>
        </c:ser>
        <c:ser>
          <c:idx val="8"/>
          <c:order val="8"/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C2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ForBoxPlot4!$C$1:$C$3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ForBoxPlot4!$D$1:$D$3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9"/>
          <c:order val="9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ForBoxPlot4!$C$4:$C$6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ForBoxPlot4!$D$4:$D$6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0"/>
          <c:order val="10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ForBoxPlot4!$C$7:$C$9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ForBoxPlot4!$D$7:$D$9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1"/>
          <c:order val="1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ForBoxPlot4!$C$10:$C$12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ForBoxPlot4!$D$10:$D$12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2"/>
          <c:order val="12"/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ForBoxPlot4!$C$13:$C$15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ForBoxPlot4!$D$13:$D$15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3"/>
          <c:order val="13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ForBoxPlot4!$C$16:$C$17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ForBoxPlot4!$D$16:$D$17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yVal>
          <c:smooth val="0"/>
        </c:ser>
        <c:ser>
          <c:idx val="14"/>
          <c:order val="14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ForBoxPlot4!$C$18:$C$19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ForBoxPlot4!$D$18:$D$19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yVal>
          <c:smooth val="0"/>
        </c:ser>
        <c:ser>
          <c:idx val="15"/>
          <c:order val="15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ForBoxPlot4!$C$20:$C$21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ForBoxPlot4!$D$20:$D$21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yVal>
          <c:smooth val="0"/>
        </c:ser>
        <c:ser>
          <c:idx val="16"/>
          <c:order val="16"/>
          <c:spPr>
            <a:ln w="38100">
              <a:solidFill>
                <a:srgbClr val="00FF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Q3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ForBoxPlot4!$E$1:$E$3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ForBoxPlot4!$F$1:$F$3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7"/>
          <c:order val="17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ForBoxPlot4!$E$4:$E$6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ForBoxPlot4!$F$4:$F$6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8"/>
          <c:order val="18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ForBoxPlot4!$E$7:$E$9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ForBoxPlot4!$F$7:$F$9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9"/>
          <c:order val="19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ForBoxPlot4!$E$10:$E$12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ForBoxPlot4!$F$10:$F$12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20"/>
          <c:order val="20"/>
          <c:spPr>
            <a:ln w="38100">
              <a:solidFill>
                <a:srgbClr val="00FF00"/>
              </a:solidFill>
              <a:prstDash val="sysDash"/>
            </a:ln>
          </c:spPr>
          <c:marker>
            <c:symbol val="none"/>
          </c:marker>
          <c:xVal>
            <c:numRef>
              <c:f>ForBoxPlot4!$E$13:$E$15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ForBoxPlot4!$F$13:$F$15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21"/>
          <c:order val="21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ForBoxPlot4!$E$16:$E$17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ForBoxPlot4!$F$16:$F$17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yVal>
          <c:smooth val="0"/>
        </c:ser>
        <c:ser>
          <c:idx val="22"/>
          <c:order val="22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ForBoxPlot4!$E$18:$E$19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xVal>
          <c:yVal>
            <c:numRef>
              <c:f>ForBoxPlot4!$F$18:$F$19</c:f>
              <c:numCache>
                <c:formatCode>General</c:formatCode>
                <c:ptCount val="2"/>
                <c:pt idx="0">
                  <c:v>3.5</c:v>
                </c:pt>
                <c:pt idx="1">
                  <c:v>3.5</c:v>
                </c:pt>
              </c:numCache>
            </c:numRef>
          </c:yVal>
          <c:smooth val="0"/>
        </c:ser>
        <c:ser>
          <c:idx val="23"/>
          <c:order val="23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ForBoxPlot4!$E$20:$E$21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xVal>
          <c:yVal>
            <c:numRef>
              <c:f>ForBoxPlot4!$F$20:$F$21</c:f>
              <c:numCache>
                <c:formatCode>General</c:formatCode>
                <c:ptCount val="2"/>
                <c:pt idx="0">
                  <c:v>4.5</c:v>
                </c:pt>
                <c:pt idx="1">
                  <c:v>4.5</c:v>
                </c:pt>
              </c:numCache>
            </c:numRef>
          </c:yVal>
          <c:smooth val="0"/>
        </c:ser>
        <c:ser>
          <c:idx val="24"/>
          <c:order val="24"/>
          <c:spPr>
            <a:ln w="38100">
              <a:solidFill>
                <a:srgbClr val="0000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Q4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ForBoxPlot4!$G$1:$G$3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ForBoxPlot4!$H$1:$H$3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5"/>
          <c:order val="25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ForBoxPlot4!$G$4:$G$6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ForBoxPlot4!$H$4:$H$6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6"/>
          <c:order val="26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ForBoxPlot4!$G$7:$G$9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ForBoxPlot4!$H$7:$H$9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7"/>
          <c:order val="27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ForBoxPlot4!$G$10:$G$12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ForBoxPlot4!$H$10:$H$12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8"/>
          <c:order val="28"/>
          <c:spPr>
            <a:ln w="381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ForBoxPlot4!$G$13:$G$15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ForBoxPlot4!$H$13:$H$15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9"/>
          <c:order val="29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ForBoxPlot4!$G$16:$G$17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ForBoxPlot4!$H$16:$H$17</c:f>
              <c:numCache>
                <c:formatCode>General</c:formatCode>
                <c:ptCount val="2"/>
                <c:pt idx="0">
                  <c:v>5.5</c:v>
                </c:pt>
                <c:pt idx="1">
                  <c:v>5.5</c:v>
                </c:pt>
              </c:numCache>
            </c:numRef>
          </c:yVal>
          <c:smooth val="0"/>
        </c:ser>
        <c:ser>
          <c:idx val="30"/>
          <c:order val="30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ForBoxPlot4!$G$18:$G$19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ForBoxPlot4!$H$18:$H$19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31"/>
          <c:order val="31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ForBoxPlot4!$G$20:$G$21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ForBoxPlot4!$H$20:$H$21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  <c:smooth val="0"/>
        </c:ser>
        <c:ser>
          <c:idx val="32"/>
          <c:order val="32"/>
          <c:spPr>
            <a:ln w="38100">
              <a:solidFill>
                <a:srgbClr val="FFFF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Q5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ForBoxPlot4!$I$1:$I$3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ForBoxPlot4!$J$1:$J$3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3"/>
          <c:order val="33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ForBoxPlot4!$I$4:$I$6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ForBoxPlot4!$J$4:$J$6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4"/>
          <c:order val="34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ForBoxPlot4!$I$7:$I$9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ForBoxPlot4!$J$7:$J$9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5"/>
          <c:order val="35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ForBoxPlot4!$I$10:$I$12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ForBoxPlot4!$J$10:$J$12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6"/>
          <c:order val="36"/>
          <c:spPr>
            <a:ln w="38100">
              <a:solidFill>
                <a:srgbClr val="FFFF00"/>
              </a:solidFill>
              <a:prstDash val="sysDash"/>
            </a:ln>
          </c:spPr>
          <c:marker>
            <c:symbol val="none"/>
          </c:marker>
          <c:xVal>
            <c:numRef>
              <c:f>ForBoxPlot4!$I$13:$I$15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ForBoxPlot4!$J$13:$J$15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7"/>
          <c:order val="37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ForBoxPlot4!$I$16:$I$17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ForBoxPlot4!$J$16:$J$17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yVal>
          <c:smooth val="0"/>
        </c:ser>
        <c:ser>
          <c:idx val="38"/>
          <c:order val="38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ForBoxPlot4!$I$18:$I$19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ForBoxPlot4!$J$18:$J$19</c:f>
              <c:numCache>
                <c:formatCode>General</c:formatCode>
                <c:ptCount val="2"/>
                <c:pt idx="0">
                  <c:v>6.5</c:v>
                </c:pt>
                <c:pt idx="1">
                  <c:v>6.5</c:v>
                </c:pt>
              </c:numCache>
            </c:numRef>
          </c:yVal>
          <c:smooth val="0"/>
        </c:ser>
        <c:ser>
          <c:idx val="39"/>
          <c:order val="39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ForBoxPlot4!$I$20:$I$21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ForBoxPlot4!$J$20:$J$21</c:f>
              <c:numCache>
                <c:formatCode>General</c:formatCode>
                <c:ptCount val="2"/>
                <c:pt idx="0">
                  <c:v>7.5</c:v>
                </c:pt>
                <c:pt idx="1">
                  <c:v>7.5</c:v>
                </c:pt>
              </c:numCache>
            </c:numRef>
          </c:yVal>
          <c:smooth val="0"/>
        </c:ser>
        <c:ser>
          <c:idx val="40"/>
          <c:order val="40"/>
          <c:spPr>
            <a:ln w="38100">
              <a:solidFill>
                <a:srgbClr val="FF00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Q6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ForBoxPlot4!$K$1:$K$3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ForBoxPlot4!$L$1:$L$3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1"/>
          <c:order val="41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ForBoxPlot4!$K$4:$K$6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ForBoxPlot4!$L$4:$L$6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2"/>
          <c:order val="42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ForBoxPlot4!$K$7:$K$9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ForBoxPlot4!$L$7:$L$9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3"/>
          <c:order val="43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ForBoxPlot4!$K$10:$K$12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ForBoxPlot4!$L$10:$L$12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4"/>
          <c:order val="44"/>
          <c:spPr>
            <a:ln w="38100">
              <a:solidFill>
                <a:srgbClr val="FF00FF"/>
              </a:solidFill>
              <a:prstDash val="sysDash"/>
            </a:ln>
          </c:spPr>
          <c:marker>
            <c:symbol val="none"/>
          </c:marker>
          <c:xVal>
            <c:numRef>
              <c:f>ForBoxPlot4!$K$13:$K$15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ForBoxPlot4!$L$13:$L$15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5"/>
          <c:order val="45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ForBoxPlot4!$K$16:$K$17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ForBoxPlot4!$L$16:$L$17</c:f>
              <c:numCache>
                <c:formatCode>General</c:formatCode>
                <c:ptCount val="2"/>
                <c:pt idx="0">
                  <c:v>8.5</c:v>
                </c:pt>
                <c:pt idx="1">
                  <c:v>8.5</c:v>
                </c:pt>
              </c:numCache>
            </c:numRef>
          </c:yVal>
          <c:smooth val="0"/>
        </c:ser>
        <c:ser>
          <c:idx val="46"/>
          <c:order val="46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ForBoxPlot4!$K$18:$K$19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ForBoxPlot4!$L$18:$L$19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yVal>
          <c:smooth val="0"/>
        </c:ser>
        <c:ser>
          <c:idx val="47"/>
          <c:order val="47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ForBoxPlot4!$K$20:$K$21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ForBoxPlot4!$L$20:$L$21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yVal>
          <c:smooth val="0"/>
        </c:ser>
        <c:ser>
          <c:idx val="48"/>
          <c:order val="48"/>
          <c:spPr>
            <a:ln w="38100">
              <a:solidFill>
                <a:srgbClr val="00FF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Software Overall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ForBoxPlot4!$M$1:$M$3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ForBoxPlot4!$N$1:$N$3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49"/>
          <c:order val="49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ForBoxPlot4!$M$4:$M$6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ForBoxPlot4!$N$4:$N$6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50"/>
          <c:order val="50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ForBoxPlot4!$M$7:$M$9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ForBoxPlot4!$N$7:$N$9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51"/>
          <c:order val="51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ForBoxPlot4!$M$10:$M$12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ForBoxPlot4!$N$10:$N$12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52"/>
          <c:order val="52"/>
          <c:spPr>
            <a:ln w="38100">
              <a:solidFill>
                <a:srgbClr val="00FFFF"/>
              </a:solidFill>
              <a:prstDash val="sysDash"/>
            </a:ln>
          </c:spPr>
          <c:marker>
            <c:symbol val="none"/>
          </c:marker>
          <c:xVal>
            <c:numRef>
              <c:f>ForBoxPlot4!$M$13:$M$15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ForBoxPlot4!$N$13:$N$15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53"/>
          <c:order val="53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ForBoxPlot4!$M$16:$M$17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ForBoxPlot4!$N$16:$N$17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  <c:smooth val="0"/>
        </c:ser>
        <c:ser>
          <c:idx val="54"/>
          <c:order val="54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ForBoxPlot4!$M$18:$M$19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ForBoxPlot4!$N$18:$N$19</c:f>
              <c:numCache>
                <c:formatCode>General</c:formatCode>
                <c:ptCount val="2"/>
                <c:pt idx="0">
                  <c:v>9.5</c:v>
                </c:pt>
                <c:pt idx="1">
                  <c:v>9.5</c:v>
                </c:pt>
              </c:numCache>
            </c:numRef>
          </c:yVal>
          <c:smooth val="0"/>
        </c:ser>
        <c:ser>
          <c:idx val="55"/>
          <c:order val="55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ForBoxPlot4!$M$20:$M$21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ForBoxPlot4!$N$20:$N$21</c:f>
              <c:numCache>
                <c:formatCode>General</c:formatCode>
                <c:ptCount val="2"/>
                <c:pt idx="0">
                  <c:v>10.5</c:v>
                </c:pt>
                <c:pt idx="1">
                  <c:v>10.5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474624"/>
        <c:axId val="162480512"/>
      </c:scatterChart>
      <c:valAx>
        <c:axId val="162474624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162480512"/>
        <c:crosses val="autoZero"/>
        <c:crossBetween val="midCat"/>
      </c:valAx>
      <c:valAx>
        <c:axId val="162480512"/>
        <c:scaling>
          <c:orientation val="minMax"/>
          <c:max val="16.5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62474624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Boxplot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ForBoxPlot4!$A$1:$A$3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ForBoxPlot4!$B$1:$B$3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ForBoxPlot4!$A$4:$A$6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ForBoxPlot4!$B$4:$B$6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2"/>
          <c:order val="2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ForBoxPlot4!$A$7:$A$9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ForBoxPlot4!$B$7:$B$9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ForBoxPlot4!$A$10:$A$12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ForBoxPlot4!$B$10:$B$12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4"/>
          <c:order val="4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ForBoxPlot4!$A$13:$A$15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ForBoxPlot4!$B$13:$B$15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5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ForBoxPlot4!$A$16:$A$17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ForBoxPlot4!$B$16:$B$17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ForBoxPlot4!$A$18:$A$19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ForBoxPlot4!$B$18:$B$19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ForBoxPlot4!$A$20:$A$21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ForBoxPlot4!$B$20:$B$21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0"/>
        </c:ser>
        <c:ser>
          <c:idx val="8"/>
          <c:order val="8"/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C2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ForBoxPlot4!$C$1:$C$3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ForBoxPlot4!$D$1:$D$3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9"/>
          <c:order val="9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ForBoxPlot4!$C$4:$C$6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ForBoxPlot4!$D$4:$D$6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0"/>
          <c:order val="10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ForBoxPlot4!$C$7:$C$9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ForBoxPlot4!$D$7:$D$9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1"/>
          <c:order val="1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ForBoxPlot4!$C$10:$C$12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ForBoxPlot4!$D$10:$D$12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2"/>
          <c:order val="12"/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ForBoxPlot4!$C$13:$C$15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ForBoxPlot4!$D$13:$D$15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3"/>
          <c:order val="13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ForBoxPlot4!$C$16:$C$17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ForBoxPlot4!$D$16:$D$17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yVal>
          <c:smooth val="0"/>
        </c:ser>
        <c:ser>
          <c:idx val="14"/>
          <c:order val="14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ForBoxPlot4!$C$18:$C$19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ForBoxPlot4!$D$18:$D$19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yVal>
          <c:smooth val="0"/>
        </c:ser>
        <c:ser>
          <c:idx val="15"/>
          <c:order val="15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ForBoxPlot4!$C$20:$C$21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ForBoxPlot4!$D$20:$D$21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yVal>
          <c:smooth val="0"/>
        </c:ser>
        <c:ser>
          <c:idx val="16"/>
          <c:order val="16"/>
          <c:spPr>
            <a:ln w="38100">
              <a:solidFill>
                <a:srgbClr val="00FF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Q3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ForBoxPlot4!$E$1:$E$3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ForBoxPlot4!$F$1:$F$3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7"/>
          <c:order val="17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ForBoxPlot4!$E$4:$E$6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ForBoxPlot4!$F$4:$F$6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8"/>
          <c:order val="18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ForBoxPlot4!$E$7:$E$9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ForBoxPlot4!$F$7:$F$9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9"/>
          <c:order val="19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ForBoxPlot4!$E$10:$E$12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ForBoxPlot4!$F$10:$F$12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20"/>
          <c:order val="20"/>
          <c:spPr>
            <a:ln w="38100">
              <a:solidFill>
                <a:srgbClr val="00FF00"/>
              </a:solidFill>
              <a:prstDash val="sysDash"/>
            </a:ln>
          </c:spPr>
          <c:marker>
            <c:symbol val="none"/>
          </c:marker>
          <c:xVal>
            <c:numRef>
              <c:f>ForBoxPlot4!$E$13:$E$15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ForBoxPlot4!$F$13:$F$15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21"/>
          <c:order val="21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ForBoxPlot4!$E$16:$E$17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ForBoxPlot4!$F$16:$F$17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yVal>
          <c:smooth val="0"/>
        </c:ser>
        <c:ser>
          <c:idx val="22"/>
          <c:order val="22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ForBoxPlot4!$E$18:$E$19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xVal>
          <c:yVal>
            <c:numRef>
              <c:f>ForBoxPlot4!$F$18:$F$19</c:f>
              <c:numCache>
                <c:formatCode>General</c:formatCode>
                <c:ptCount val="2"/>
                <c:pt idx="0">
                  <c:v>3.5</c:v>
                </c:pt>
                <c:pt idx="1">
                  <c:v>3.5</c:v>
                </c:pt>
              </c:numCache>
            </c:numRef>
          </c:yVal>
          <c:smooth val="0"/>
        </c:ser>
        <c:ser>
          <c:idx val="23"/>
          <c:order val="23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ForBoxPlot4!$E$20:$E$21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xVal>
          <c:yVal>
            <c:numRef>
              <c:f>ForBoxPlot4!$F$20:$F$21</c:f>
              <c:numCache>
                <c:formatCode>General</c:formatCode>
                <c:ptCount val="2"/>
                <c:pt idx="0">
                  <c:v>4.5</c:v>
                </c:pt>
                <c:pt idx="1">
                  <c:v>4.5</c:v>
                </c:pt>
              </c:numCache>
            </c:numRef>
          </c:yVal>
          <c:smooth val="0"/>
        </c:ser>
        <c:ser>
          <c:idx val="24"/>
          <c:order val="24"/>
          <c:spPr>
            <a:ln w="38100">
              <a:solidFill>
                <a:srgbClr val="0000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Q4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ForBoxPlot4!$G$1:$G$3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ForBoxPlot4!$H$1:$H$3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5"/>
          <c:order val="25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ForBoxPlot4!$G$4:$G$6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ForBoxPlot4!$H$4:$H$6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6"/>
          <c:order val="26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ForBoxPlot4!$G$7:$G$9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ForBoxPlot4!$H$7:$H$9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7"/>
          <c:order val="27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ForBoxPlot4!$G$10:$G$12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ForBoxPlot4!$H$10:$H$12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8"/>
          <c:order val="28"/>
          <c:spPr>
            <a:ln w="381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ForBoxPlot4!$G$13:$G$15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ForBoxPlot4!$H$13:$H$15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9"/>
          <c:order val="29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ForBoxPlot4!$G$16:$G$17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ForBoxPlot4!$H$16:$H$17</c:f>
              <c:numCache>
                <c:formatCode>General</c:formatCode>
                <c:ptCount val="2"/>
                <c:pt idx="0">
                  <c:v>5.5</c:v>
                </c:pt>
                <c:pt idx="1">
                  <c:v>5.5</c:v>
                </c:pt>
              </c:numCache>
            </c:numRef>
          </c:yVal>
          <c:smooth val="0"/>
        </c:ser>
        <c:ser>
          <c:idx val="30"/>
          <c:order val="30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ForBoxPlot4!$G$18:$G$19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ForBoxPlot4!$H$18:$H$19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31"/>
          <c:order val="31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ForBoxPlot4!$G$20:$G$21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ForBoxPlot4!$H$20:$H$21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  <c:smooth val="0"/>
        </c:ser>
        <c:ser>
          <c:idx val="32"/>
          <c:order val="32"/>
          <c:spPr>
            <a:ln w="38100">
              <a:solidFill>
                <a:srgbClr val="FFFF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Q5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ForBoxPlot4!$I$1:$I$3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ForBoxPlot4!$J$1:$J$3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3"/>
          <c:order val="33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ForBoxPlot4!$I$4:$I$6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ForBoxPlot4!$J$4:$J$6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4"/>
          <c:order val="34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ForBoxPlot4!$I$7:$I$9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ForBoxPlot4!$J$7:$J$9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5"/>
          <c:order val="35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ForBoxPlot4!$I$10:$I$12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ForBoxPlot4!$J$10:$J$12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6"/>
          <c:order val="36"/>
          <c:spPr>
            <a:ln w="38100">
              <a:solidFill>
                <a:srgbClr val="FFFF00"/>
              </a:solidFill>
              <a:prstDash val="sysDash"/>
            </a:ln>
          </c:spPr>
          <c:marker>
            <c:symbol val="none"/>
          </c:marker>
          <c:xVal>
            <c:numRef>
              <c:f>ForBoxPlot4!$I$13:$I$15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ForBoxPlot4!$J$13:$J$15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7"/>
          <c:order val="37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ForBoxPlot4!$I$16:$I$17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ForBoxPlot4!$J$16:$J$17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yVal>
          <c:smooth val="0"/>
        </c:ser>
        <c:ser>
          <c:idx val="38"/>
          <c:order val="38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ForBoxPlot4!$I$18:$I$19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ForBoxPlot4!$J$18:$J$19</c:f>
              <c:numCache>
                <c:formatCode>General</c:formatCode>
                <c:ptCount val="2"/>
                <c:pt idx="0">
                  <c:v>6.5</c:v>
                </c:pt>
                <c:pt idx="1">
                  <c:v>6.5</c:v>
                </c:pt>
              </c:numCache>
            </c:numRef>
          </c:yVal>
          <c:smooth val="0"/>
        </c:ser>
        <c:ser>
          <c:idx val="39"/>
          <c:order val="39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ForBoxPlot4!$I$20:$I$21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ForBoxPlot4!$J$20:$J$21</c:f>
              <c:numCache>
                <c:formatCode>General</c:formatCode>
                <c:ptCount val="2"/>
                <c:pt idx="0">
                  <c:v>7.5</c:v>
                </c:pt>
                <c:pt idx="1">
                  <c:v>7.5</c:v>
                </c:pt>
              </c:numCache>
            </c:numRef>
          </c:yVal>
          <c:smooth val="0"/>
        </c:ser>
        <c:ser>
          <c:idx val="40"/>
          <c:order val="40"/>
          <c:spPr>
            <a:ln w="38100">
              <a:solidFill>
                <a:srgbClr val="FF00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Q6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ForBoxPlot4!$K$1:$K$3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ForBoxPlot4!$L$1:$L$3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1"/>
          <c:order val="41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ForBoxPlot4!$K$4:$K$6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ForBoxPlot4!$L$4:$L$6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2"/>
          <c:order val="42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ForBoxPlot4!$K$7:$K$9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ForBoxPlot4!$L$7:$L$9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3"/>
          <c:order val="43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ForBoxPlot4!$K$10:$K$12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ForBoxPlot4!$L$10:$L$12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4"/>
          <c:order val="44"/>
          <c:spPr>
            <a:ln w="38100">
              <a:solidFill>
                <a:srgbClr val="FF00FF"/>
              </a:solidFill>
              <a:prstDash val="sysDash"/>
            </a:ln>
          </c:spPr>
          <c:marker>
            <c:symbol val="none"/>
          </c:marker>
          <c:xVal>
            <c:numRef>
              <c:f>ForBoxPlot4!$K$13:$K$15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ForBoxPlot4!$L$13:$L$15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5"/>
          <c:order val="45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ForBoxPlot4!$K$16:$K$17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ForBoxPlot4!$L$16:$L$17</c:f>
              <c:numCache>
                <c:formatCode>General</c:formatCode>
                <c:ptCount val="2"/>
                <c:pt idx="0">
                  <c:v>8.5</c:v>
                </c:pt>
                <c:pt idx="1">
                  <c:v>8.5</c:v>
                </c:pt>
              </c:numCache>
            </c:numRef>
          </c:yVal>
          <c:smooth val="0"/>
        </c:ser>
        <c:ser>
          <c:idx val="46"/>
          <c:order val="46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ForBoxPlot4!$K$18:$K$19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ForBoxPlot4!$L$18:$L$19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yVal>
          <c:smooth val="0"/>
        </c:ser>
        <c:ser>
          <c:idx val="47"/>
          <c:order val="47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ForBoxPlot4!$K$20:$K$21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ForBoxPlot4!$L$20:$L$21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yVal>
          <c:smooth val="0"/>
        </c:ser>
        <c:ser>
          <c:idx val="48"/>
          <c:order val="48"/>
          <c:spPr>
            <a:ln w="38100">
              <a:solidFill>
                <a:srgbClr val="00FF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Software Overall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ForBoxPlot4!$M$1:$M$3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ForBoxPlot4!$N$1:$N$3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49"/>
          <c:order val="49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ForBoxPlot4!$M$4:$M$6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ForBoxPlot4!$N$4:$N$6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50"/>
          <c:order val="50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ForBoxPlot4!$M$7:$M$9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ForBoxPlot4!$N$7:$N$9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51"/>
          <c:order val="51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ForBoxPlot4!$M$10:$M$12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ForBoxPlot4!$N$10:$N$12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52"/>
          <c:order val="52"/>
          <c:spPr>
            <a:ln w="38100">
              <a:solidFill>
                <a:srgbClr val="00FFFF"/>
              </a:solidFill>
              <a:prstDash val="sysDash"/>
            </a:ln>
          </c:spPr>
          <c:marker>
            <c:symbol val="none"/>
          </c:marker>
          <c:xVal>
            <c:numRef>
              <c:f>ForBoxPlot4!$M$13:$M$15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ForBoxPlot4!$N$13:$N$15</c:f>
              <c:numCache>
                <c:formatCode>General</c:formatCode>
                <c:ptCount val="3"/>
                <c:pt idx="0">
                  <c:v>9.5</c:v>
                </c:pt>
                <c:pt idx="1">
                  <c:v>10</c:v>
                </c:pt>
                <c:pt idx="2">
                  <c:v>10.5</c:v>
                </c:pt>
              </c:numCache>
            </c:numRef>
          </c:yVal>
          <c:smooth val="0"/>
        </c:ser>
        <c:ser>
          <c:idx val="53"/>
          <c:order val="53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ForBoxPlot4!$M$16:$M$17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ForBoxPlot4!$N$16:$N$17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  <c:smooth val="0"/>
        </c:ser>
        <c:ser>
          <c:idx val="54"/>
          <c:order val="54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ForBoxPlot4!$M$18:$M$19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ForBoxPlot4!$N$18:$N$19</c:f>
              <c:numCache>
                <c:formatCode>General</c:formatCode>
                <c:ptCount val="2"/>
                <c:pt idx="0">
                  <c:v>9.5</c:v>
                </c:pt>
                <c:pt idx="1">
                  <c:v>9.5</c:v>
                </c:pt>
              </c:numCache>
            </c:numRef>
          </c:yVal>
          <c:smooth val="0"/>
        </c:ser>
        <c:ser>
          <c:idx val="55"/>
          <c:order val="55"/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ForBoxPlot4!$M$20:$M$21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ForBoxPlot4!$N$20:$N$21</c:f>
              <c:numCache>
                <c:formatCode>General</c:formatCode>
                <c:ptCount val="2"/>
                <c:pt idx="0">
                  <c:v>10.5</c:v>
                </c:pt>
                <c:pt idx="1">
                  <c:v>10.5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593024"/>
        <c:axId val="164594816"/>
      </c:scatterChart>
      <c:valAx>
        <c:axId val="164593024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164594816"/>
        <c:crosses val="autoZero"/>
        <c:crossBetween val="midCat"/>
      </c:valAx>
      <c:valAx>
        <c:axId val="164594816"/>
        <c:scaling>
          <c:orientation val="minMax"/>
          <c:max val="16.5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64593024"/>
        <c:crosses val="autoZero"/>
        <c:crossBetween val="midCat"/>
        <c:majorUnit val="1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38100</xdr:rowOff>
    </xdr:from>
    <xdr:to>
      <xdr:col>10</xdr:col>
      <xdr:colOff>466725</xdr:colOff>
      <xdr:row>23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571500" y="1847849"/>
    <xdr:ext cx="4981575" cy="35909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/>
  </sheetViews>
  <sheetFormatPr defaultRowHeight="12.75" x14ac:dyDescent="0.2"/>
  <sheetData>
    <row r="1" spans="1:14" x14ac:dyDescent="0.2">
      <c r="A1">
        <v>1</v>
      </c>
      <c r="B1">
        <v>0.5</v>
      </c>
      <c r="C1">
        <v>1</v>
      </c>
      <c r="D1">
        <v>2</v>
      </c>
      <c r="E1">
        <v>0</v>
      </c>
      <c r="F1">
        <v>3.5</v>
      </c>
      <c r="G1">
        <v>1</v>
      </c>
      <c r="H1">
        <v>5</v>
      </c>
      <c r="I1">
        <v>0</v>
      </c>
      <c r="J1">
        <v>6.5</v>
      </c>
      <c r="K1">
        <v>1</v>
      </c>
      <c r="L1">
        <v>8</v>
      </c>
      <c r="M1">
        <v>1</v>
      </c>
      <c r="N1">
        <v>9.5</v>
      </c>
    </row>
    <row r="2" spans="1:14" x14ac:dyDescent="0.2">
      <c r="A2">
        <v>1</v>
      </c>
      <c r="B2">
        <v>1</v>
      </c>
      <c r="C2">
        <v>1</v>
      </c>
      <c r="D2">
        <v>2.5</v>
      </c>
      <c r="E2">
        <v>0</v>
      </c>
      <c r="F2">
        <v>4</v>
      </c>
      <c r="G2">
        <v>1</v>
      </c>
      <c r="H2">
        <v>5.5</v>
      </c>
      <c r="I2">
        <v>0</v>
      </c>
      <c r="J2">
        <v>7</v>
      </c>
      <c r="K2">
        <v>1</v>
      </c>
      <c r="L2">
        <v>8.5</v>
      </c>
      <c r="M2">
        <v>1</v>
      </c>
      <c r="N2">
        <v>10</v>
      </c>
    </row>
    <row r="3" spans="1:14" x14ac:dyDescent="0.2">
      <c r="A3">
        <v>1</v>
      </c>
      <c r="B3">
        <v>1.5</v>
      </c>
      <c r="C3">
        <v>1</v>
      </c>
      <c r="D3">
        <v>3</v>
      </c>
      <c r="E3">
        <v>0</v>
      </c>
      <c r="F3">
        <v>4.5</v>
      </c>
      <c r="G3">
        <v>1</v>
      </c>
      <c r="H3">
        <v>6</v>
      </c>
      <c r="I3">
        <v>0</v>
      </c>
      <c r="J3">
        <v>7.5</v>
      </c>
      <c r="K3">
        <v>1</v>
      </c>
      <c r="L3">
        <v>9</v>
      </c>
      <c r="M3">
        <v>1</v>
      </c>
      <c r="N3">
        <v>10.5</v>
      </c>
    </row>
    <row r="4" spans="1:14" x14ac:dyDescent="0.2">
      <c r="A4">
        <v>2</v>
      </c>
      <c r="B4">
        <v>0.5</v>
      </c>
      <c r="C4">
        <v>2</v>
      </c>
      <c r="D4">
        <v>2</v>
      </c>
      <c r="E4">
        <v>3</v>
      </c>
      <c r="F4">
        <v>3.5</v>
      </c>
      <c r="G4">
        <v>2</v>
      </c>
      <c r="H4">
        <v>5</v>
      </c>
      <c r="I4">
        <v>2</v>
      </c>
      <c r="J4">
        <v>6.5</v>
      </c>
      <c r="K4">
        <v>2</v>
      </c>
      <c r="L4">
        <v>8</v>
      </c>
      <c r="M4">
        <v>2</v>
      </c>
      <c r="N4">
        <v>9.5</v>
      </c>
    </row>
    <row r="5" spans="1:14" x14ac:dyDescent="0.2">
      <c r="A5">
        <v>2</v>
      </c>
      <c r="B5">
        <v>1</v>
      </c>
      <c r="C5">
        <v>2</v>
      </c>
      <c r="D5">
        <v>2.5</v>
      </c>
      <c r="E5">
        <v>3</v>
      </c>
      <c r="F5">
        <v>4</v>
      </c>
      <c r="G5">
        <v>2</v>
      </c>
      <c r="H5">
        <v>5.5</v>
      </c>
      <c r="I5">
        <v>2</v>
      </c>
      <c r="J5">
        <v>7</v>
      </c>
      <c r="K5">
        <v>2</v>
      </c>
      <c r="L5">
        <v>8.5</v>
      </c>
      <c r="M5">
        <v>2</v>
      </c>
      <c r="N5">
        <v>10</v>
      </c>
    </row>
    <row r="6" spans="1:14" x14ac:dyDescent="0.2">
      <c r="A6">
        <v>2</v>
      </c>
      <c r="B6">
        <v>1.5</v>
      </c>
      <c r="C6">
        <v>2</v>
      </c>
      <c r="D6">
        <v>3</v>
      </c>
      <c r="E6">
        <v>3</v>
      </c>
      <c r="F6">
        <v>4.5</v>
      </c>
      <c r="G6">
        <v>2</v>
      </c>
      <c r="H6">
        <v>6</v>
      </c>
      <c r="I6">
        <v>2</v>
      </c>
      <c r="J6">
        <v>7.5</v>
      </c>
      <c r="K6">
        <v>2</v>
      </c>
      <c r="L6">
        <v>9</v>
      </c>
      <c r="M6">
        <v>2</v>
      </c>
      <c r="N6">
        <v>10.5</v>
      </c>
    </row>
    <row r="7" spans="1:14" x14ac:dyDescent="0.2">
      <c r="A7">
        <v>3</v>
      </c>
      <c r="B7">
        <v>0.5</v>
      </c>
      <c r="C7">
        <v>3</v>
      </c>
      <c r="D7">
        <v>2</v>
      </c>
      <c r="E7">
        <v>4</v>
      </c>
      <c r="F7">
        <v>3.5</v>
      </c>
      <c r="G7">
        <v>3</v>
      </c>
      <c r="H7">
        <v>5</v>
      </c>
      <c r="I7">
        <v>3</v>
      </c>
      <c r="J7">
        <v>6.5</v>
      </c>
      <c r="K7">
        <v>3</v>
      </c>
      <c r="L7">
        <v>8</v>
      </c>
      <c r="M7">
        <v>3</v>
      </c>
      <c r="N7">
        <v>9.5</v>
      </c>
    </row>
    <row r="8" spans="1:14" x14ac:dyDescent="0.2">
      <c r="A8">
        <v>3</v>
      </c>
      <c r="B8">
        <v>1</v>
      </c>
      <c r="C8">
        <v>3</v>
      </c>
      <c r="D8">
        <v>2.5</v>
      </c>
      <c r="E8">
        <v>4</v>
      </c>
      <c r="F8">
        <v>4</v>
      </c>
      <c r="G8">
        <v>3</v>
      </c>
      <c r="H8">
        <v>5.5</v>
      </c>
      <c r="I8">
        <v>3</v>
      </c>
      <c r="J8">
        <v>7</v>
      </c>
      <c r="K8">
        <v>3</v>
      </c>
      <c r="L8">
        <v>8.5</v>
      </c>
      <c r="M8">
        <v>3</v>
      </c>
      <c r="N8">
        <v>10</v>
      </c>
    </row>
    <row r="9" spans="1:14" x14ac:dyDescent="0.2">
      <c r="A9">
        <v>3</v>
      </c>
      <c r="B9">
        <v>1.5</v>
      </c>
      <c r="C9">
        <v>3</v>
      </c>
      <c r="D9">
        <v>3</v>
      </c>
      <c r="E9">
        <v>4</v>
      </c>
      <c r="F9">
        <v>4.5</v>
      </c>
      <c r="G9">
        <v>3</v>
      </c>
      <c r="H9">
        <v>6</v>
      </c>
      <c r="I9">
        <v>3</v>
      </c>
      <c r="J9">
        <v>7.5</v>
      </c>
      <c r="K9">
        <v>3</v>
      </c>
      <c r="L9">
        <v>9</v>
      </c>
      <c r="M9">
        <v>3</v>
      </c>
      <c r="N9">
        <v>10.5</v>
      </c>
    </row>
    <row r="10" spans="1:14" x14ac:dyDescent="0.2">
      <c r="A10">
        <v>4</v>
      </c>
      <c r="B10">
        <v>0.5</v>
      </c>
      <c r="C10">
        <v>4</v>
      </c>
      <c r="D10">
        <v>2</v>
      </c>
      <c r="E10">
        <v>4</v>
      </c>
      <c r="F10">
        <v>3.5</v>
      </c>
      <c r="G10">
        <v>4</v>
      </c>
      <c r="H10">
        <v>5</v>
      </c>
      <c r="I10">
        <v>4</v>
      </c>
      <c r="J10">
        <v>6.5</v>
      </c>
      <c r="K10">
        <v>4</v>
      </c>
      <c r="L10">
        <v>8</v>
      </c>
      <c r="M10">
        <v>4</v>
      </c>
      <c r="N10">
        <v>9.5</v>
      </c>
    </row>
    <row r="11" spans="1:14" x14ac:dyDescent="0.2">
      <c r="A11">
        <v>4</v>
      </c>
      <c r="B11">
        <v>1</v>
      </c>
      <c r="C11">
        <v>4</v>
      </c>
      <c r="D11">
        <v>2.5</v>
      </c>
      <c r="E11">
        <v>4</v>
      </c>
      <c r="F11">
        <v>4</v>
      </c>
      <c r="G11">
        <v>4</v>
      </c>
      <c r="H11">
        <v>5.5</v>
      </c>
      <c r="I11">
        <v>4</v>
      </c>
      <c r="J11">
        <v>7</v>
      </c>
      <c r="K11">
        <v>4</v>
      </c>
      <c r="L11">
        <v>8.5</v>
      </c>
      <c r="M11">
        <v>4</v>
      </c>
      <c r="N11">
        <v>10</v>
      </c>
    </row>
    <row r="12" spans="1:14" x14ac:dyDescent="0.2">
      <c r="A12">
        <v>4</v>
      </c>
      <c r="B12">
        <v>1.5</v>
      </c>
      <c r="C12">
        <v>4</v>
      </c>
      <c r="D12">
        <v>3</v>
      </c>
      <c r="E12">
        <v>4</v>
      </c>
      <c r="F12">
        <v>4.5</v>
      </c>
      <c r="G12">
        <v>4</v>
      </c>
      <c r="H12">
        <v>6</v>
      </c>
      <c r="I12">
        <v>4</v>
      </c>
      <c r="J12">
        <v>7.5</v>
      </c>
      <c r="K12">
        <v>4</v>
      </c>
      <c r="L12">
        <v>9</v>
      </c>
      <c r="M12">
        <v>4</v>
      </c>
      <c r="N12">
        <v>10.5</v>
      </c>
    </row>
    <row r="13" spans="1:14" x14ac:dyDescent="0.2">
      <c r="A13">
        <v>4</v>
      </c>
      <c r="B13">
        <v>0.5</v>
      </c>
      <c r="C13">
        <v>4</v>
      </c>
      <c r="D13">
        <v>2</v>
      </c>
      <c r="E13">
        <v>4</v>
      </c>
      <c r="F13">
        <v>3.5</v>
      </c>
      <c r="G13">
        <v>4</v>
      </c>
      <c r="H13">
        <v>5</v>
      </c>
      <c r="I13">
        <v>4</v>
      </c>
      <c r="J13">
        <v>6.5</v>
      </c>
      <c r="K13">
        <v>4</v>
      </c>
      <c r="L13">
        <v>8</v>
      </c>
      <c r="M13">
        <v>4</v>
      </c>
      <c r="N13">
        <v>9.5</v>
      </c>
    </row>
    <row r="14" spans="1:14" x14ac:dyDescent="0.2">
      <c r="A14">
        <v>4</v>
      </c>
      <c r="B14">
        <v>1</v>
      </c>
      <c r="C14">
        <v>4</v>
      </c>
      <c r="D14">
        <v>2.5</v>
      </c>
      <c r="E14">
        <v>4</v>
      </c>
      <c r="F14">
        <v>4</v>
      </c>
      <c r="G14">
        <v>4</v>
      </c>
      <c r="H14">
        <v>5.5</v>
      </c>
      <c r="I14">
        <v>4</v>
      </c>
      <c r="J14">
        <v>7</v>
      </c>
      <c r="K14">
        <v>4</v>
      </c>
      <c r="L14">
        <v>8.5</v>
      </c>
      <c r="M14">
        <v>4</v>
      </c>
      <c r="N14">
        <v>10</v>
      </c>
    </row>
    <row r="15" spans="1:14" x14ac:dyDescent="0.2">
      <c r="A15">
        <v>4</v>
      </c>
      <c r="B15">
        <v>1.5</v>
      </c>
      <c r="C15">
        <v>4</v>
      </c>
      <c r="D15">
        <v>3</v>
      </c>
      <c r="E15">
        <v>4</v>
      </c>
      <c r="F15">
        <v>4.5</v>
      </c>
      <c r="G15">
        <v>4</v>
      </c>
      <c r="H15">
        <v>6</v>
      </c>
      <c r="I15">
        <v>4</v>
      </c>
      <c r="J15">
        <v>7.5</v>
      </c>
      <c r="K15">
        <v>4</v>
      </c>
      <c r="L15">
        <v>9</v>
      </c>
      <c r="M15">
        <v>4</v>
      </c>
      <c r="N15">
        <v>10.5</v>
      </c>
    </row>
    <row r="16" spans="1:14" x14ac:dyDescent="0.2">
      <c r="A16">
        <v>1</v>
      </c>
      <c r="B16">
        <v>1</v>
      </c>
      <c r="C16">
        <v>1</v>
      </c>
      <c r="D16">
        <v>2.5</v>
      </c>
      <c r="E16">
        <v>0</v>
      </c>
      <c r="F16">
        <v>4</v>
      </c>
      <c r="G16">
        <v>1</v>
      </c>
      <c r="H16">
        <v>5.5</v>
      </c>
      <c r="I16">
        <v>0</v>
      </c>
      <c r="J16">
        <v>7</v>
      </c>
      <c r="K16">
        <v>1</v>
      </c>
      <c r="L16">
        <v>8.5</v>
      </c>
      <c r="M16">
        <v>1</v>
      </c>
      <c r="N16">
        <v>10</v>
      </c>
    </row>
    <row r="17" spans="1:14" x14ac:dyDescent="0.2">
      <c r="A17">
        <v>4</v>
      </c>
      <c r="B17">
        <v>1</v>
      </c>
      <c r="C17">
        <v>4</v>
      </c>
      <c r="D17">
        <v>2.5</v>
      </c>
      <c r="E17">
        <v>4</v>
      </c>
      <c r="F17">
        <v>4</v>
      </c>
      <c r="G17">
        <v>4</v>
      </c>
      <c r="H17">
        <v>5.5</v>
      </c>
      <c r="I17">
        <v>4</v>
      </c>
      <c r="J17">
        <v>7</v>
      </c>
      <c r="K17">
        <v>4</v>
      </c>
      <c r="L17">
        <v>8.5</v>
      </c>
      <c r="M17">
        <v>4</v>
      </c>
      <c r="N17">
        <v>10</v>
      </c>
    </row>
    <row r="18" spans="1:14" x14ac:dyDescent="0.2">
      <c r="A18">
        <v>2</v>
      </c>
      <c r="B18">
        <v>0.5</v>
      </c>
      <c r="C18">
        <v>2</v>
      </c>
      <c r="D18">
        <v>2</v>
      </c>
      <c r="E18">
        <v>3</v>
      </c>
      <c r="F18">
        <v>3.5</v>
      </c>
      <c r="G18">
        <v>2</v>
      </c>
      <c r="H18">
        <v>5</v>
      </c>
      <c r="I18">
        <v>2</v>
      </c>
      <c r="J18">
        <v>6.5</v>
      </c>
      <c r="K18">
        <v>2</v>
      </c>
      <c r="L18">
        <v>8</v>
      </c>
      <c r="M18">
        <v>2</v>
      </c>
      <c r="N18">
        <v>9.5</v>
      </c>
    </row>
    <row r="19" spans="1:14" x14ac:dyDescent="0.2">
      <c r="A19">
        <v>4</v>
      </c>
      <c r="B19">
        <v>0.5</v>
      </c>
      <c r="C19">
        <v>4</v>
      </c>
      <c r="D19">
        <v>2</v>
      </c>
      <c r="E19">
        <v>4</v>
      </c>
      <c r="F19">
        <v>3.5</v>
      </c>
      <c r="G19">
        <v>4</v>
      </c>
      <c r="H19">
        <v>5</v>
      </c>
      <c r="I19">
        <v>4</v>
      </c>
      <c r="J19">
        <v>6.5</v>
      </c>
      <c r="K19">
        <v>4</v>
      </c>
      <c r="L19">
        <v>8</v>
      </c>
      <c r="M19">
        <v>4</v>
      </c>
      <c r="N19">
        <v>9.5</v>
      </c>
    </row>
    <row r="20" spans="1:14" x14ac:dyDescent="0.2">
      <c r="A20">
        <v>2</v>
      </c>
      <c r="B20">
        <v>1.5</v>
      </c>
      <c r="C20">
        <v>2</v>
      </c>
      <c r="D20">
        <v>3</v>
      </c>
      <c r="E20">
        <v>3</v>
      </c>
      <c r="F20">
        <v>4.5</v>
      </c>
      <c r="G20">
        <v>2</v>
      </c>
      <c r="H20">
        <v>6</v>
      </c>
      <c r="I20">
        <v>2</v>
      </c>
      <c r="J20">
        <v>7.5</v>
      </c>
      <c r="K20">
        <v>2</v>
      </c>
      <c r="L20">
        <v>9</v>
      </c>
      <c r="M20">
        <v>2</v>
      </c>
      <c r="N20">
        <v>10.5</v>
      </c>
    </row>
    <row r="21" spans="1:14" x14ac:dyDescent="0.2">
      <c r="A21">
        <v>4</v>
      </c>
      <c r="B21">
        <v>1.5</v>
      </c>
      <c r="C21">
        <v>4</v>
      </c>
      <c r="D21">
        <v>3</v>
      </c>
      <c r="E21">
        <v>4</v>
      </c>
      <c r="F21">
        <v>4.5</v>
      </c>
      <c r="G21">
        <v>4</v>
      </c>
      <c r="H21">
        <v>6</v>
      </c>
      <c r="I21">
        <v>4</v>
      </c>
      <c r="J21">
        <v>7.5</v>
      </c>
      <c r="K21">
        <v>4</v>
      </c>
      <c r="L21">
        <v>9</v>
      </c>
      <c r="M21">
        <v>4</v>
      </c>
      <c r="N21">
        <v>10.5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/>
  </sheetViews>
  <sheetFormatPr defaultRowHeight="12.75" x14ac:dyDescent="0.2"/>
  <sheetData>
    <row r="1" spans="1:14" x14ac:dyDescent="0.2">
      <c r="A1">
        <v>1</v>
      </c>
      <c r="B1">
        <v>0.5</v>
      </c>
      <c r="C1">
        <v>1</v>
      </c>
      <c r="D1">
        <v>2</v>
      </c>
      <c r="E1">
        <v>0</v>
      </c>
      <c r="F1">
        <v>3.5</v>
      </c>
      <c r="G1">
        <v>1</v>
      </c>
      <c r="H1">
        <v>5</v>
      </c>
      <c r="I1">
        <v>0</v>
      </c>
      <c r="J1">
        <v>6.5</v>
      </c>
      <c r="K1">
        <v>1</v>
      </c>
      <c r="L1">
        <v>8</v>
      </c>
      <c r="M1">
        <v>1</v>
      </c>
      <c r="N1">
        <v>9.5</v>
      </c>
    </row>
    <row r="2" spans="1:14" x14ac:dyDescent="0.2">
      <c r="A2">
        <v>1</v>
      </c>
      <c r="B2">
        <v>1</v>
      </c>
      <c r="C2">
        <v>1</v>
      </c>
      <c r="D2">
        <v>2.5</v>
      </c>
      <c r="E2">
        <v>0</v>
      </c>
      <c r="F2">
        <v>4</v>
      </c>
      <c r="G2">
        <v>1</v>
      </c>
      <c r="H2">
        <v>5.5</v>
      </c>
      <c r="I2">
        <v>0</v>
      </c>
      <c r="J2">
        <v>7</v>
      </c>
      <c r="K2">
        <v>1</v>
      </c>
      <c r="L2">
        <v>8.5</v>
      </c>
      <c r="M2">
        <v>1</v>
      </c>
      <c r="N2">
        <v>10</v>
      </c>
    </row>
    <row r="3" spans="1:14" x14ac:dyDescent="0.2">
      <c r="A3">
        <v>1</v>
      </c>
      <c r="B3">
        <v>1.5</v>
      </c>
      <c r="C3">
        <v>1</v>
      </c>
      <c r="D3">
        <v>3</v>
      </c>
      <c r="E3">
        <v>0</v>
      </c>
      <c r="F3">
        <v>4.5</v>
      </c>
      <c r="G3">
        <v>1</v>
      </c>
      <c r="H3">
        <v>6</v>
      </c>
      <c r="I3">
        <v>0</v>
      </c>
      <c r="J3">
        <v>7.5</v>
      </c>
      <c r="K3">
        <v>1</v>
      </c>
      <c r="L3">
        <v>9</v>
      </c>
      <c r="M3">
        <v>1</v>
      </c>
      <c r="N3">
        <v>10.5</v>
      </c>
    </row>
    <row r="4" spans="1:14" x14ac:dyDescent="0.2">
      <c r="A4">
        <v>2</v>
      </c>
      <c r="B4">
        <v>0.5</v>
      </c>
      <c r="C4">
        <v>2</v>
      </c>
      <c r="D4">
        <v>2</v>
      </c>
      <c r="E4">
        <v>3</v>
      </c>
      <c r="F4">
        <v>3.5</v>
      </c>
      <c r="G4">
        <v>2</v>
      </c>
      <c r="H4">
        <v>5</v>
      </c>
      <c r="I4">
        <v>2</v>
      </c>
      <c r="J4">
        <v>6.5</v>
      </c>
      <c r="K4">
        <v>2</v>
      </c>
      <c r="L4">
        <v>8</v>
      </c>
      <c r="M4">
        <v>2</v>
      </c>
      <c r="N4">
        <v>9.5</v>
      </c>
    </row>
    <row r="5" spans="1:14" x14ac:dyDescent="0.2">
      <c r="A5">
        <v>2</v>
      </c>
      <c r="B5">
        <v>1</v>
      </c>
      <c r="C5">
        <v>2</v>
      </c>
      <c r="D5">
        <v>2.5</v>
      </c>
      <c r="E5">
        <v>3</v>
      </c>
      <c r="F5">
        <v>4</v>
      </c>
      <c r="G5">
        <v>2</v>
      </c>
      <c r="H5">
        <v>5.5</v>
      </c>
      <c r="I5">
        <v>2</v>
      </c>
      <c r="J5">
        <v>7</v>
      </c>
      <c r="K5">
        <v>2</v>
      </c>
      <c r="L5">
        <v>8.5</v>
      </c>
      <c r="M5">
        <v>2</v>
      </c>
      <c r="N5">
        <v>10</v>
      </c>
    </row>
    <row r="6" spans="1:14" x14ac:dyDescent="0.2">
      <c r="A6">
        <v>2</v>
      </c>
      <c r="B6">
        <v>1.5</v>
      </c>
      <c r="C6">
        <v>2</v>
      </c>
      <c r="D6">
        <v>3</v>
      </c>
      <c r="E6">
        <v>3</v>
      </c>
      <c r="F6">
        <v>4.5</v>
      </c>
      <c r="G6">
        <v>2</v>
      </c>
      <c r="H6">
        <v>6</v>
      </c>
      <c r="I6">
        <v>2</v>
      </c>
      <c r="J6">
        <v>7.5</v>
      </c>
      <c r="K6">
        <v>2</v>
      </c>
      <c r="L6">
        <v>9</v>
      </c>
      <c r="M6">
        <v>2</v>
      </c>
      <c r="N6">
        <v>10.5</v>
      </c>
    </row>
    <row r="7" spans="1:14" x14ac:dyDescent="0.2">
      <c r="A7">
        <v>3</v>
      </c>
      <c r="B7">
        <v>0.5</v>
      </c>
      <c r="C7">
        <v>3</v>
      </c>
      <c r="D7">
        <v>2</v>
      </c>
      <c r="E7">
        <v>4</v>
      </c>
      <c r="F7">
        <v>3.5</v>
      </c>
      <c r="G7">
        <v>3</v>
      </c>
      <c r="H7">
        <v>5</v>
      </c>
      <c r="I7">
        <v>3</v>
      </c>
      <c r="J7">
        <v>6.5</v>
      </c>
      <c r="K7">
        <v>3</v>
      </c>
      <c r="L7">
        <v>8</v>
      </c>
      <c r="M7">
        <v>3</v>
      </c>
      <c r="N7">
        <v>9.5</v>
      </c>
    </row>
    <row r="8" spans="1:14" x14ac:dyDescent="0.2">
      <c r="A8">
        <v>3</v>
      </c>
      <c r="B8">
        <v>1</v>
      </c>
      <c r="C8">
        <v>3</v>
      </c>
      <c r="D8">
        <v>2.5</v>
      </c>
      <c r="E8">
        <v>4</v>
      </c>
      <c r="F8">
        <v>4</v>
      </c>
      <c r="G8">
        <v>3</v>
      </c>
      <c r="H8">
        <v>5.5</v>
      </c>
      <c r="I8">
        <v>3</v>
      </c>
      <c r="J8">
        <v>7</v>
      </c>
      <c r="K8">
        <v>3</v>
      </c>
      <c r="L8">
        <v>8.5</v>
      </c>
      <c r="M8">
        <v>3</v>
      </c>
      <c r="N8">
        <v>10</v>
      </c>
    </row>
    <row r="9" spans="1:14" x14ac:dyDescent="0.2">
      <c r="A9">
        <v>3</v>
      </c>
      <c r="B9">
        <v>1.5</v>
      </c>
      <c r="C9">
        <v>3</v>
      </c>
      <c r="D9">
        <v>3</v>
      </c>
      <c r="E9">
        <v>4</v>
      </c>
      <c r="F9">
        <v>4.5</v>
      </c>
      <c r="G9">
        <v>3</v>
      </c>
      <c r="H9">
        <v>6</v>
      </c>
      <c r="I9">
        <v>3</v>
      </c>
      <c r="J9">
        <v>7.5</v>
      </c>
      <c r="K9">
        <v>3</v>
      </c>
      <c r="L9">
        <v>9</v>
      </c>
      <c r="M9">
        <v>3</v>
      </c>
      <c r="N9">
        <v>10.5</v>
      </c>
    </row>
    <row r="10" spans="1:14" x14ac:dyDescent="0.2">
      <c r="A10">
        <v>4</v>
      </c>
      <c r="B10">
        <v>0.5</v>
      </c>
      <c r="C10">
        <v>4</v>
      </c>
      <c r="D10">
        <v>2</v>
      </c>
      <c r="E10">
        <v>4</v>
      </c>
      <c r="F10">
        <v>3.5</v>
      </c>
      <c r="G10">
        <v>4</v>
      </c>
      <c r="H10">
        <v>5</v>
      </c>
      <c r="I10">
        <v>4</v>
      </c>
      <c r="J10">
        <v>6.5</v>
      </c>
      <c r="K10">
        <v>4</v>
      </c>
      <c r="L10">
        <v>8</v>
      </c>
      <c r="M10">
        <v>4</v>
      </c>
      <c r="N10">
        <v>9.5</v>
      </c>
    </row>
    <row r="11" spans="1:14" x14ac:dyDescent="0.2">
      <c r="A11">
        <v>4</v>
      </c>
      <c r="B11">
        <v>1</v>
      </c>
      <c r="C11">
        <v>4</v>
      </c>
      <c r="D11">
        <v>2.5</v>
      </c>
      <c r="E11">
        <v>4</v>
      </c>
      <c r="F11">
        <v>4</v>
      </c>
      <c r="G11">
        <v>4</v>
      </c>
      <c r="H11">
        <v>5.5</v>
      </c>
      <c r="I11">
        <v>4</v>
      </c>
      <c r="J11">
        <v>7</v>
      </c>
      <c r="K11">
        <v>4</v>
      </c>
      <c r="L11">
        <v>8.5</v>
      </c>
      <c r="M11">
        <v>4</v>
      </c>
      <c r="N11">
        <v>10</v>
      </c>
    </row>
    <row r="12" spans="1:14" x14ac:dyDescent="0.2">
      <c r="A12">
        <v>4</v>
      </c>
      <c r="B12">
        <v>1.5</v>
      </c>
      <c r="C12">
        <v>4</v>
      </c>
      <c r="D12">
        <v>3</v>
      </c>
      <c r="E12">
        <v>4</v>
      </c>
      <c r="F12">
        <v>4.5</v>
      </c>
      <c r="G12">
        <v>4</v>
      </c>
      <c r="H12">
        <v>6</v>
      </c>
      <c r="I12">
        <v>4</v>
      </c>
      <c r="J12">
        <v>7.5</v>
      </c>
      <c r="K12">
        <v>4</v>
      </c>
      <c r="L12">
        <v>9</v>
      </c>
      <c r="M12">
        <v>4</v>
      </c>
      <c r="N12">
        <v>10.5</v>
      </c>
    </row>
    <row r="13" spans="1:14" x14ac:dyDescent="0.2">
      <c r="A13">
        <v>4</v>
      </c>
      <c r="B13">
        <v>0.5</v>
      </c>
      <c r="C13">
        <v>4</v>
      </c>
      <c r="D13">
        <v>2</v>
      </c>
      <c r="E13">
        <v>4</v>
      </c>
      <c r="F13">
        <v>3.5</v>
      </c>
      <c r="G13">
        <v>4</v>
      </c>
      <c r="H13">
        <v>5</v>
      </c>
      <c r="I13">
        <v>4</v>
      </c>
      <c r="J13">
        <v>6.5</v>
      </c>
      <c r="K13">
        <v>4</v>
      </c>
      <c r="L13">
        <v>8</v>
      </c>
      <c r="M13">
        <v>4</v>
      </c>
      <c r="N13">
        <v>9.5</v>
      </c>
    </row>
    <row r="14" spans="1:14" x14ac:dyDescent="0.2">
      <c r="A14">
        <v>4</v>
      </c>
      <c r="B14">
        <v>1</v>
      </c>
      <c r="C14">
        <v>4</v>
      </c>
      <c r="D14">
        <v>2.5</v>
      </c>
      <c r="E14">
        <v>4</v>
      </c>
      <c r="F14">
        <v>4</v>
      </c>
      <c r="G14">
        <v>4</v>
      </c>
      <c r="H14">
        <v>5.5</v>
      </c>
      <c r="I14">
        <v>4</v>
      </c>
      <c r="J14">
        <v>7</v>
      </c>
      <c r="K14">
        <v>4</v>
      </c>
      <c r="L14">
        <v>8.5</v>
      </c>
      <c r="M14">
        <v>4</v>
      </c>
      <c r="N14">
        <v>10</v>
      </c>
    </row>
    <row r="15" spans="1:14" x14ac:dyDescent="0.2">
      <c r="A15">
        <v>4</v>
      </c>
      <c r="B15">
        <v>1.5</v>
      </c>
      <c r="C15">
        <v>4</v>
      </c>
      <c r="D15">
        <v>3</v>
      </c>
      <c r="E15">
        <v>4</v>
      </c>
      <c r="F15">
        <v>4.5</v>
      </c>
      <c r="G15">
        <v>4</v>
      </c>
      <c r="H15">
        <v>6</v>
      </c>
      <c r="I15">
        <v>4</v>
      </c>
      <c r="J15">
        <v>7.5</v>
      </c>
      <c r="K15">
        <v>4</v>
      </c>
      <c r="L15">
        <v>9</v>
      </c>
      <c r="M15">
        <v>4</v>
      </c>
      <c r="N15">
        <v>10.5</v>
      </c>
    </row>
    <row r="16" spans="1:14" x14ac:dyDescent="0.2">
      <c r="A16">
        <v>1</v>
      </c>
      <c r="B16">
        <v>1</v>
      </c>
      <c r="C16">
        <v>1</v>
      </c>
      <c r="D16">
        <v>2.5</v>
      </c>
      <c r="E16">
        <v>0</v>
      </c>
      <c r="F16">
        <v>4</v>
      </c>
      <c r="G16">
        <v>1</v>
      </c>
      <c r="H16">
        <v>5.5</v>
      </c>
      <c r="I16">
        <v>0</v>
      </c>
      <c r="J16">
        <v>7</v>
      </c>
      <c r="K16">
        <v>1</v>
      </c>
      <c r="L16">
        <v>8.5</v>
      </c>
      <c r="M16">
        <v>1</v>
      </c>
      <c r="N16">
        <v>10</v>
      </c>
    </row>
    <row r="17" spans="1:14" x14ac:dyDescent="0.2">
      <c r="A17">
        <v>4</v>
      </c>
      <c r="B17">
        <v>1</v>
      </c>
      <c r="C17">
        <v>4</v>
      </c>
      <c r="D17">
        <v>2.5</v>
      </c>
      <c r="E17">
        <v>4</v>
      </c>
      <c r="F17">
        <v>4</v>
      </c>
      <c r="G17">
        <v>4</v>
      </c>
      <c r="H17">
        <v>5.5</v>
      </c>
      <c r="I17">
        <v>4</v>
      </c>
      <c r="J17">
        <v>7</v>
      </c>
      <c r="K17">
        <v>4</v>
      </c>
      <c r="L17">
        <v>8.5</v>
      </c>
      <c r="M17">
        <v>4</v>
      </c>
      <c r="N17">
        <v>10</v>
      </c>
    </row>
    <row r="18" spans="1:14" x14ac:dyDescent="0.2">
      <c r="A18">
        <v>2</v>
      </c>
      <c r="B18">
        <v>0.5</v>
      </c>
      <c r="C18">
        <v>2</v>
      </c>
      <c r="D18">
        <v>2</v>
      </c>
      <c r="E18">
        <v>3</v>
      </c>
      <c r="F18">
        <v>3.5</v>
      </c>
      <c r="G18">
        <v>2</v>
      </c>
      <c r="H18">
        <v>5</v>
      </c>
      <c r="I18">
        <v>2</v>
      </c>
      <c r="J18">
        <v>6.5</v>
      </c>
      <c r="K18">
        <v>2</v>
      </c>
      <c r="L18">
        <v>8</v>
      </c>
      <c r="M18">
        <v>2</v>
      </c>
      <c r="N18">
        <v>9.5</v>
      </c>
    </row>
    <row r="19" spans="1:14" x14ac:dyDescent="0.2">
      <c r="A19">
        <v>4</v>
      </c>
      <c r="B19">
        <v>0.5</v>
      </c>
      <c r="C19">
        <v>4</v>
      </c>
      <c r="D19">
        <v>2</v>
      </c>
      <c r="E19">
        <v>4</v>
      </c>
      <c r="F19">
        <v>3.5</v>
      </c>
      <c r="G19">
        <v>4</v>
      </c>
      <c r="H19">
        <v>5</v>
      </c>
      <c r="I19">
        <v>4</v>
      </c>
      <c r="J19">
        <v>6.5</v>
      </c>
      <c r="K19">
        <v>4</v>
      </c>
      <c r="L19">
        <v>8</v>
      </c>
      <c r="M19">
        <v>4</v>
      </c>
      <c r="N19">
        <v>9.5</v>
      </c>
    </row>
    <row r="20" spans="1:14" x14ac:dyDescent="0.2">
      <c r="A20">
        <v>2</v>
      </c>
      <c r="B20">
        <v>1.5</v>
      </c>
      <c r="C20">
        <v>2</v>
      </c>
      <c r="D20">
        <v>3</v>
      </c>
      <c r="E20">
        <v>3</v>
      </c>
      <c r="F20">
        <v>4.5</v>
      </c>
      <c r="G20">
        <v>2</v>
      </c>
      <c r="H20">
        <v>6</v>
      </c>
      <c r="I20">
        <v>2</v>
      </c>
      <c r="J20">
        <v>7.5</v>
      </c>
      <c r="K20">
        <v>2</v>
      </c>
      <c r="L20">
        <v>9</v>
      </c>
      <c r="M20">
        <v>2</v>
      </c>
      <c r="N20">
        <v>10.5</v>
      </c>
    </row>
    <row r="21" spans="1:14" x14ac:dyDescent="0.2">
      <c r="A21">
        <v>4</v>
      </c>
      <c r="B21">
        <v>1.5</v>
      </c>
      <c r="C21">
        <v>4</v>
      </c>
      <c r="D21">
        <v>3</v>
      </c>
      <c r="E21">
        <v>4</v>
      </c>
      <c r="F21">
        <v>4.5</v>
      </c>
      <c r="G21">
        <v>4</v>
      </c>
      <c r="H21">
        <v>6</v>
      </c>
      <c r="I21">
        <v>4</v>
      </c>
      <c r="J21">
        <v>7.5</v>
      </c>
      <c r="K21">
        <v>4</v>
      </c>
      <c r="L21">
        <v>9</v>
      </c>
      <c r="M21">
        <v>4</v>
      </c>
      <c r="N21">
        <v>10.5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/>
  </sheetViews>
  <sheetFormatPr defaultRowHeight="12.75" x14ac:dyDescent="0.2"/>
  <sheetData>
    <row r="1" spans="1:2" x14ac:dyDescent="0.2">
      <c r="A1">
        <v>0</v>
      </c>
      <c r="B1">
        <v>0.5</v>
      </c>
    </row>
    <row r="2" spans="1:2" x14ac:dyDescent="0.2">
      <c r="A2">
        <v>0</v>
      </c>
      <c r="B2">
        <v>1</v>
      </c>
    </row>
    <row r="3" spans="1:2" x14ac:dyDescent="0.2">
      <c r="A3">
        <v>0</v>
      </c>
      <c r="B3">
        <v>1.5</v>
      </c>
    </row>
    <row r="4" spans="1:2" x14ac:dyDescent="0.2">
      <c r="A4">
        <v>2</v>
      </c>
      <c r="B4">
        <v>0.5</v>
      </c>
    </row>
    <row r="5" spans="1:2" x14ac:dyDescent="0.2">
      <c r="A5">
        <v>2</v>
      </c>
      <c r="B5">
        <v>1</v>
      </c>
    </row>
    <row r="6" spans="1:2" x14ac:dyDescent="0.2">
      <c r="A6">
        <v>2</v>
      </c>
      <c r="B6">
        <v>1.5</v>
      </c>
    </row>
    <row r="7" spans="1:2" x14ac:dyDescent="0.2">
      <c r="A7">
        <v>3</v>
      </c>
      <c r="B7">
        <v>0.5</v>
      </c>
    </row>
    <row r="8" spans="1:2" x14ac:dyDescent="0.2">
      <c r="A8">
        <v>3</v>
      </c>
      <c r="B8">
        <v>1</v>
      </c>
    </row>
    <row r="9" spans="1:2" x14ac:dyDescent="0.2">
      <c r="A9">
        <v>3</v>
      </c>
      <c r="B9">
        <v>1.5</v>
      </c>
    </row>
    <row r="10" spans="1:2" x14ac:dyDescent="0.2">
      <c r="A10">
        <v>4</v>
      </c>
      <c r="B10">
        <v>0.5</v>
      </c>
    </row>
    <row r="11" spans="1:2" x14ac:dyDescent="0.2">
      <c r="A11">
        <v>4</v>
      </c>
      <c r="B11">
        <v>1</v>
      </c>
    </row>
    <row r="12" spans="1:2" x14ac:dyDescent="0.2">
      <c r="A12">
        <v>4</v>
      </c>
      <c r="B12">
        <v>1.5</v>
      </c>
    </row>
    <row r="13" spans="1:2" x14ac:dyDescent="0.2">
      <c r="A13">
        <v>4</v>
      </c>
      <c r="B13">
        <v>0.5</v>
      </c>
    </row>
    <row r="14" spans="1:2" x14ac:dyDescent="0.2">
      <c r="A14">
        <v>4</v>
      </c>
      <c r="B14">
        <v>1</v>
      </c>
    </row>
    <row r="15" spans="1:2" x14ac:dyDescent="0.2">
      <c r="A15">
        <v>4</v>
      </c>
      <c r="B15">
        <v>1.5</v>
      </c>
    </row>
    <row r="16" spans="1:2" x14ac:dyDescent="0.2">
      <c r="A16">
        <v>0</v>
      </c>
      <c r="B16">
        <v>1</v>
      </c>
    </row>
    <row r="17" spans="1:2" x14ac:dyDescent="0.2">
      <c r="A17">
        <v>4</v>
      </c>
      <c r="B17">
        <v>1</v>
      </c>
    </row>
    <row r="18" spans="1:2" x14ac:dyDescent="0.2">
      <c r="A18">
        <v>2</v>
      </c>
      <c r="B18">
        <v>0.5</v>
      </c>
    </row>
    <row r="19" spans="1:2" x14ac:dyDescent="0.2">
      <c r="A19">
        <v>4</v>
      </c>
      <c r="B19">
        <v>0.5</v>
      </c>
    </row>
    <row r="20" spans="1:2" x14ac:dyDescent="0.2">
      <c r="A20">
        <v>2</v>
      </c>
      <c r="B20">
        <v>1.5</v>
      </c>
    </row>
    <row r="21" spans="1:2" x14ac:dyDescent="0.2">
      <c r="A21">
        <v>4</v>
      </c>
      <c r="B21">
        <v>1.5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I45"/>
  <sheetViews>
    <sheetView workbookViewId="0">
      <selection activeCell="C34" sqref="C34"/>
    </sheetView>
  </sheetViews>
  <sheetFormatPr defaultRowHeight="12.75" x14ac:dyDescent="0.2"/>
  <cols>
    <col min="1" max="1" width="22.140625" style="38" bestFit="1" customWidth="1"/>
    <col min="2" max="4" width="9.140625" style="21"/>
    <col min="5" max="5" width="14.140625" style="21" customWidth="1"/>
    <col min="6" max="6" width="11.140625" style="21" customWidth="1"/>
    <col min="7" max="260" width="9.140625" style="21"/>
    <col min="261" max="261" width="14.140625" style="21" customWidth="1"/>
    <col min="262" max="262" width="11.140625" style="21" customWidth="1"/>
    <col min="263" max="516" width="9.140625" style="21"/>
    <col min="517" max="517" width="14.140625" style="21" customWidth="1"/>
    <col min="518" max="518" width="11.140625" style="21" customWidth="1"/>
    <col min="519" max="772" width="9.140625" style="21"/>
    <col min="773" max="773" width="14.140625" style="21" customWidth="1"/>
    <col min="774" max="774" width="11.140625" style="21" customWidth="1"/>
    <col min="775" max="1028" width="9.140625" style="21"/>
    <col min="1029" max="1029" width="14.140625" style="21" customWidth="1"/>
    <col min="1030" max="1030" width="11.140625" style="21" customWidth="1"/>
    <col min="1031" max="1284" width="9.140625" style="21"/>
    <col min="1285" max="1285" width="14.140625" style="21" customWidth="1"/>
    <col min="1286" max="1286" width="11.140625" style="21" customWidth="1"/>
    <col min="1287" max="1540" width="9.140625" style="21"/>
    <col min="1541" max="1541" width="14.140625" style="21" customWidth="1"/>
    <col min="1542" max="1542" width="11.140625" style="21" customWidth="1"/>
    <col min="1543" max="1796" width="9.140625" style="21"/>
    <col min="1797" max="1797" width="14.140625" style="21" customWidth="1"/>
    <col min="1798" max="1798" width="11.140625" style="21" customWidth="1"/>
    <col min="1799" max="2052" width="9.140625" style="21"/>
    <col min="2053" max="2053" width="14.140625" style="21" customWidth="1"/>
    <col min="2054" max="2054" width="11.140625" style="21" customWidth="1"/>
    <col min="2055" max="2308" width="9.140625" style="21"/>
    <col min="2309" max="2309" width="14.140625" style="21" customWidth="1"/>
    <col min="2310" max="2310" width="11.140625" style="21" customWidth="1"/>
    <col min="2311" max="2564" width="9.140625" style="21"/>
    <col min="2565" max="2565" width="14.140625" style="21" customWidth="1"/>
    <col min="2566" max="2566" width="11.140625" style="21" customWidth="1"/>
    <col min="2567" max="2820" width="9.140625" style="21"/>
    <col min="2821" max="2821" width="14.140625" style="21" customWidth="1"/>
    <col min="2822" max="2822" width="11.140625" style="21" customWidth="1"/>
    <col min="2823" max="3076" width="9.140625" style="21"/>
    <col min="3077" max="3077" width="14.140625" style="21" customWidth="1"/>
    <col min="3078" max="3078" width="11.140625" style="21" customWidth="1"/>
    <col min="3079" max="3332" width="9.140625" style="21"/>
    <col min="3333" max="3333" width="14.140625" style="21" customWidth="1"/>
    <col min="3334" max="3334" width="11.140625" style="21" customWidth="1"/>
    <col min="3335" max="3588" width="9.140625" style="21"/>
    <col min="3589" max="3589" width="14.140625" style="21" customWidth="1"/>
    <col min="3590" max="3590" width="11.140625" style="21" customWidth="1"/>
    <col min="3591" max="3844" width="9.140625" style="21"/>
    <col min="3845" max="3845" width="14.140625" style="21" customWidth="1"/>
    <col min="3846" max="3846" width="11.140625" style="21" customWidth="1"/>
    <col min="3847" max="4100" width="9.140625" style="21"/>
    <col min="4101" max="4101" width="14.140625" style="21" customWidth="1"/>
    <col min="4102" max="4102" width="11.140625" style="21" customWidth="1"/>
    <col min="4103" max="4356" width="9.140625" style="21"/>
    <col min="4357" max="4357" width="14.140625" style="21" customWidth="1"/>
    <col min="4358" max="4358" width="11.140625" style="21" customWidth="1"/>
    <col min="4359" max="4612" width="9.140625" style="21"/>
    <col min="4613" max="4613" width="14.140625" style="21" customWidth="1"/>
    <col min="4614" max="4614" width="11.140625" style="21" customWidth="1"/>
    <col min="4615" max="4868" width="9.140625" style="21"/>
    <col min="4869" max="4869" width="14.140625" style="21" customWidth="1"/>
    <col min="4870" max="4870" width="11.140625" style="21" customWidth="1"/>
    <col min="4871" max="5124" width="9.140625" style="21"/>
    <col min="5125" max="5125" width="14.140625" style="21" customWidth="1"/>
    <col min="5126" max="5126" width="11.140625" style="21" customWidth="1"/>
    <col min="5127" max="5380" width="9.140625" style="21"/>
    <col min="5381" max="5381" width="14.140625" style="21" customWidth="1"/>
    <col min="5382" max="5382" width="11.140625" style="21" customWidth="1"/>
    <col min="5383" max="5636" width="9.140625" style="21"/>
    <col min="5637" max="5637" width="14.140625" style="21" customWidth="1"/>
    <col min="5638" max="5638" width="11.140625" style="21" customWidth="1"/>
    <col min="5639" max="5892" width="9.140625" style="21"/>
    <col min="5893" max="5893" width="14.140625" style="21" customWidth="1"/>
    <col min="5894" max="5894" width="11.140625" style="21" customWidth="1"/>
    <col min="5895" max="6148" width="9.140625" style="21"/>
    <col min="6149" max="6149" width="14.140625" style="21" customWidth="1"/>
    <col min="6150" max="6150" width="11.140625" style="21" customWidth="1"/>
    <col min="6151" max="6404" width="9.140625" style="21"/>
    <col min="6405" max="6405" width="14.140625" style="21" customWidth="1"/>
    <col min="6406" max="6406" width="11.140625" style="21" customWidth="1"/>
    <col min="6407" max="6660" width="9.140625" style="21"/>
    <col min="6661" max="6661" width="14.140625" style="21" customWidth="1"/>
    <col min="6662" max="6662" width="11.140625" style="21" customWidth="1"/>
    <col min="6663" max="6916" width="9.140625" style="21"/>
    <col min="6917" max="6917" width="14.140625" style="21" customWidth="1"/>
    <col min="6918" max="6918" width="11.140625" style="21" customWidth="1"/>
    <col min="6919" max="7172" width="9.140625" style="21"/>
    <col min="7173" max="7173" width="14.140625" style="21" customWidth="1"/>
    <col min="7174" max="7174" width="11.140625" style="21" customWidth="1"/>
    <col min="7175" max="7428" width="9.140625" style="21"/>
    <col min="7429" max="7429" width="14.140625" style="21" customWidth="1"/>
    <col min="7430" max="7430" width="11.140625" style="21" customWidth="1"/>
    <col min="7431" max="7684" width="9.140625" style="21"/>
    <col min="7685" max="7685" width="14.140625" style="21" customWidth="1"/>
    <col min="7686" max="7686" width="11.140625" style="21" customWidth="1"/>
    <col min="7687" max="7940" width="9.140625" style="21"/>
    <col min="7941" max="7941" width="14.140625" style="21" customWidth="1"/>
    <col min="7942" max="7942" width="11.140625" style="21" customWidth="1"/>
    <col min="7943" max="8196" width="9.140625" style="21"/>
    <col min="8197" max="8197" width="14.140625" style="21" customWidth="1"/>
    <col min="8198" max="8198" width="11.140625" style="21" customWidth="1"/>
    <col min="8199" max="8452" width="9.140625" style="21"/>
    <col min="8453" max="8453" width="14.140625" style="21" customWidth="1"/>
    <col min="8454" max="8454" width="11.140625" style="21" customWidth="1"/>
    <col min="8455" max="8708" width="9.140625" style="21"/>
    <col min="8709" max="8709" width="14.140625" style="21" customWidth="1"/>
    <col min="8710" max="8710" width="11.140625" style="21" customWidth="1"/>
    <col min="8711" max="8964" width="9.140625" style="21"/>
    <col min="8965" max="8965" width="14.140625" style="21" customWidth="1"/>
    <col min="8966" max="8966" width="11.140625" style="21" customWidth="1"/>
    <col min="8967" max="9220" width="9.140625" style="21"/>
    <col min="9221" max="9221" width="14.140625" style="21" customWidth="1"/>
    <col min="9222" max="9222" width="11.140625" style="21" customWidth="1"/>
    <col min="9223" max="9476" width="9.140625" style="21"/>
    <col min="9477" max="9477" width="14.140625" style="21" customWidth="1"/>
    <col min="9478" max="9478" width="11.140625" style="21" customWidth="1"/>
    <col min="9479" max="9732" width="9.140625" style="21"/>
    <col min="9733" max="9733" width="14.140625" style="21" customWidth="1"/>
    <col min="9734" max="9734" width="11.140625" style="21" customWidth="1"/>
    <col min="9735" max="9988" width="9.140625" style="21"/>
    <col min="9989" max="9989" width="14.140625" style="21" customWidth="1"/>
    <col min="9990" max="9990" width="11.140625" style="21" customWidth="1"/>
    <col min="9991" max="10244" width="9.140625" style="21"/>
    <col min="10245" max="10245" width="14.140625" style="21" customWidth="1"/>
    <col min="10246" max="10246" width="11.140625" style="21" customWidth="1"/>
    <col min="10247" max="10500" width="9.140625" style="21"/>
    <col min="10501" max="10501" width="14.140625" style="21" customWidth="1"/>
    <col min="10502" max="10502" width="11.140625" style="21" customWidth="1"/>
    <col min="10503" max="10756" width="9.140625" style="21"/>
    <col min="10757" max="10757" width="14.140625" style="21" customWidth="1"/>
    <col min="10758" max="10758" width="11.140625" style="21" customWidth="1"/>
    <col min="10759" max="11012" width="9.140625" style="21"/>
    <col min="11013" max="11013" width="14.140625" style="21" customWidth="1"/>
    <col min="11014" max="11014" width="11.140625" style="21" customWidth="1"/>
    <col min="11015" max="11268" width="9.140625" style="21"/>
    <col min="11269" max="11269" width="14.140625" style="21" customWidth="1"/>
    <col min="11270" max="11270" width="11.140625" style="21" customWidth="1"/>
    <col min="11271" max="11524" width="9.140625" style="21"/>
    <col min="11525" max="11525" width="14.140625" style="21" customWidth="1"/>
    <col min="11526" max="11526" width="11.140625" style="21" customWidth="1"/>
    <col min="11527" max="11780" width="9.140625" style="21"/>
    <col min="11781" max="11781" width="14.140625" style="21" customWidth="1"/>
    <col min="11782" max="11782" width="11.140625" style="21" customWidth="1"/>
    <col min="11783" max="12036" width="9.140625" style="21"/>
    <col min="12037" max="12037" width="14.140625" style="21" customWidth="1"/>
    <col min="12038" max="12038" width="11.140625" style="21" customWidth="1"/>
    <col min="12039" max="12292" width="9.140625" style="21"/>
    <col min="12293" max="12293" width="14.140625" style="21" customWidth="1"/>
    <col min="12294" max="12294" width="11.140625" style="21" customWidth="1"/>
    <col min="12295" max="12548" width="9.140625" style="21"/>
    <col min="12549" max="12549" width="14.140625" style="21" customWidth="1"/>
    <col min="12550" max="12550" width="11.140625" style="21" customWidth="1"/>
    <col min="12551" max="12804" width="9.140625" style="21"/>
    <col min="12805" max="12805" width="14.140625" style="21" customWidth="1"/>
    <col min="12806" max="12806" width="11.140625" style="21" customWidth="1"/>
    <col min="12807" max="13060" width="9.140625" style="21"/>
    <col min="13061" max="13061" width="14.140625" style="21" customWidth="1"/>
    <col min="13062" max="13062" width="11.140625" style="21" customWidth="1"/>
    <col min="13063" max="13316" width="9.140625" style="21"/>
    <col min="13317" max="13317" width="14.140625" style="21" customWidth="1"/>
    <col min="13318" max="13318" width="11.140625" style="21" customWidth="1"/>
    <col min="13319" max="13572" width="9.140625" style="21"/>
    <col min="13573" max="13573" width="14.140625" style="21" customWidth="1"/>
    <col min="13574" max="13574" width="11.140625" style="21" customWidth="1"/>
    <col min="13575" max="13828" width="9.140625" style="21"/>
    <col min="13829" max="13829" width="14.140625" style="21" customWidth="1"/>
    <col min="13830" max="13830" width="11.140625" style="21" customWidth="1"/>
    <col min="13831" max="14084" width="9.140625" style="21"/>
    <col min="14085" max="14085" width="14.140625" style="21" customWidth="1"/>
    <col min="14086" max="14086" width="11.140625" style="21" customWidth="1"/>
    <col min="14087" max="14340" width="9.140625" style="21"/>
    <col min="14341" max="14341" width="14.140625" style="21" customWidth="1"/>
    <col min="14342" max="14342" width="11.140625" style="21" customWidth="1"/>
    <col min="14343" max="14596" width="9.140625" style="21"/>
    <col min="14597" max="14597" width="14.140625" style="21" customWidth="1"/>
    <col min="14598" max="14598" width="11.140625" style="21" customWidth="1"/>
    <col min="14599" max="14852" width="9.140625" style="21"/>
    <col min="14853" max="14853" width="14.140625" style="21" customWidth="1"/>
    <col min="14854" max="14854" width="11.140625" style="21" customWidth="1"/>
    <col min="14855" max="15108" width="9.140625" style="21"/>
    <col min="15109" max="15109" width="14.140625" style="21" customWidth="1"/>
    <col min="15110" max="15110" width="11.140625" style="21" customWidth="1"/>
    <col min="15111" max="15364" width="9.140625" style="21"/>
    <col min="15365" max="15365" width="14.140625" style="21" customWidth="1"/>
    <col min="15366" max="15366" width="11.140625" style="21" customWidth="1"/>
    <col min="15367" max="15620" width="9.140625" style="21"/>
    <col min="15621" max="15621" width="14.140625" style="21" customWidth="1"/>
    <col min="15622" max="15622" width="11.140625" style="21" customWidth="1"/>
    <col min="15623" max="15876" width="9.140625" style="21"/>
    <col min="15877" max="15877" width="14.140625" style="21" customWidth="1"/>
    <col min="15878" max="15878" width="11.140625" style="21" customWidth="1"/>
    <col min="15879" max="16132" width="9.140625" style="21"/>
    <col min="16133" max="16133" width="14.140625" style="21" customWidth="1"/>
    <col min="16134" max="16134" width="11.140625" style="21" customWidth="1"/>
    <col min="16135" max="16384" width="9.140625" style="21"/>
  </cols>
  <sheetData>
    <row r="1" spans="1:9" x14ac:dyDescent="0.2">
      <c r="A1" s="4" t="s">
        <v>3</v>
      </c>
    </row>
    <row r="2" spans="1:9" x14ac:dyDescent="0.2">
      <c r="A2" s="8">
        <v>0.01</v>
      </c>
      <c r="B2" s="21">
        <f>(COUNTIF($A$2:$A$45,$A2)-1)*0.025+1</f>
        <v>1.075</v>
      </c>
      <c r="C2" s="21" t="s">
        <v>20</v>
      </c>
      <c r="F2" s="22"/>
      <c r="G2" s="23" t="s">
        <v>66</v>
      </c>
      <c r="H2" s="24"/>
      <c r="I2" s="25"/>
    </row>
    <row r="3" spans="1:9" x14ac:dyDescent="0.2">
      <c r="A3" s="8">
        <v>0.01</v>
      </c>
      <c r="B3" s="21">
        <f>(COUNTIF($A$2:$A$45,$A3)-1)*0.025+1-(COUNTIF($A$2:$A2,$A3)*0.025)</f>
        <v>1.05</v>
      </c>
      <c r="C3" s="21">
        <f>AVERAGE(A:A)</f>
        <v>5.2313636363636364</v>
      </c>
      <c r="D3" s="21">
        <v>0.95</v>
      </c>
      <c r="F3" s="26"/>
      <c r="G3" s="27" t="s">
        <v>67</v>
      </c>
      <c r="H3" s="28">
        <f>(COUNT(A:A)+1)/4</f>
        <v>11.25</v>
      </c>
      <c r="I3" s="29"/>
    </row>
    <row r="4" spans="1:9" x14ac:dyDescent="0.2">
      <c r="A4" s="8">
        <v>0.01</v>
      </c>
      <c r="B4" s="21">
        <f>(COUNTIF($A$2:$A$45,$A4)-1)*0.025+1-(COUNTIF($A$2:$A3,$A4)*0.025)</f>
        <v>1.0249999999999999</v>
      </c>
      <c r="C4" s="21">
        <f>AVERAGE(A:A)</f>
        <v>5.2313636363636364</v>
      </c>
      <c r="D4" s="21">
        <v>0.7</v>
      </c>
      <c r="F4" s="26"/>
      <c r="G4" s="27"/>
      <c r="H4" s="44" t="str">
        <f>IF(H3=INT(H3),"Rule 1 applies", IF(H3=CEILING(H3,0.5),"Rule 2 applies", "Rule 3 applies"))</f>
        <v>Rule 3 applies</v>
      </c>
      <c r="I4" s="45"/>
    </row>
    <row r="5" spans="1:9" x14ac:dyDescent="0.2">
      <c r="A5" s="8">
        <v>0.01</v>
      </c>
      <c r="B5" s="21">
        <f>(COUNTIF($A$2:$A$45,$A5)-1)*0.025+1-(COUNTIF($A$2:$A4,$A5)*0.025)</f>
        <v>1</v>
      </c>
      <c r="C5" s="21" t="s">
        <v>15</v>
      </c>
      <c r="F5" s="26"/>
      <c r="G5" s="27" t="str">
        <f>IF(H4="Rule 2 applies", "average these ranks:", "use rank:")</f>
        <v>use rank:</v>
      </c>
      <c r="H5" s="28">
        <f>IF(H4="Rule 2 applies", FLOOR(H3,1), ROUND(H3,0))</f>
        <v>11</v>
      </c>
      <c r="I5" s="30" t="str">
        <f>IF(H4="Rule 2 applies", CEILING(H3,1), "")</f>
        <v/>
      </c>
    </row>
    <row r="6" spans="1:9" x14ac:dyDescent="0.2">
      <c r="A6" s="8">
        <v>0.02</v>
      </c>
      <c r="B6" s="21">
        <f>(COUNTIF($A$2:$A$45,$A6)-1)*0.025+1-(COUNTIF($A$2:$A5,$A6)*0.025)</f>
        <v>1.0249999999999999</v>
      </c>
      <c r="C6" s="21">
        <f>MEDIAN(A:A)</f>
        <v>0.22499999999999998</v>
      </c>
      <c r="D6" s="21">
        <v>0.95</v>
      </c>
      <c r="F6" s="26"/>
      <c r="G6" s="27" t="str">
        <f>IF(H4="Rule 2 applies", "average these values:", "value of rank:")</f>
        <v>value of rank:</v>
      </c>
      <c r="H6" s="31">
        <f>SMALL(A:A,H5)</f>
        <v>0.03</v>
      </c>
      <c r="I6" s="30" t="str">
        <f>IF(H4="Rule 2 applies", SMALL(A:A,I5), "")</f>
        <v/>
      </c>
    </row>
    <row r="7" spans="1:9" x14ac:dyDescent="0.2">
      <c r="A7" s="8">
        <v>0.02</v>
      </c>
      <c r="B7" s="21">
        <f>(COUNTIF($A$2:$A$45,$A7)-1)*0.025+1-(COUNTIF($A$2:$A6,$A7)*0.025)</f>
        <v>0.99999999999999989</v>
      </c>
      <c r="C7" s="21">
        <f>MEDIAN(A:A)</f>
        <v>0.22499999999999998</v>
      </c>
      <c r="D7" s="21">
        <v>0.7</v>
      </c>
      <c r="F7" s="32"/>
      <c r="G7" s="33" t="s">
        <v>68</v>
      </c>
      <c r="H7" s="33">
        <f>IF(H4="Rule 2 applies",(H6+I6)/2,H6)</f>
        <v>0.03</v>
      </c>
      <c r="I7" s="34"/>
    </row>
    <row r="8" spans="1:9" x14ac:dyDescent="0.2">
      <c r="A8" s="8">
        <v>0.03</v>
      </c>
      <c r="B8" s="21">
        <f>(COUNTIF($A$2:$A$45,$A8)-1)*0.025+1-(COUNTIF($A$2:$A7,$A8)*0.025)</f>
        <v>1.125</v>
      </c>
      <c r="C8" s="35" t="s">
        <v>69</v>
      </c>
      <c r="F8" s="26"/>
      <c r="G8" s="27" t="s">
        <v>70</v>
      </c>
      <c r="H8" s="28">
        <f>(3*(COUNT(A:A)+1))/4</f>
        <v>33.75</v>
      </c>
      <c r="I8" s="29"/>
    </row>
    <row r="9" spans="1:9" x14ac:dyDescent="0.2">
      <c r="A9" s="8">
        <v>0.03</v>
      </c>
      <c r="B9" s="21">
        <f>(COUNTIF($A$2:$A$45,$A9)-1)*0.025+1-(COUNTIF($A$2:$A8,$A9)*0.025)</f>
        <v>1.1000000000000001</v>
      </c>
      <c r="C9" s="21">
        <f>H7</f>
        <v>0.03</v>
      </c>
      <c r="D9" s="21">
        <v>0.95</v>
      </c>
      <c r="F9" s="26"/>
      <c r="G9" s="27"/>
      <c r="H9" s="44" t="str">
        <f>IF(H8=INT(H8),"Rule 1 applies", IF(H8=CEILING(H8,0.5),"Rule 2 applies", "Rule 3 applies"))</f>
        <v>Rule 3 applies</v>
      </c>
      <c r="I9" s="45"/>
    </row>
    <row r="10" spans="1:9" x14ac:dyDescent="0.2">
      <c r="A10" s="8">
        <v>0.03</v>
      </c>
      <c r="B10" s="21">
        <f>(COUNTIF($A$2:$A$45,$A10)-1)*0.025+1-(COUNTIF($A$2:$A9,$A10)*0.025)</f>
        <v>1.075</v>
      </c>
      <c r="C10" s="28">
        <f>H7</f>
        <v>0.03</v>
      </c>
      <c r="D10" s="21">
        <v>0.7</v>
      </c>
      <c r="F10" s="26"/>
      <c r="G10" s="27" t="str">
        <f>IF(H9="Rule 2 applies", "average these ranks:", "use rank:")</f>
        <v>use rank:</v>
      </c>
      <c r="H10" s="28">
        <f>IF(H9="Rule 2 applies",FLOOR(H8,1),ROUND(H8,0))</f>
        <v>34</v>
      </c>
      <c r="I10" s="30" t="str">
        <f>IF(H9="Rule 2 applies", CEILING(H8,1), "")</f>
        <v/>
      </c>
    </row>
    <row r="11" spans="1:9" x14ac:dyDescent="0.2">
      <c r="A11" s="8">
        <v>0.03</v>
      </c>
      <c r="B11" s="21">
        <f>(COUNTIF($A$2:$A$45,$A11)-1)*0.025+1-(COUNTIF($A$2:$A10,$A11)*0.025)</f>
        <v>1.05</v>
      </c>
      <c r="C11" s="36" t="s">
        <v>71</v>
      </c>
      <c r="F11" s="26"/>
      <c r="G11" s="27" t="str">
        <f>IF(H9="Rule 2 applies", "average these values:", "value of rank:")</f>
        <v>value of rank:</v>
      </c>
      <c r="H11" s="31">
        <f>SMALL(A:A,H10)</f>
        <v>5.35</v>
      </c>
      <c r="I11" s="30" t="str">
        <f>IF(H9="Rule 2 applies",SMALL(A:A,I10),"")</f>
        <v/>
      </c>
    </row>
    <row r="12" spans="1:9" x14ac:dyDescent="0.2">
      <c r="A12" s="8">
        <v>0.03</v>
      </c>
      <c r="B12" s="21">
        <f>(COUNTIF($A$2:$A$45,$A12)-1)*0.025+1-(COUNTIF($A$2:$A11,$A12)*0.025)</f>
        <v>1.0249999999999999</v>
      </c>
      <c r="C12" s="21">
        <f>H12</f>
        <v>5.35</v>
      </c>
      <c r="D12" s="21">
        <v>0.95</v>
      </c>
      <c r="F12" s="32"/>
      <c r="G12" s="33" t="s">
        <v>72</v>
      </c>
      <c r="H12" s="33">
        <f>IF(H9="Rule 2 applies",(H11+I11)/2,H11)</f>
        <v>5.35</v>
      </c>
      <c r="I12" s="37"/>
    </row>
    <row r="13" spans="1:9" x14ac:dyDescent="0.2">
      <c r="A13" s="8">
        <v>0.03</v>
      </c>
      <c r="B13" s="21">
        <f>(COUNTIF($A$2:$A$45,$A13)-1)*0.025+1-(COUNTIF($A$2:$A12,$A13)*0.025)</f>
        <v>1</v>
      </c>
      <c r="C13" s="21">
        <f>H12</f>
        <v>5.35</v>
      </c>
      <c r="D13" s="21">
        <v>0.7</v>
      </c>
    </row>
    <row r="14" spans="1:9" x14ac:dyDescent="0.2">
      <c r="A14" s="8">
        <v>0.04</v>
      </c>
      <c r="B14" s="21">
        <f>(COUNTIF($A$2:$A$45,$A14)-1)*0.025+1-(COUNTIF($A$2:$A13,$A14)*0.025)</f>
        <v>1</v>
      </c>
      <c r="C14" s="21" t="s">
        <v>21</v>
      </c>
    </row>
    <row r="15" spans="1:9" x14ac:dyDescent="0.2">
      <c r="A15" s="8">
        <v>0.05</v>
      </c>
      <c r="B15" s="21">
        <f>(COUNTIF($A$2:$A$45,$A15)-1)*0.025+1-(COUNTIF($A$2:$A14,$A15)*0.025)</f>
        <v>1.075</v>
      </c>
      <c r="C15" s="21">
        <f>STDEV(A:A)</f>
        <v>13.484806366737876</v>
      </c>
      <c r="D15" s="21">
        <f>C15*2</f>
        <v>26.969612733475753</v>
      </c>
      <c r="E15" s="21">
        <f>C15*3</f>
        <v>40.454419100213627</v>
      </c>
    </row>
    <row r="16" spans="1:9" x14ac:dyDescent="0.2">
      <c r="A16" s="8">
        <v>0.05</v>
      </c>
      <c r="B16" s="21">
        <f>(COUNTIF($A$2:$A$45,$A16)-1)*0.025+1-(COUNTIF($A$2:$A15,$A16)*0.025)</f>
        <v>1.05</v>
      </c>
      <c r="C16" s="35" t="s">
        <v>73</v>
      </c>
    </row>
    <row r="17" spans="1:6" x14ac:dyDescent="0.2">
      <c r="A17" s="8">
        <v>0.05</v>
      </c>
      <c r="B17" s="21">
        <f>(COUNTIF($A$2:$A$45,$A17)-1)*0.025+1-(COUNTIF($A$2:$A16,$A17)*0.025)</f>
        <v>1.0249999999999999</v>
      </c>
      <c r="C17" s="21">
        <f>$C$3-$C$15</f>
        <v>-8.253442730374239</v>
      </c>
      <c r="D17" s="21">
        <v>0.9</v>
      </c>
    </row>
    <row r="18" spans="1:6" x14ac:dyDescent="0.2">
      <c r="A18" s="8">
        <v>0.05</v>
      </c>
      <c r="B18" s="21">
        <f>(COUNTIF($A$2:$A$45,$A18)-1)*0.025+1-(COUNTIF($A$2:$A17,$A18)*0.025)</f>
        <v>1</v>
      </c>
      <c r="C18" s="21">
        <f>$C$3+$C$15</f>
        <v>18.716170003101514</v>
      </c>
      <c r="D18" s="21">
        <v>0.9</v>
      </c>
    </row>
    <row r="19" spans="1:6" x14ac:dyDescent="0.2">
      <c r="A19" s="8">
        <v>0.06</v>
      </c>
      <c r="B19" s="21">
        <f>(COUNTIF($A$2:$A$45,$A19)-1)*0.025+1-(COUNTIF($A$2:$A18,$A19)*0.025)</f>
        <v>1</v>
      </c>
      <c r="C19" s="35" t="s">
        <v>74</v>
      </c>
    </row>
    <row r="20" spans="1:6" x14ac:dyDescent="0.2">
      <c r="A20" s="8">
        <v>7.0000000000000007E-2</v>
      </c>
      <c r="B20" s="21">
        <f>(COUNTIF($A$2:$A$45,$A20)-1)*0.025+1-(COUNTIF($A$2:$A19,$A20)*0.025)</f>
        <v>1</v>
      </c>
      <c r="C20" s="21">
        <f>$C$3-$D$15</f>
        <v>-21.738249097112117</v>
      </c>
      <c r="D20" s="21">
        <v>0.8</v>
      </c>
    </row>
    <row r="21" spans="1:6" x14ac:dyDescent="0.2">
      <c r="A21" s="8">
        <v>0.1</v>
      </c>
      <c r="B21" s="21">
        <f>(COUNTIF($A$2:$A$45,$A21)-1)*0.025+1-(COUNTIF($A$2:$A20,$A21)*0.025)</f>
        <v>1</v>
      </c>
      <c r="C21" s="21">
        <f>$C$3+$D$15</f>
        <v>32.200976369839388</v>
      </c>
      <c r="D21" s="21">
        <v>0.8</v>
      </c>
    </row>
    <row r="22" spans="1:6" x14ac:dyDescent="0.2">
      <c r="A22" s="8">
        <v>0.15</v>
      </c>
      <c r="B22" s="21">
        <f>(COUNTIF($A$2:$A$45,$A22)-1)*0.025+1-(COUNTIF($A$2:$A21,$A22)*0.025)</f>
        <v>1</v>
      </c>
      <c r="C22" s="21" t="s">
        <v>75</v>
      </c>
    </row>
    <row r="23" spans="1:6" x14ac:dyDescent="0.2">
      <c r="A23" s="8">
        <v>0.21</v>
      </c>
      <c r="B23" s="21">
        <f>(COUNTIF($A$2:$A$45,$A23)-1)*0.025+1-(COUNTIF($A$2:$A22,$A23)*0.025)</f>
        <v>1</v>
      </c>
      <c r="C23" s="21">
        <f>$C$3-$E$15</f>
        <v>-35.223055463849988</v>
      </c>
      <c r="D23" s="21">
        <v>0.7</v>
      </c>
    </row>
    <row r="24" spans="1:6" x14ac:dyDescent="0.2">
      <c r="A24" s="8">
        <v>0.24</v>
      </c>
      <c r="B24" s="21">
        <f>(COUNTIF($A$2:$A$45,$A24)-1)*0.025+1-(COUNTIF($A$2:$A23,$A24)*0.025)</f>
        <v>1</v>
      </c>
      <c r="C24" s="21">
        <f>$C$3+$E$15</f>
        <v>45.685782736577266</v>
      </c>
      <c r="D24" s="21">
        <v>0.7</v>
      </c>
    </row>
    <row r="25" spans="1:6" x14ac:dyDescent="0.2">
      <c r="A25" s="8">
        <v>0.36</v>
      </c>
      <c r="B25" s="21">
        <f>(COUNTIF($A$2:$A$45,$A25)-1)*0.025+1-(COUNTIF($A$2:$A24,$A25)*0.025)</f>
        <v>1</v>
      </c>
    </row>
    <row r="26" spans="1:6" x14ac:dyDescent="0.2">
      <c r="A26" s="8">
        <v>0.65</v>
      </c>
      <c r="B26" s="21">
        <f>(COUNTIF($A$2:$A$45,$A26)-1)*0.025+1-(COUNTIF($A$2:$A25,$A26)*0.025)</f>
        <v>1</v>
      </c>
      <c r="E26" s="46" t="s">
        <v>76</v>
      </c>
      <c r="F26" s="47"/>
    </row>
    <row r="27" spans="1:6" x14ac:dyDescent="0.2">
      <c r="A27" s="8">
        <v>0.89</v>
      </c>
      <c r="B27" s="21">
        <f>(COUNTIF($A$2:$A$45,$A27)-1)*0.025+1-(COUNTIF($A$2:$A26,$A27)*0.025)</f>
        <v>1</v>
      </c>
      <c r="E27" s="39" t="s">
        <v>20</v>
      </c>
      <c r="F27" s="40">
        <f>C3</f>
        <v>5.2313636363636364</v>
      </c>
    </row>
    <row r="28" spans="1:6" x14ac:dyDescent="0.2">
      <c r="A28" s="8">
        <v>0.91</v>
      </c>
      <c r="B28" s="21">
        <f>(COUNTIF($A$2:$A$45,$A28)-1)*0.025+1-(COUNTIF($A$2:$A27,$A28)*0.025)</f>
        <v>1</v>
      </c>
      <c r="E28" s="39" t="s">
        <v>15</v>
      </c>
      <c r="F28" s="40">
        <f>C6</f>
        <v>0.22499999999999998</v>
      </c>
    </row>
    <row r="29" spans="1:6" x14ac:dyDescent="0.2">
      <c r="A29" s="8">
        <v>0.96</v>
      </c>
      <c r="B29" s="21">
        <f>(COUNTIF($A$2:$A$45,$A29)-1)*0.025+1-(COUNTIF($A$2:$A28,$A29)*0.025)</f>
        <v>1</v>
      </c>
      <c r="E29" s="41" t="s">
        <v>69</v>
      </c>
      <c r="F29" s="40">
        <f>C9</f>
        <v>0.03</v>
      </c>
    </row>
    <row r="30" spans="1:6" x14ac:dyDescent="0.2">
      <c r="A30" s="9">
        <v>1.06</v>
      </c>
      <c r="B30" s="21">
        <f>(COUNTIF($A$2:$A$45,$A30)-1)*0.025+1-(COUNTIF($A$2:$A29,$A30)*0.025)</f>
        <v>1</v>
      </c>
      <c r="E30" s="41" t="s">
        <v>71</v>
      </c>
      <c r="F30" s="40">
        <f>C12</f>
        <v>5.35</v>
      </c>
    </row>
    <row r="31" spans="1:6" x14ac:dyDescent="0.2">
      <c r="A31" s="9">
        <v>1.1599999999999999</v>
      </c>
      <c r="B31" s="21">
        <f>(COUNTIF($A$2:$A$45,$A31)-1)*0.025+1-(COUNTIF($A$2:$A30,$A31)*0.025)</f>
        <v>1</v>
      </c>
      <c r="E31" s="42" t="s">
        <v>21</v>
      </c>
      <c r="F31" s="43">
        <f>C15</f>
        <v>13.484806366737876</v>
      </c>
    </row>
    <row r="32" spans="1:6" x14ac:dyDescent="0.2">
      <c r="A32" s="9">
        <v>1.17</v>
      </c>
      <c r="B32" s="21">
        <f>(COUNTIF($A$2:$A$45,$A32)-1)*0.025+1-(COUNTIF($A$2:$A31,$A32)*0.025)</f>
        <v>1</v>
      </c>
    </row>
    <row r="33" spans="1:2" x14ac:dyDescent="0.2">
      <c r="A33" s="8">
        <v>2.4300000000000002</v>
      </c>
      <c r="B33" s="21">
        <f>(COUNTIF($A$2:$A$45,$A33)-1)*0.025+1-(COUNTIF($A$2:$A32,$A33)*0.025)</f>
        <v>1</v>
      </c>
    </row>
    <row r="34" spans="1:2" x14ac:dyDescent="0.2">
      <c r="A34" s="8">
        <v>2.96</v>
      </c>
      <c r="B34" s="21">
        <f>(COUNTIF($A$2:$A$45,$A34)-1)*0.025+1-(COUNTIF($A$2:$A33,$A34)*0.025)</f>
        <v>1</v>
      </c>
    </row>
    <row r="35" spans="1:2" x14ac:dyDescent="0.2">
      <c r="A35" s="8">
        <v>5.35</v>
      </c>
      <c r="B35" s="21">
        <f>(COUNTIF($A$2:$A$45,$A35)-1)*0.025+1-(COUNTIF($A$2:$A34,$A35)*0.025)</f>
        <v>1</v>
      </c>
    </row>
    <row r="36" spans="1:2" x14ac:dyDescent="0.2">
      <c r="A36" s="8">
        <v>5.96</v>
      </c>
      <c r="B36" s="21">
        <f>(COUNTIF($A$2:$A$45,$A36)-1)*0.025+1-(COUNTIF($A$2:$A35,$A36)*0.025)</f>
        <v>1</v>
      </c>
    </row>
    <row r="37" spans="1:2" x14ac:dyDescent="0.2">
      <c r="A37" s="8">
        <v>6.16</v>
      </c>
      <c r="B37" s="21">
        <f>(COUNTIF($A$2:$A$45,$A37)-1)*0.025+1-(COUNTIF($A$2:$A36,$A37)*0.025)</f>
        <v>1</v>
      </c>
    </row>
    <row r="38" spans="1:2" x14ac:dyDescent="0.2">
      <c r="A38" s="8">
        <v>6.98</v>
      </c>
      <c r="B38" s="21">
        <f>(COUNTIF($A$2:$A$45,$A38)-1)*0.025+1-(COUNTIF($A$2:$A37,$A38)*0.025)</f>
        <v>1</v>
      </c>
    </row>
    <row r="39" spans="1:2" x14ac:dyDescent="0.2">
      <c r="A39" s="9">
        <v>7.08</v>
      </c>
      <c r="B39" s="21">
        <f>(COUNTIF($A$2:$A$45,$A39)-1)*0.025+1-(COUNTIF($A$2:$A38,$A39)*0.025)</f>
        <v>1</v>
      </c>
    </row>
    <row r="40" spans="1:2" x14ac:dyDescent="0.2">
      <c r="A40" s="8">
        <v>7.99</v>
      </c>
      <c r="B40" s="21">
        <f>(COUNTIF($A$2:$A$45,$A40)-1)*0.025+1-(COUNTIF($A$2:$A39,$A40)*0.025)</f>
        <v>1</v>
      </c>
    </row>
    <row r="41" spans="1:2" x14ac:dyDescent="0.2">
      <c r="A41" s="8">
        <v>8.6300000000000008</v>
      </c>
      <c r="B41" s="21">
        <f>(COUNTIF($A$2:$A$45,$A41)-1)*0.025+1-(COUNTIF($A$2:$A40,$A41)*0.025)</f>
        <v>1</v>
      </c>
    </row>
    <row r="42" spans="1:2" x14ac:dyDescent="0.2">
      <c r="A42" s="8">
        <v>23.24</v>
      </c>
      <c r="B42" s="21">
        <f>(COUNTIF($A$2:$A$45,$A42)-1)*0.025+1-(COUNTIF($A$2:$A41,$A42)*0.025)</f>
        <v>1</v>
      </c>
    </row>
    <row r="43" spans="1:2" x14ac:dyDescent="0.2">
      <c r="A43" s="9">
        <v>24.31</v>
      </c>
      <c r="B43" s="21">
        <f>(COUNTIF($A$2:$A$45,$A43)-1)*0.025+1-(COUNTIF($A$2:$A42,$A43)*0.025)</f>
        <v>1</v>
      </c>
    </row>
    <row r="44" spans="1:2" x14ac:dyDescent="0.2">
      <c r="A44" s="8">
        <v>48.92</v>
      </c>
      <c r="B44" s="21">
        <f>(COUNTIF($A$2:$A$45,$A44)-1)*0.025+1-(COUNTIF($A$2:$A43,$A44)*0.025)</f>
        <v>1</v>
      </c>
    </row>
    <row r="45" spans="1:2" x14ac:dyDescent="0.2">
      <c r="A45" s="8">
        <v>71.680000000000007</v>
      </c>
      <c r="B45" s="21">
        <f>(COUNTIF($A$2:$A$45,$A45)-1)*0.025+1-(COUNTIF($A$2:$A44,$A45)*0.025)</f>
        <v>1</v>
      </c>
    </row>
  </sheetData>
  <sheetProtection sheet="1" objects="1" scenarios="1"/>
  <sortState ref="A2:A45">
    <sortCondition ref="A1"/>
  </sortState>
  <mergeCells count="3">
    <mergeCell ref="H4:I4"/>
    <mergeCell ref="H9:I9"/>
    <mergeCell ref="E26:F26"/>
  </mergeCells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A4" workbookViewId="0">
      <selection activeCell="C63" sqref="C63"/>
    </sheetView>
  </sheetViews>
  <sheetFormatPr defaultRowHeight="12.75" x14ac:dyDescent="0.2"/>
  <cols>
    <col min="1" max="1" width="12.42578125" bestFit="1" customWidth="1"/>
    <col min="5" max="5" width="45" bestFit="1" customWidth="1"/>
  </cols>
  <sheetData>
    <row r="1" spans="1:11" x14ac:dyDescent="0.2">
      <c r="A1" t="s">
        <v>18</v>
      </c>
    </row>
    <row r="3" spans="1:11" x14ac:dyDescent="0.2">
      <c r="A3" t="s">
        <v>12</v>
      </c>
    </row>
    <row r="4" spans="1:11" x14ac:dyDescent="0.2">
      <c r="B4" t="s">
        <v>0</v>
      </c>
      <c r="C4" t="s">
        <v>1</v>
      </c>
      <c r="D4" t="s">
        <v>2</v>
      </c>
      <c r="E4" t="s">
        <v>5</v>
      </c>
      <c r="F4" t="s">
        <v>6</v>
      </c>
      <c r="G4" t="s">
        <v>7</v>
      </c>
      <c r="H4" t="s">
        <v>11</v>
      </c>
      <c r="K4" t="s">
        <v>35</v>
      </c>
    </row>
    <row r="5" spans="1:11" x14ac:dyDescent="0.2">
      <c r="A5" t="s">
        <v>13</v>
      </c>
      <c r="B5">
        <v>1</v>
      </c>
      <c r="C5">
        <v>1</v>
      </c>
      <c r="D5">
        <v>0</v>
      </c>
      <c r="E5">
        <v>1</v>
      </c>
      <c r="F5">
        <v>0</v>
      </c>
      <c r="G5">
        <v>1</v>
      </c>
      <c r="H5">
        <v>1</v>
      </c>
      <c r="K5" t="s">
        <v>41</v>
      </c>
    </row>
    <row r="6" spans="1:11" x14ac:dyDescent="0.2">
      <c r="A6" t="s">
        <v>14</v>
      </c>
      <c r="B6">
        <v>2</v>
      </c>
      <c r="C6">
        <v>2</v>
      </c>
      <c r="D6">
        <v>3</v>
      </c>
      <c r="E6">
        <v>2</v>
      </c>
      <c r="F6">
        <v>2</v>
      </c>
      <c r="G6">
        <v>2</v>
      </c>
      <c r="H6">
        <v>2</v>
      </c>
      <c r="K6" t="s">
        <v>34</v>
      </c>
    </row>
    <row r="7" spans="1:11" x14ac:dyDescent="0.2">
      <c r="A7" t="s">
        <v>15</v>
      </c>
      <c r="B7">
        <v>3</v>
      </c>
      <c r="C7">
        <v>3</v>
      </c>
      <c r="D7">
        <v>4</v>
      </c>
      <c r="E7">
        <v>3</v>
      </c>
      <c r="F7">
        <v>3</v>
      </c>
      <c r="G7">
        <v>3</v>
      </c>
      <c r="H7">
        <v>3</v>
      </c>
      <c r="K7" t="s">
        <v>32</v>
      </c>
    </row>
    <row r="8" spans="1:11" x14ac:dyDescent="0.2">
      <c r="A8" t="s">
        <v>16</v>
      </c>
      <c r="B8">
        <v>4</v>
      </c>
      <c r="C8">
        <v>4</v>
      </c>
      <c r="D8">
        <v>4</v>
      </c>
      <c r="E8">
        <v>4</v>
      </c>
      <c r="F8">
        <v>4</v>
      </c>
      <c r="G8">
        <v>4</v>
      </c>
      <c r="H8">
        <v>4</v>
      </c>
      <c r="K8" t="s">
        <v>33</v>
      </c>
    </row>
    <row r="9" spans="1:11" x14ac:dyDescent="0.2">
      <c r="A9" t="s">
        <v>17</v>
      </c>
      <c r="B9">
        <v>4</v>
      </c>
      <c r="C9">
        <v>4</v>
      </c>
      <c r="D9">
        <v>4</v>
      </c>
      <c r="E9">
        <v>4</v>
      </c>
      <c r="F9">
        <v>4</v>
      </c>
      <c r="G9">
        <v>4</v>
      </c>
      <c r="H9">
        <v>4</v>
      </c>
      <c r="K9" t="s">
        <v>36</v>
      </c>
    </row>
    <row r="10" spans="1:11" x14ac:dyDescent="0.2">
      <c r="K10" t="s">
        <v>37</v>
      </c>
    </row>
    <row r="11" spans="1:11" x14ac:dyDescent="0.2">
      <c r="K11" t="s">
        <v>38</v>
      </c>
    </row>
    <row r="12" spans="1:11" x14ac:dyDescent="0.2">
      <c r="K12" t="s">
        <v>39</v>
      </c>
    </row>
    <row r="13" spans="1:11" x14ac:dyDescent="0.2">
      <c r="K13" t="s">
        <v>40</v>
      </c>
    </row>
    <row r="14" spans="1:11" x14ac:dyDescent="0.2">
      <c r="K14" t="s">
        <v>42</v>
      </c>
    </row>
    <row r="15" spans="1:11" x14ac:dyDescent="0.2">
      <c r="K15" t="s">
        <v>43</v>
      </c>
    </row>
    <row r="16" spans="1:11" x14ac:dyDescent="0.2">
      <c r="K16" t="s">
        <v>44</v>
      </c>
    </row>
    <row r="17" spans="11:11" x14ac:dyDescent="0.2">
      <c r="K17" t="s">
        <v>45</v>
      </c>
    </row>
    <row r="20" spans="11:11" x14ac:dyDescent="0.2">
      <c r="K20" t="s">
        <v>46</v>
      </c>
    </row>
    <row r="21" spans="11:11" x14ac:dyDescent="0.2">
      <c r="K21" t="s">
        <v>47</v>
      </c>
    </row>
    <row r="22" spans="11:11" x14ac:dyDescent="0.2">
      <c r="K22" t="s">
        <v>48</v>
      </c>
    </row>
    <row r="24" spans="11:11" x14ac:dyDescent="0.2">
      <c r="K24" t="s">
        <v>49</v>
      </c>
    </row>
    <row r="25" spans="11:11" x14ac:dyDescent="0.2">
      <c r="K25" t="s">
        <v>50</v>
      </c>
    </row>
    <row r="26" spans="11:11" x14ac:dyDescent="0.2">
      <c r="K26" t="s">
        <v>51</v>
      </c>
    </row>
    <row r="27" spans="11:11" x14ac:dyDescent="0.2">
      <c r="K27" t="s">
        <v>52</v>
      </c>
    </row>
    <row r="29" spans="11:11" x14ac:dyDescent="0.2">
      <c r="K29" t="s">
        <v>53</v>
      </c>
    </row>
    <row r="30" spans="11:11" x14ac:dyDescent="0.2">
      <c r="K30" t="s">
        <v>54</v>
      </c>
    </row>
    <row r="32" spans="11:11" x14ac:dyDescent="0.2">
      <c r="K32" t="s">
        <v>55</v>
      </c>
    </row>
    <row r="33" spans="2:11" x14ac:dyDescent="0.2">
      <c r="K33" t="s">
        <v>56</v>
      </c>
    </row>
    <row r="34" spans="2:11" x14ac:dyDescent="0.2">
      <c r="K34" t="s">
        <v>57</v>
      </c>
    </row>
    <row r="35" spans="2:11" x14ac:dyDescent="0.2">
      <c r="K35" t="s">
        <v>58</v>
      </c>
    </row>
    <row r="36" spans="2:11" x14ac:dyDescent="0.2">
      <c r="K36" t="s">
        <v>59</v>
      </c>
    </row>
    <row r="38" spans="2:11" x14ac:dyDescent="0.2">
      <c r="E38" s="11" t="s">
        <v>24</v>
      </c>
      <c r="F38" s="11"/>
      <c r="K38" t="s">
        <v>60</v>
      </c>
    </row>
    <row r="39" spans="2:11" x14ac:dyDescent="0.2">
      <c r="E39" s="11"/>
      <c r="F39" s="11"/>
      <c r="K39" t="s">
        <v>61</v>
      </c>
    </row>
    <row r="40" spans="2:11" x14ac:dyDescent="0.2">
      <c r="E40" s="11" t="s">
        <v>23</v>
      </c>
      <c r="F40" s="18">
        <v>10</v>
      </c>
      <c r="K40" t="s">
        <v>62</v>
      </c>
    </row>
    <row r="41" spans="2:11" ht="13.5" thickBot="1" x14ac:dyDescent="0.25">
      <c r="E41" s="11"/>
      <c r="F41" s="11"/>
      <c r="K41" t="s">
        <v>63</v>
      </c>
    </row>
    <row r="42" spans="2:11" x14ac:dyDescent="0.2">
      <c r="B42" s="16" t="s">
        <v>22</v>
      </c>
      <c r="C42" s="17"/>
      <c r="E42" s="19">
        <v>0</v>
      </c>
      <c r="F42" s="20" t="s">
        <v>25</v>
      </c>
      <c r="K42" t="s">
        <v>64</v>
      </c>
    </row>
    <row r="43" spans="2:11" x14ac:dyDescent="0.2">
      <c r="B43" s="12" t="s">
        <v>19</v>
      </c>
      <c r="C43" s="13">
        <v>44</v>
      </c>
      <c r="E43" s="19">
        <v>1</v>
      </c>
      <c r="F43" s="20" t="s">
        <v>27</v>
      </c>
      <c r="K43" t="s">
        <v>65</v>
      </c>
    </row>
    <row r="44" spans="2:11" x14ac:dyDescent="0.2">
      <c r="B44" s="12" t="s">
        <v>20</v>
      </c>
      <c r="C44" s="13">
        <v>21.90909090909091</v>
      </c>
      <c r="E44" s="19">
        <v>2</v>
      </c>
      <c r="F44" s="20" t="s">
        <v>28</v>
      </c>
    </row>
    <row r="45" spans="2:11" x14ac:dyDescent="0.2">
      <c r="B45" s="12" t="s">
        <v>15</v>
      </c>
      <c r="C45" s="13">
        <v>19</v>
      </c>
      <c r="E45" s="19">
        <v>3</v>
      </c>
      <c r="F45" s="20" t="s">
        <v>29</v>
      </c>
    </row>
    <row r="46" spans="2:11" x14ac:dyDescent="0.2">
      <c r="B46" s="12" t="s">
        <v>21</v>
      </c>
      <c r="C46" s="13">
        <v>19.486211776733398</v>
      </c>
      <c r="E46" s="19">
        <v>4</v>
      </c>
      <c r="F46" s="20" t="s">
        <v>30</v>
      </c>
    </row>
    <row r="47" spans="2:11" x14ac:dyDescent="0.2">
      <c r="B47" s="12" t="s">
        <v>13</v>
      </c>
      <c r="C47" s="13">
        <v>2</v>
      </c>
      <c r="E47" s="19">
        <v>5</v>
      </c>
      <c r="F47" s="11"/>
    </row>
    <row r="48" spans="2:11" ht="13.5" thickBot="1" x14ac:dyDescent="0.25">
      <c r="B48" s="14" t="s">
        <v>17</v>
      </c>
      <c r="C48" s="15">
        <v>118</v>
      </c>
      <c r="E48" s="19">
        <v>6</v>
      </c>
      <c r="F48" s="20" t="s">
        <v>26</v>
      </c>
    </row>
    <row r="49" spans="3:6" x14ac:dyDescent="0.2">
      <c r="E49" s="19">
        <v>7</v>
      </c>
      <c r="F49" s="11"/>
    </row>
    <row r="50" spans="3:6" x14ac:dyDescent="0.2">
      <c r="E50" s="19">
        <v>8</v>
      </c>
      <c r="F50" s="11"/>
    </row>
    <row r="51" spans="3:6" x14ac:dyDescent="0.2">
      <c r="E51" s="19">
        <v>9</v>
      </c>
      <c r="F51" s="11"/>
    </row>
    <row r="52" spans="3:6" x14ac:dyDescent="0.2">
      <c r="E52" s="19">
        <v>10</v>
      </c>
      <c r="F52" s="11"/>
    </row>
    <row r="53" spans="3:6" x14ac:dyDescent="0.2">
      <c r="E53" s="19">
        <v>11</v>
      </c>
      <c r="F53" s="20" t="s">
        <v>31</v>
      </c>
    </row>
    <row r="59" spans="3:6" x14ac:dyDescent="0.2">
      <c r="C59" s="2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/>
  </sheetViews>
  <sheetFormatPr defaultRowHeight="12.75" x14ac:dyDescent="0.2"/>
  <sheetData>
    <row r="1" spans="1:14" x14ac:dyDescent="0.2">
      <c r="A1">
        <v>1</v>
      </c>
      <c r="B1">
        <v>0.5</v>
      </c>
      <c r="C1">
        <v>1</v>
      </c>
      <c r="D1">
        <v>2</v>
      </c>
      <c r="E1">
        <v>0</v>
      </c>
      <c r="F1">
        <v>3.5</v>
      </c>
      <c r="G1">
        <v>1</v>
      </c>
      <c r="H1">
        <v>5</v>
      </c>
      <c r="I1">
        <v>0</v>
      </c>
      <c r="J1">
        <v>6.5</v>
      </c>
      <c r="K1">
        <v>1</v>
      </c>
      <c r="L1">
        <v>8</v>
      </c>
      <c r="M1">
        <v>1</v>
      </c>
      <c r="N1">
        <v>9.5</v>
      </c>
    </row>
    <row r="2" spans="1:14" x14ac:dyDescent="0.2">
      <c r="A2">
        <v>1</v>
      </c>
      <c r="B2">
        <v>1</v>
      </c>
      <c r="C2">
        <v>1</v>
      </c>
      <c r="D2">
        <v>2.5</v>
      </c>
      <c r="E2">
        <v>0</v>
      </c>
      <c r="F2">
        <v>4</v>
      </c>
      <c r="G2">
        <v>1</v>
      </c>
      <c r="H2">
        <v>5.5</v>
      </c>
      <c r="I2">
        <v>0</v>
      </c>
      <c r="J2">
        <v>7</v>
      </c>
      <c r="K2">
        <v>1</v>
      </c>
      <c r="L2">
        <v>8.5</v>
      </c>
      <c r="M2">
        <v>1</v>
      </c>
      <c r="N2">
        <v>10</v>
      </c>
    </row>
    <row r="3" spans="1:14" x14ac:dyDescent="0.2">
      <c r="A3">
        <v>1</v>
      </c>
      <c r="B3">
        <v>1.5</v>
      </c>
      <c r="C3">
        <v>1</v>
      </c>
      <c r="D3">
        <v>3</v>
      </c>
      <c r="E3">
        <v>0</v>
      </c>
      <c r="F3">
        <v>4.5</v>
      </c>
      <c r="G3">
        <v>1</v>
      </c>
      <c r="H3">
        <v>6</v>
      </c>
      <c r="I3">
        <v>0</v>
      </c>
      <c r="J3">
        <v>7.5</v>
      </c>
      <c r="K3">
        <v>1</v>
      </c>
      <c r="L3">
        <v>9</v>
      </c>
      <c r="M3">
        <v>1</v>
      </c>
      <c r="N3">
        <v>10.5</v>
      </c>
    </row>
    <row r="4" spans="1:14" x14ac:dyDescent="0.2">
      <c r="A4">
        <v>2</v>
      </c>
      <c r="B4">
        <v>0.5</v>
      </c>
      <c r="C4">
        <v>2</v>
      </c>
      <c r="D4">
        <v>2</v>
      </c>
      <c r="E4">
        <v>3</v>
      </c>
      <c r="F4">
        <v>3.5</v>
      </c>
      <c r="G4">
        <v>2</v>
      </c>
      <c r="H4">
        <v>5</v>
      </c>
      <c r="I4">
        <v>2</v>
      </c>
      <c r="J4">
        <v>6.5</v>
      </c>
      <c r="K4">
        <v>2</v>
      </c>
      <c r="L4">
        <v>8</v>
      </c>
      <c r="M4">
        <v>2</v>
      </c>
      <c r="N4">
        <v>9.5</v>
      </c>
    </row>
    <row r="5" spans="1:14" x14ac:dyDescent="0.2">
      <c r="A5">
        <v>2</v>
      </c>
      <c r="B5">
        <v>1</v>
      </c>
      <c r="C5">
        <v>2</v>
      </c>
      <c r="D5">
        <v>2.5</v>
      </c>
      <c r="E5">
        <v>3</v>
      </c>
      <c r="F5">
        <v>4</v>
      </c>
      <c r="G5">
        <v>2</v>
      </c>
      <c r="H5">
        <v>5.5</v>
      </c>
      <c r="I5">
        <v>2</v>
      </c>
      <c r="J5">
        <v>7</v>
      </c>
      <c r="K5">
        <v>2</v>
      </c>
      <c r="L5">
        <v>8.5</v>
      </c>
      <c r="M5">
        <v>2</v>
      </c>
      <c r="N5">
        <v>10</v>
      </c>
    </row>
    <row r="6" spans="1:14" x14ac:dyDescent="0.2">
      <c r="A6">
        <v>2</v>
      </c>
      <c r="B6">
        <v>1.5</v>
      </c>
      <c r="C6">
        <v>2</v>
      </c>
      <c r="D6">
        <v>3</v>
      </c>
      <c r="E6">
        <v>3</v>
      </c>
      <c r="F6">
        <v>4.5</v>
      </c>
      <c r="G6">
        <v>2</v>
      </c>
      <c r="H6">
        <v>6</v>
      </c>
      <c r="I6">
        <v>2</v>
      </c>
      <c r="J6">
        <v>7.5</v>
      </c>
      <c r="K6">
        <v>2</v>
      </c>
      <c r="L6">
        <v>9</v>
      </c>
      <c r="M6">
        <v>2</v>
      </c>
      <c r="N6">
        <v>10.5</v>
      </c>
    </row>
    <row r="7" spans="1:14" x14ac:dyDescent="0.2">
      <c r="A7">
        <v>3</v>
      </c>
      <c r="B7">
        <v>0.5</v>
      </c>
      <c r="C7">
        <v>3</v>
      </c>
      <c r="D7">
        <v>2</v>
      </c>
      <c r="E7">
        <v>4</v>
      </c>
      <c r="F7">
        <v>3.5</v>
      </c>
      <c r="G7">
        <v>3</v>
      </c>
      <c r="H7">
        <v>5</v>
      </c>
      <c r="I7">
        <v>3</v>
      </c>
      <c r="J7">
        <v>6.5</v>
      </c>
      <c r="K7">
        <v>3</v>
      </c>
      <c r="L7">
        <v>8</v>
      </c>
      <c r="M7">
        <v>3</v>
      </c>
      <c r="N7">
        <v>9.5</v>
      </c>
    </row>
    <row r="8" spans="1:14" x14ac:dyDescent="0.2">
      <c r="A8">
        <v>3</v>
      </c>
      <c r="B8">
        <v>1</v>
      </c>
      <c r="C8">
        <v>3</v>
      </c>
      <c r="D8">
        <v>2.5</v>
      </c>
      <c r="E8">
        <v>4</v>
      </c>
      <c r="F8">
        <v>4</v>
      </c>
      <c r="G8">
        <v>3</v>
      </c>
      <c r="H8">
        <v>5.5</v>
      </c>
      <c r="I8">
        <v>3</v>
      </c>
      <c r="J8">
        <v>7</v>
      </c>
      <c r="K8">
        <v>3</v>
      </c>
      <c r="L8">
        <v>8.5</v>
      </c>
      <c r="M8">
        <v>3</v>
      </c>
      <c r="N8">
        <v>10</v>
      </c>
    </row>
    <row r="9" spans="1:14" x14ac:dyDescent="0.2">
      <c r="A9">
        <v>3</v>
      </c>
      <c r="B9">
        <v>1.5</v>
      </c>
      <c r="C9">
        <v>3</v>
      </c>
      <c r="D9">
        <v>3</v>
      </c>
      <c r="E9">
        <v>4</v>
      </c>
      <c r="F9">
        <v>4.5</v>
      </c>
      <c r="G9">
        <v>3</v>
      </c>
      <c r="H9">
        <v>6</v>
      </c>
      <c r="I9">
        <v>3</v>
      </c>
      <c r="J9">
        <v>7.5</v>
      </c>
      <c r="K9">
        <v>3</v>
      </c>
      <c r="L9">
        <v>9</v>
      </c>
      <c r="M9">
        <v>3</v>
      </c>
      <c r="N9">
        <v>10.5</v>
      </c>
    </row>
    <row r="10" spans="1:14" x14ac:dyDescent="0.2">
      <c r="A10">
        <v>4</v>
      </c>
      <c r="B10">
        <v>0.5</v>
      </c>
      <c r="C10">
        <v>4</v>
      </c>
      <c r="D10">
        <v>2</v>
      </c>
      <c r="E10">
        <v>4</v>
      </c>
      <c r="F10">
        <v>3.5</v>
      </c>
      <c r="G10">
        <v>4</v>
      </c>
      <c r="H10">
        <v>5</v>
      </c>
      <c r="I10">
        <v>4</v>
      </c>
      <c r="J10">
        <v>6.5</v>
      </c>
      <c r="K10">
        <v>4</v>
      </c>
      <c r="L10">
        <v>8</v>
      </c>
      <c r="M10">
        <v>4</v>
      </c>
      <c r="N10">
        <v>9.5</v>
      </c>
    </row>
    <row r="11" spans="1:14" x14ac:dyDescent="0.2">
      <c r="A11">
        <v>4</v>
      </c>
      <c r="B11">
        <v>1</v>
      </c>
      <c r="C11">
        <v>4</v>
      </c>
      <c r="D11">
        <v>2.5</v>
      </c>
      <c r="E11">
        <v>4</v>
      </c>
      <c r="F11">
        <v>4</v>
      </c>
      <c r="G11">
        <v>4</v>
      </c>
      <c r="H11">
        <v>5.5</v>
      </c>
      <c r="I11">
        <v>4</v>
      </c>
      <c r="J11">
        <v>7</v>
      </c>
      <c r="K11">
        <v>4</v>
      </c>
      <c r="L11">
        <v>8.5</v>
      </c>
      <c r="M11">
        <v>4</v>
      </c>
      <c r="N11">
        <v>10</v>
      </c>
    </row>
    <row r="12" spans="1:14" x14ac:dyDescent="0.2">
      <c r="A12">
        <v>4</v>
      </c>
      <c r="B12">
        <v>1.5</v>
      </c>
      <c r="C12">
        <v>4</v>
      </c>
      <c r="D12">
        <v>3</v>
      </c>
      <c r="E12">
        <v>4</v>
      </c>
      <c r="F12">
        <v>4.5</v>
      </c>
      <c r="G12">
        <v>4</v>
      </c>
      <c r="H12">
        <v>6</v>
      </c>
      <c r="I12">
        <v>4</v>
      </c>
      <c r="J12">
        <v>7.5</v>
      </c>
      <c r="K12">
        <v>4</v>
      </c>
      <c r="L12">
        <v>9</v>
      </c>
      <c r="M12">
        <v>4</v>
      </c>
      <c r="N12">
        <v>10.5</v>
      </c>
    </row>
    <row r="13" spans="1:14" x14ac:dyDescent="0.2">
      <c r="A13">
        <v>4</v>
      </c>
      <c r="B13">
        <v>0.5</v>
      </c>
      <c r="C13">
        <v>4</v>
      </c>
      <c r="D13">
        <v>2</v>
      </c>
      <c r="E13">
        <v>4</v>
      </c>
      <c r="F13">
        <v>3.5</v>
      </c>
      <c r="G13">
        <v>4</v>
      </c>
      <c r="H13">
        <v>5</v>
      </c>
      <c r="I13">
        <v>4</v>
      </c>
      <c r="J13">
        <v>6.5</v>
      </c>
      <c r="K13">
        <v>4</v>
      </c>
      <c r="L13">
        <v>8</v>
      </c>
      <c r="M13">
        <v>4</v>
      </c>
      <c r="N13">
        <v>9.5</v>
      </c>
    </row>
    <row r="14" spans="1:14" x14ac:dyDescent="0.2">
      <c r="A14">
        <v>4</v>
      </c>
      <c r="B14">
        <v>1</v>
      </c>
      <c r="C14">
        <v>4</v>
      </c>
      <c r="D14">
        <v>2.5</v>
      </c>
      <c r="E14">
        <v>4</v>
      </c>
      <c r="F14">
        <v>4</v>
      </c>
      <c r="G14">
        <v>4</v>
      </c>
      <c r="H14">
        <v>5.5</v>
      </c>
      <c r="I14">
        <v>4</v>
      </c>
      <c r="J14">
        <v>7</v>
      </c>
      <c r="K14">
        <v>4</v>
      </c>
      <c r="L14">
        <v>8.5</v>
      </c>
      <c r="M14">
        <v>4</v>
      </c>
      <c r="N14">
        <v>10</v>
      </c>
    </row>
    <row r="15" spans="1:14" x14ac:dyDescent="0.2">
      <c r="A15">
        <v>4</v>
      </c>
      <c r="B15">
        <v>1.5</v>
      </c>
      <c r="C15">
        <v>4</v>
      </c>
      <c r="D15">
        <v>3</v>
      </c>
      <c r="E15">
        <v>4</v>
      </c>
      <c r="F15">
        <v>4.5</v>
      </c>
      <c r="G15">
        <v>4</v>
      </c>
      <c r="H15">
        <v>6</v>
      </c>
      <c r="I15">
        <v>4</v>
      </c>
      <c r="J15">
        <v>7.5</v>
      </c>
      <c r="K15">
        <v>4</v>
      </c>
      <c r="L15">
        <v>9</v>
      </c>
      <c r="M15">
        <v>4</v>
      </c>
      <c r="N15">
        <v>10.5</v>
      </c>
    </row>
    <row r="16" spans="1:14" x14ac:dyDescent="0.2">
      <c r="A16">
        <v>1</v>
      </c>
      <c r="B16">
        <v>1</v>
      </c>
      <c r="C16">
        <v>1</v>
      </c>
      <c r="D16">
        <v>2.5</v>
      </c>
      <c r="E16">
        <v>0</v>
      </c>
      <c r="F16">
        <v>4</v>
      </c>
      <c r="G16">
        <v>1</v>
      </c>
      <c r="H16">
        <v>5.5</v>
      </c>
      <c r="I16">
        <v>0</v>
      </c>
      <c r="J16">
        <v>7</v>
      </c>
      <c r="K16">
        <v>1</v>
      </c>
      <c r="L16">
        <v>8.5</v>
      </c>
      <c r="M16">
        <v>1</v>
      </c>
      <c r="N16">
        <v>10</v>
      </c>
    </row>
    <row r="17" spans="1:14" x14ac:dyDescent="0.2">
      <c r="A17">
        <v>4</v>
      </c>
      <c r="B17">
        <v>1</v>
      </c>
      <c r="C17">
        <v>4</v>
      </c>
      <c r="D17">
        <v>2.5</v>
      </c>
      <c r="E17">
        <v>4</v>
      </c>
      <c r="F17">
        <v>4</v>
      </c>
      <c r="G17">
        <v>4</v>
      </c>
      <c r="H17">
        <v>5.5</v>
      </c>
      <c r="I17">
        <v>4</v>
      </c>
      <c r="J17">
        <v>7</v>
      </c>
      <c r="K17">
        <v>4</v>
      </c>
      <c r="L17">
        <v>8.5</v>
      </c>
      <c r="M17">
        <v>4</v>
      </c>
      <c r="N17">
        <v>10</v>
      </c>
    </row>
    <row r="18" spans="1:14" x14ac:dyDescent="0.2">
      <c r="A18">
        <v>2</v>
      </c>
      <c r="B18">
        <v>0.5</v>
      </c>
      <c r="C18">
        <v>2</v>
      </c>
      <c r="D18">
        <v>2</v>
      </c>
      <c r="E18">
        <v>3</v>
      </c>
      <c r="F18">
        <v>3.5</v>
      </c>
      <c r="G18">
        <v>2</v>
      </c>
      <c r="H18">
        <v>5</v>
      </c>
      <c r="I18">
        <v>2</v>
      </c>
      <c r="J18">
        <v>6.5</v>
      </c>
      <c r="K18">
        <v>2</v>
      </c>
      <c r="L18">
        <v>8</v>
      </c>
      <c r="M18">
        <v>2</v>
      </c>
      <c r="N18">
        <v>9.5</v>
      </c>
    </row>
    <row r="19" spans="1:14" x14ac:dyDescent="0.2">
      <c r="A19">
        <v>4</v>
      </c>
      <c r="B19">
        <v>0.5</v>
      </c>
      <c r="C19">
        <v>4</v>
      </c>
      <c r="D19">
        <v>2</v>
      </c>
      <c r="E19">
        <v>4</v>
      </c>
      <c r="F19">
        <v>3.5</v>
      </c>
      <c r="G19">
        <v>4</v>
      </c>
      <c r="H19">
        <v>5</v>
      </c>
      <c r="I19">
        <v>4</v>
      </c>
      <c r="J19">
        <v>6.5</v>
      </c>
      <c r="K19">
        <v>4</v>
      </c>
      <c r="L19">
        <v>8</v>
      </c>
      <c r="M19">
        <v>4</v>
      </c>
      <c r="N19">
        <v>9.5</v>
      </c>
    </row>
    <row r="20" spans="1:14" x14ac:dyDescent="0.2">
      <c r="A20">
        <v>2</v>
      </c>
      <c r="B20">
        <v>1.5</v>
      </c>
      <c r="C20">
        <v>2</v>
      </c>
      <c r="D20">
        <v>3</v>
      </c>
      <c r="E20">
        <v>3</v>
      </c>
      <c r="F20">
        <v>4.5</v>
      </c>
      <c r="G20">
        <v>2</v>
      </c>
      <c r="H20">
        <v>6</v>
      </c>
      <c r="I20">
        <v>2</v>
      </c>
      <c r="J20">
        <v>7.5</v>
      </c>
      <c r="K20">
        <v>2</v>
      </c>
      <c r="L20">
        <v>9</v>
      </c>
      <c r="M20">
        <v>2</v>
      </c>
      <c r="N20">
        <v>10.5</v>
      </c>
    </row>
    <row r="21" spans="1:14" x14ac:dyDescent="0.2">
      <c r="A21">
        <v>4</v>
      </c>
      <c r="B21">
        <v>1.5</v>
      </c>
      <c r="C21">
        <v>4</v>
      </c>
      <c r="D21">
        <v>3</v>
      </c>
      <c r="E21">
        <v>4</v>
      </c>
      <c r="F21">
        <v>4.5</v>
      </c>
      <c r="G21">
        <v>4</v>
      </c>
      <c r="H21">
        <v>6</v>
      </c>
      <c r="I21">
        <v>4</v>
      </c>
      <c r="J21">
        <v>7.5</v>
      </c>
      <c r="K21">
        <v>4</v>
      </c>
      <c r="L21">
        <v>9</v>
      </c>
      <c r="M21">
        <v>4</v>
      </c>
      <c r="N21">
        <v>10.5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sqref="A1:F16"/>
    </sheetView>
  </sheetViews>
  <sheetFormatPr defaultRowHeight="12.75" x14ac:dyDescent="0.2"/>
  <cols>
    <col min="1" max="1" width="15.28515625" bestFit="1" customWidth="1"/>
    <col min="3" max="3" width="4.42578125" customWidth="1"/>
    <col min="4" max="4" width="9.140625" style="11"/>
    <col min="5" max="5" width="31.140625" style="11" bestFit="1" customWidth="1"/>
  </cols>
  <sheetData>
    <row r="1" spans="1:5" x14ac:dyDescent="0.2">
      <c r="D1" s="11" t="s">
        <v>24</v>
      </c>
    </row>
    <row r="3" spans="1:5" x14ac:dyDescent="0.2">
      <c r="D3" s="11" t="s">
        <v>23</v>
      </c>
      <c r="E3" s="18">
        <v>10</v>
      </c>
    </row>
    <row r="4" spans="1:5" ht="13.5" thickBot="1" x14ac:dyDescent="0.25"/>
    <row r="5" spans="1:5" x14ac:dyDescent="0.2">
      <c r="A5" s="16" t="s">
        <v>22</v>
      </c>
      <c r="B5" s="17"/>
      <c r="D5" s="19">
        <v>0</v>
      </c>
      <c r="E5" s="20" t="s">
        <v>25</v>
      </c>
    </row>
    <row r="6" spans="1:5" x14ac:dyDescent="0.2">
      <c r="A6" s="12" t="s">
        <v>19</v>
      </c>
      <c r="B6" s="13">
        <v>44</v>
      </c>
      <c r="D6" s="19">
        <v>1</v>
      </c>
      <c r="E6" s="20" t="s">
        <v>27</v>
      </c>
    </row>
    <row r="7" spans="1:5" x14ac:dyDescent="0.2">
      <c r="A7" s="12" t="s">
        <v>20</v>
      </c>
      <c r="B7" s="13">
        <v>21.90909090909091</v>
      </c>
      <c r="D7" s="19">
        <v>2</v>
      </c>
      <c r="E7" s="20" t="s">
        <v>28</v>
      </c>
    </row>
    <row r="8" spans="1:5" x14ac:dyDescent="0.2">
      <c r="A8" s="12" t="s">
        <v>15</v>
      </c>
      <c r="B8" s="13">
        <v>19</v>
      </c>
      <c r="D8" s="19">
        <v>3</v>
      </c>
      <c r="E8" s="20" t="s">
        <v>29</v>
      </c>
    </row>
    <row r="9" spans="1:5" x14ac:dyDescent="0.2">
      <c r="A9" s="12" t="s">
        <v>21</v>
      </c>
      <c r="B9" s="13">
        <v>19.486211776733398</v>
      </c>
      <c r="D9" s="19">
        <v>4</v>
      </c>
      <c r="E9" s="20" t="s">
        <v>30</v>
      </c>
    </row>
    <row r="10" spans="1:5" x14ac:dyDescent="0.2">
      <c r="A10" s="12" t="s">
        <v>13</v>
      </c>
      <c r="B10" s="13">
        <v>2</v>
      </c>
      <c r="D10" s="19">
        <v>5</v>
      </c>
    </row>
    <row r="11" spans="1:5" ht="13.5" thickBot="1" x14ac:dyDescent="0.25">
      <c r="A11" s="14" t="s">
        <v>17</v>
      </c>
      <c r="B11" s="15">
        <v>118</v>
      </c>
      <c r="D11" s="19">
        <v>6</v>
      </c>
      <c r="E11" s="20" t="s">
        <v>26</v>
      </c>
    </row>
    <row r="12" spans="1:5" x14ac:dyDescent="0.2">
      <c r="D12" s="19">
        <v>7</v>
      </c>
    </row>
    <row r="13" spans="1:5" x14ac:dyDescent="0.2">
      <c r="D13" s="19">
        <v>8</v>
      </c>
    </row>
    <row r="14" spans="1:5" x14ac:dyDescent="0.2">
      <c r="D14" s="19">
        <v>9</v>
      </c>
    </row>
    <row r="15" spans="1:5" x14ac:dyDescent="0.2">
      <c r="D15" s="19">
        <v>10</v>
      </c>
    </row>
    <row r="16" spans="1:5" x14ac:dyDescent="0.2">
      <c r="D16" s="19">
        <v>11</v>
      </c>
      <c r="E16" s="20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/>
  </sheetViews>
  <sheetFormatPr defaultRowHeight="12.75" x14ac:dyDescent="0.2"/>
  <sheetData>
    <row r="1" spans="1:12" x14ac:dyDescent="0.2">
      <c r="A1">
        <v>1</v>
      </c>
      <c r="B1">
        <v>0.5</v>
      </c>
      <c r="C1">
        <v>1</v>
      </c>
      <c r="D1">
        <v>2</v>
      </c>
      <c r="E1">
        <v>0</v>
      </c>
      <c r="F1">
        <v>3.5</v>
      </c>
      <c r="G1">
        <v>1</v>
      </c>
      <c r="H1">
        <v>5</v>
      </c>
      <c r="I1">
        <v>0</v>
      </c>
      <c r="J1">
        <v>6.5</v>
      </c>
      <c r="K1">
        <v>1</v>
      </c>
      <c r="L1">
        <v>8</v>
      </c>
    </row>
    <row r="2" spans="1:12" x14ac:dyDescent="0.2">
      <c r="A2">
        <v>1</v>
      </c>
      <c r="B2">
        <v>1</v>
      </c>
      <c r="C2">
        <v>1</v>
      </c>
      <c r="D2">
        <v>2.5</v>
      </c>
      <c r="E2">
        <v>0</v>
      </c>
      <c r="F2">
        <v>4</v>
      </c>
      <c r="G2">
        <v>1</v>
      </c>
      <c r="H2">
        <v>5.5</v>
      </c>
      <c r="I2">
        <v>0</v>
      </c>
      <c r="J2">
        <v>7</v>
      </c>
      <c r="K2">
        <v>1</v>
      </c>
      <c r="L2">
        <v>8.5</v>
      </c>
    </row>
    <row r="3" spans="1:12" x14ac:dyDescent="0.2">
      <c r="A3">
        <v>1</v>
      </c>
      <c r="B3">
        <v>1.5</v>
      </c>
      <c r="C3">
        <v>1</v>
      </c>
      <c r="D3">
        <v>3</v>
      </c>
      <c r="E3">
        <v>0</v>
      </c>
      <c r="F3">
        <v>4.5</v>
      </c>
      <c r="G3">
        <v>1</v>
      </c>
      <c r="H3">
        <v>6</v>
      </c>
      <c r="I3">
        <v>0</v>
      </c>
      <c r="J3">
        <v>7.5</v>
      </c>
      <c r="K3">
        <v>1</v>
      </c>
      <c r="L3">
        <v>9</v>
      </c>
    </row>
    <row r="4" spans="1:12" x14ac:dyDescent="0.2">
      <c r="A4">
        <v>2</v>
      </c>
      <c r="B4">
        <v>0.5</v>
      </c>
      <c r="C4">
        <v>2</v>
      </c>
      <c r="D4">
        <v>2</v>
      </c>
      <c r="E4">
        <v>3</v>
      </c>
      <c r="F4">
        <v>3.5</v>
      </c>
      <c r="G4">
        <v>2</v>
      </c>
      <c r="H4">
        <v>5</v>
      </c>
      <c r="I4">
        <v>2</v>
      </c>
      <c r="J4">
        <v>6.5</v>
      </c>
      <c r="K4">
        <v>2</v>
      </c>
      <c r="L4">
        <v>8</v>
      </c>
    </row>
    <row r="5" spans="1:12" x14ac:dyDescent="0.2">
      <c r="A5">
        <v>2</v>
      </c>
      <c r="B5">
        <v>1</v>
      </c>
      <c r="C5">
        <v>2</v>
      </c>
      <c r="D5">
        <v>2.5</v>
      </c>
      <c r="E5">
        <v>3</v>
      </c>
      <c r="F5">
        <v>4</v>
      </c>
      <c r="G5">
        <v>2</v>
      </c>
      <c r="H5">
        <v>5.5</v>
      </c>
      <c r="I5">
        <v>2</v>
      </c>
      <c r="J5">
        <v>7</v>
      </c>
      <c r="K5">
        <v>2</v>
      </c>
      <c r="L5">
        <v>8.5</v>
      </c>
    </row>
    <row r="6" spans="1:12" x14ac:dyDescent="0.2">
      <c r="A6">
        <v>2</v>
      </c>
      <c r="B6">
        <v>1.5</v>
      </c>
      <c r="C6">
        <v>2</v>
      </c>
      <c r="D6">
        <v>3</v>
      </c>
      <c r="E6">
        <v>3</v>
      </c>
      <c r="F6">
        <v>4.5</v>
      </c>
      <c r="G6">
        <v>2</v>
      </c>
      <c r="H6">
        <v>6</v>
      </c>
      <c r="I6">
        <v>2</v>
      </c>
      <c r="J6">
        <v>7.5</v>
      </c>
      <c r="K6">
        <v>2</v>
      </c>
      <c r="L6">
        <v>9</v>
      </c>
    </row>
    <row r="7" spans="1:12" x14ac:dyDescent="0.2">
      <c r="A7">
        <v>3</v>
      </c>
      <c r="B7">
        <v>0.5</v>
      </c>
      <c r="C7">
        <v>3</v>
      </c>
      <c r="D7">
        <v>2</v>
      </c>
      <c r="E7">
        <v>4</v>
      </c>
      <c r="F7">
        <v>3.5</v>
      </c>
      <c r="G7">
        <v>3</v>
      </c>
      <c r="H7">
        <v>5</v>
      </c>
      <c r="I7">
        <v>3</v>
      </c>
      <c r="J7">
        <v>6.5</v>
      </c>
      <c r="K7">
        <v>3</v>
      </c>
      <c r="L7">
        <v>8</v>
      </c>
    </row>
    <row r="8" spans="1:12" x14ac:dyDescent="0.2">
      <c r="A8">
        <v>3</v>
      </c>
      <c r="B8">
        <v>1</v>
      </c>
      <c r="C8">
        <v>3</v>
      </c>
      <c r="D8">
        <v>2.5</v>
      </c>
      <c r="E8">
        <v>4</v>
      </c>
      <c r="F8">
        <v>4</v>
      </c>
      <c r="G8">
        <v>3</v>
      </c>
      <c r="H8">
        <v>5.5</v>
      </c>
      <c r="I8">
        <v>3</v>
      </c>
      <c r="J8">
        <v>7</v>
      </c>
      <c r="K8">
        <v>3</v>
      </c>
      <c r="L8">
        <v>8.5</v>
      </c>
    </row>
    <row r="9" spans="1:12" x14ac:dyDescent="0.2">
      <c r="A9">
        <v>3</v>
      </c>
      <c r="B9">
        <v>1.5</v>
      </c>
      <c r="C9">
        <v>3</v>
      </c>
      <c r="D9">
        <v>3</v>
      </c>
      <c r="E9">
        <v>4</v>
      </c>
      <c r="F9">
        <v>4.5</v>
      </c>
      <c r="G9">
        <v>3</v>
      </c>
      <c r="H9">
        <v>6</v>
      </c>
      <c r="I9">
        <v>3</v>
      </c>
      <c r="J9">
        <v>7.5</v>
      </c>
      <c r="K9">
        <v>3</v>
      </c>
      <c r="L9">
        <v>9</v>
      </c>
    </row>
    <row r="10" spans="1:12" x14ac:dyDescent="0.2">
      <c r="A10">
        <v>4</v>
      </c>
      <c r="B10">
        <v>0.5</v>
      </c>
      <c r="C10">
        <v>4</v>
      </c>
      <c r="D10">
        <v>2</v>
      </c>
      <c r="E10">
        <v>4</v>
      </c>
      <c r="F10">
        <v>3.5</v>
      </c>
      <c r="G10">
        <v>4</v>
      </c>
      <c r="H10">
        <v>5</v>
      </c>
      <c r="I10">
        <v>4</v>
      </c>
      <c r="J10">
        <v>6.5</v>
      </c>
      <c r="K10">
        <v>4</v>
      </c>
      <c r="L10">
        <v>8</v>
      </c>
    </row>
    <row r="11" spans="1:12" x14ac:dyDescent="0.2">
      <c r="A11">
        <v>4</v>
      </c>
      <c r="B11">
        <v>1</v>
      </c>
      <c r="C11">
        <v>4</v>
      </c>
      <c r="D11">
        <v>2.5</v>
      </c>
      <c r="E11">
        <v>4</v>
      </c>
      <c r="F11">
        <v>4</v>
      </c>
      <c r="G11">
        <v>4</v>
      </c>
      <c r="H11">
        <v>5.5</v>
      </c>
      <c r="I11">
        <v>4</v>
      </c>
      <c r="J11">
        <v>7</v>
      </c>
      <c r="K11">
        <v>4</v>
      </c>
      <c r="L11">
        <v>8.5</v>
      </c>
    </row>
    <row r="12" spans="1:12" x14ac:dyDescent="0.2">
      <c r="A12">
        <v>4</v>
      </c>
      <c r="B12">
        <v>1.5</v>
      </c>
      <c r="C12">
        <v>4</v>
      </c>
      <c r="D12">
        <v>3</v>
      </c>
      <c r="E12">
        <v>4</v>
      </c>
      <c r="F12">
        <v>4.5</v>
      </c>
      <c r="G12">
        <v>4</v>
      </c>
      <c r="H12">
        <v>6</v>
      </c>
      <c r="I12">
        <v>4</v>
      </c>
      <c r="J12">
        <v>7.5</v>
      </c>
      <c r="K12">
        <v>4</v>
      </c>
      <c r="L12">
        <v>9</v>
      </c>
    </row>
    <row r="13" spans="1:12" x14ac:dyDescent="0.2">
      <c r="A13">
        <v>4</v>
      </c>
      <c r="B13">
        <v>0.5</v>
      </c>
      <c r="C13">
        <v>4</v>
      </c>
      <c r="D13">
        <v>2</v>
      </c>
      <c r="E13">
        <v>4</v>
      </c>
      <c r="F13">
        <v>3.5</v>
      </c>
      <c r="G13">
        <v>4</v>
      </c>
      <c r="H13">
        <v>5</v>
      </c>
      <c r="I13">
        <v>4</v>
      </c>
      <c r="J13">
        <v>6.5</v>
      </c>
      <c r="K13">
        <v>4</v>
      </c>
      <c r="L13">
        <v>8</v>
      </c>
    </row>
    <row r="14" spans="1:12" x14ac:dyDescent="0.2">
      <c r="A14">
        <v>4</v>
      </c>
      <c r="B14">
        <v>1</v>
      </c>
      <c r="C14">
        <v>4</v>
      </c>
      <c r="D14">
        <v>2.5</v>
      </c>
      <c r="E14">
        <v>4</v>
      </c>
      <c r="F14">
        <v>4</v>
      </c>
      <c r="G14">
        <v>4</v>
      </c>
      <c r="H14">
        <v>5.5</v>
      </c>
      <c r="I14">
        <v>4</v>
      </c>
      <c r="J14">
        <v>7</v>
      </c>
      <c r="K14">
        <v>4</v>
      </c>
      <c r="L14">
        <v>8.5</v>
      </c>
    </row>
    <row r="15" spans="1:12" x14ac:dyDescent="0.2">
      <c r="A15">
        <v>4</v>
      </c>
      <c r="B15">
        <v>1.5</v>
      </c>
      <c r="C15">
        <v>4</v>
      </c>
      <c r="D15">
        <v>3</v>
      </c>
      <c r="E15">
        <v>4</v>
      </c>
      <c r="F15">
        <v>4.5</v>
      </c>
      <c r="G15">
        <v>4</v>
      </c>
      <c r="H15">
        <v>6</v>
      </c>
      <c r="I15">
        <v>4</v>
      </c>
      <c r="J15">
        <v>7.5</v>
      </c>
      <c r="K15">
        <v>4</v>
      </c>
      <c r="L15">
        <v>9</v>
      </c>
    </row>
    <row r="16" spans="1:12" x14ac:dyDescent="0.2">
      <c r="A16">
        <v>1</v>
      </c>
      <c r="B16">
        <v>1</v>
      </c>
      <c r="C16">
        <v>1</v>
      </c>
      <c r="D16">
        <v>2.5</v>
      </c>
      <c r="E16">
        <v>0</v>
      </c>
      <c r="F16">
        <v>4</v>
      </c>
      <c r="G16">
        <v>1</v>
      </c>
      <c r="H16">
        <v>5.5</v>
      </c>
      <c r="I16">
        <v>0</v>
      </c>
      <c r="J16">
        <v>7</v>
      </c>
      <c r="K16">
        <v>1</v>
      </c>
      <c r="L16">
        <v>8.5</v>
      </c>
    </row>
    <row r="17" spans="1:12" x14ac:dyDescent="0.2">
      <c r="A17">
        <v>4</v>
      </c>
      <c r="B17">
        <v>1</v>
      </c>
      <c r="C17">
        <v>4</v>
      </c>
      <c r="D17">
        <v>2.5</v>
      </c>
      <c r="E17">
        <v>4</v>
      </c>
      <c r="F17">
        <v>4</v>
      </c>
      <c r="G17">
        <v>4</v>
      </c>
      <c r="H17">
        <v>5.5</v>
      </c>
      <c r="I17">
        <v>4</v>
      </c>
      <c r="J17">
        <v>7</v>
      </c>
      <c r="K17">
        <v>4</v>
      </c>
      <c r="L17">
        <v>8.5</v>
      </c>
    </row>
    <row r="18" spans="1:12" x14ac:dyDescent="0.2">
      <c r="A18">
        <v>2</v>
      </c>
      <c r="B18">
        <v>0.5</v>
      </c>
      <c r="C18">
        <v>2</v>
      </c>
      <c r="D18">
        <v>2</v>
      </c>
      <c r="E18">
        <v>3</v>
      </c>
      <c r="F18">
        <v>3.5</v>
      </c>
      <c r="G18">
        <v>2</v>
      </c>
      <c r="H18">
        <v>5</v>
      </c>
      <c r="I18">
        <v>2</v>
      </c>
      <c r="J18">
        <v>6.5</v>
      </c>
      <c r="K18">
        <v>2</v>
      </c>
      <c r="L18">
        <v>8</v>
      </c>
    </row>
    <row r="19" spans="1:12" x14ac:dyDescent="0.2">
      <c r="A19">
        <v>4</v>
      </c>
      <c r="B19">
        <v>0.5</v>
      </c>
      <c r="C19">
        <v>4</v>
      </c>
      <c r="D19">
        <v>2</v>
      </c>
      <c r="E19">
        <v>4</v>
      </c>
      <c r="F19">
        <v>3.5</v>
      </c>
      <c r="G19">
        <v>4</v>
      </c>
      <c r="H19">
        <v>5</v>
      </c>
      <c r="I19">
        <v>4</v>
      </c>
      <c r="J19">
        <v>6.5</v>
      </c>
      <c r="K19">
        <v>4</v>
      </c>
      <c r="L19">
        <v>8</v>
      </c>
    </row>
    <row r="20" spans="1:12" x14ac:dyDescent="0.2">
      <c r="A20">
        <v>2</v>
      </c>
      <c r="B20">
        <v>1.5</v>
      </c>
      <c r="C20">
        <v>2</v>
      </c>
      <c r="D20">
        <v>3</v>
      </c>
      <c r="E20">
        <v>3</v>
      </c>
      <c r="F20">
        <v>4.5</v>
      </c>
      <c r="G20">
        <v>2</v>
      </c>
      <c r="H20">
        <v>6</v>
      </c>
      <c r="I20">
        <v>2</v>
      </c>
      <c r="J20">
        <v>7.5</v>
      </c>
      <c r="K20">
        <v>2</v>
      </c>
      <c r="L20">
        <v>9</v>
      </c>
    </row>
    <row r="21" spans="1:12" x14ac:dyDescent="0.2">
      <c r="A21">
        <v>4</v>
      </c>
      <c r="B21">
        <v>1.5</v>
      </c>
      <c r="C21">
        <v>4</v>
      </c>
      <c r="D21">
        <v>3</v>
      </c>
      <c r="E21">
        <v>4</v>
      </c>
      <c r="F21">
        <v>4.5</v>
      </c>
      <c r="G21">
        <v>4</v>
      </c>
      <c r="H21">
        <v>6</v>
      </c>
      <c r="I21">
        <v>4</v>
      </c>
      <c r="J21">
        <v>7.5</v>
      </c>
      <c r="K21">
        <v>4</v>
      </c>
      <c r="L21">
        <v>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zoomScale="150" zoomScaleNormal="150" zoomScalePageLayoutView="150" workbookViewId="0">
      <selection activeCell="Q7" sqref="Q7"/>
    </sheetView>
  </sheetViews>
  <sheetFormatPr defaultColWidth="4.42578125" defaultRowHeight="12.75" x14ac:dyDescent="0.2"/>
  <cols>
    <col min="1" max="1" width="3.85546875" style="2" customWidth="1"/>
    <col min="2" max="2" width="3.85546875" style="2" bestFit="1" customWidth="1"/>
    <col min="3" max="3" width="4" style="2" bestFit="1" customWidth="1"/>
    <col min="4" max="4" width="4.5703125" style="2" bestFit="1" customWidth="1"/>
    <col min="5" max="6" width="4" style="2" bestFit="1" customWidth="1"/>
    <col min="7" max="7" width="7.140625" style="2" bestFit="1" customWidth="1"/>
    <col min="8" max="8" width="10.28515625" style="2" bestFit="1" customWidth="1"/>
    <col min="9" max="9" width="11.42578125" style="3" bestFit="1" customWidth="1"/>
    <col min="10" max="10" width="17" style="2" bestFit="1" customWidth="1"/>
    <col min="11" max="11" width="15.5703125" style="2" bestFit="1" customWidth="1"/>
    <col min="12" max="16384" width="4.42578125" style="2"/>
  </cols>
  <sheetData>
    <row r="1" spans="1:11" x14ac:dyDescent="0.2">
      <c r="A1" s="1" t="s">
        <v>10</v>
      </c>
    </row>
    <row r="3" spans="1:11" s="1" customFormat="1" x14ac:dyDescent="0.2">
      <c r="A3" s="4" t="s">
        <v>0</v>
      </c>
      <c r="B3" s="4" t="s">
        <v>1</v>
      </c>
      <c r="C3" s="4" t="s">
        <v>2</v>
      </c>
      <c r="D3" s="4" t="s">
        <v>5</v>
      </c>
      <c r="E3" s="4" t="s">
        <v>6</v>
      </c>
      <c r="F3" s="4" t="s">
        <v>7</v>
      </c>
      <c r="G3" s="4" t="s">
        <v>11</v>
      </c>
      <c r="H3" s="4" t="s">
        <v>8</v>
      </c>
      <c r="I3" s="5" t="s">
        <v>9</v>
      </c>
      <c r="J3" s="4" t="s">
        <v>3</v>
      </c>
      <c r="K3" s="4" t="s">
        <v>4</v>
      </c>
    </row>
    <row r="4" spans="1:11" x14ac:dyDescent="0.2">
      <c r="A4" s="6">
        <v>3</v>
      </c>
      <c r="B4" s="6">
        <v>2</v>
      </c>
      <c r="C4" s="6">
        <v>0</v>
      </c>
      <c r="D4" s="6">
        <v>2</v>
      </c>
      <c r="E4" s="6">
        <v>2</v>
      </c>
      <c r="F4" s="6">
        <v>2</v>
      </c>
      <c r="G4" s="6">
        <v>3</v>
      </c>
      <c r="H4" s="7">
        <f>AVERAGE(A4:C4)</f>
        <v>1.6666666666666667</v>
      </c>
      <c r="I4" s="7">
        <f>AVERAGE(D4:F4)</f>
        <v>2</v>
      </c>
      <c r="J4" s="8">
        <v>0.36</v>
      </c>
      <c r="K4" s="6">
        <v>20</v>
      </c>
    </row>
    <row r="5" spans="1:11" x14ac:dyDescent="0.2">
      <c r="A5" s="6">
        <v>2</v>
      </c>
      <c r="B5" s="6">
        <v>2</v>
      </c>
      <c r="C5" s="6">
        <v>2</v>
      </c>
      <c r="D5" s="6">
        <v>2</v>
      </c>
      <c r="E5" s="6">
        <v>2</v>
      </c>
      <c r="F5" s="6">
        <v>2</v>
      </c>
      <c r="G5" s="6">
        <v>2</v>
      </c>
      <c r="H5" s="7">
        <f t="shared" ref="H5:H47" si="0">AVERAGE(A5:C5)</f>
        <v>2</v>
      </c>
      <c r="I5" s="7">
        <f t="shared" ref="I5:I47" si="1">AVERAGE(D5:F5)</f>
        <v>2</v>
      </c>
      <c r="J5" s="8">
        <v>7.99</v>
      </c>
      <c r="K5" s="6">
        <v>12</v>
      </c>
    </row>
    <row r="6" spans="1:11" x14ac:dyDescent="0.2">
      <c r="A6" s="6">
        <v>2</v>
      </c>
      <c r="B6" s="6">
        <v>2</v>
      </c>
      <c r="C6" s="6">
        <v>3</v>
      </c>
      <c r="D6" s="6">
        <v>2</v>
      </c>
      <c r="E6" s="6">
        <v>2</v>
      </c>
      <c r="F6" s="6">
        <v>2</v>
      </c>
      <c r="G6" s="6">
        <v>2</v>
      </c>
      <c r="H6" s="7">
        <f t="shared" si="0"/>
        <v>2.3333333333333335</v>
      </c>
      <c r="I6" s="7">
        <f t="shared" si="1"/>
        <v>2</v>
      </c>
      <c r="J6" s="8">
        <v>0.04</v>
      </c>
      <c r="K6" s="6">
        <v>15</v>
      </c>
    </row>
    <row r="7" spans="1:11" x14ac:dyDescent="0.2">
      <c r="A7" s="6">
        <v>3</v>
      </c>
      <c r="B7" s="6">
        <v>3</v>
      </c>
      <c r="C7" s="6">
        <v>4</v>
      </c>
      <c r="D7" s="6">
        <v>4</v>
      </c>
      <c r="E7" s="6">
        <v>1</v>
      </c>
      <c r="F7" s="6">
        <v>2</v>
      </c>
      <c r="G7" s="6">
        <v>3</v>
      </c>
      <c r="H7" s="7">
        <f t="shared" si="0"/>
        <v>3.3333333333333335</v>
      </c>
      <c r="I7" s="7">
        <f t="shared" si="1"/>
        <v>2.3333333333333335</v>
      </c>
      <c r="J7" s="9">
        <v>24.31</v>
      </c>
      <c r="K7" s="6">
        <v>11</v>
      </c>
    </row>
    <row r="8" spans="1:11" x14ac:dyDescent="0.2">
      <c r="A8" s="6">
        <v>3</v>
      </c>
      <c r="B8" s="6">
        <v>3</v>
      </c>
      <c r="C8" s="6">
        <v>4</v>
      </c>
      <c r="D8" s="6">
        <v>2</v>
      </c>
      <c r="E8" s="6">
        <v>3</v>
      </c>
      <c r="F8" s="6">
        <v>3</v>
      </c>
      <c r="G8" s="6">
        <v>4</v>
      </c>
      <c r="H8" s="7">
        <f t="shared" si="0"/>
        <v>3.3333333333333335</v>
      </c>
      <c r="I8" s="7">
        <f t="shared" si="1"/>
        <v>2.6666666666666665</v>
      </c>
      <c r="J8" s="8">
        <v>0.65</v>
      </c>
      <c r="K8" s="6">
        <v>22</v>
      </c>
    </row>
    <row r="9" spans="1:11" x14ac:dyDescent="0.2">
      <c r="A9" s="6">
        <v>2</v>
      </c>
      <c r="B9" s="6">
        <v>2</v>
      </c>
      <c r="C9" s="6">
        <v>2</v>
      </c>
      <c r="D9" s="6">
        <v>2</v>
      </c>
      <c r="E9" s="6">
        <v>2</v>
      </c>
      <c r="F9" s="6">
        <v>2</v>
      </c>
      <c r="G9" s="6">
        <v>2</v>
      </c>
      <c r="H9" s="7">
        <f t="shared" si="0"/>
        <v>2</v>
      </c>
      <c r="I9" s="7">
        <f t="shared" si="1"/>
        <v>2</v>
      </c>
      <c r="J9" s="8">
        <v>7.0000000000000007E-2</v>
      </c>
      <c r="K9" s="6">
        <v>6</v>
      </c>
    </row>
    <row r="10" spans="1:11" x14ac:dyDescent="0.2">
      <c r="A10" s="6">
        <v>3</v>
      </c>
      <c r="B10" s="6">
        <v>3</v>
      </c>
      <c r="C10" s="6">
        <v>4</v>
      </c>
      <c r="D10" s="6">
        <v>3</v>
      </c>
      <c r="E10" s="6">
        <v>3</v>
      </c>
      <c r="F10" s="6">
        <v>3</v>
      </c>
      <c r="G10" s="6">
        <v>3</v>
      </c>
      <c r="H10" s="7">
        <f t="shared" si="0"/>
        <v>3.3333333333333335</v>
      </c>
      <c r="I10" s="7">
        <f t="shared" si="1"/>
        <v>3</v>
      </c>
      <c r="J10" s="9">
        <v>1.17</v>
      </c>
      <c r="K10" s="6">
        <v>39</v>
      </c>
    </row>
    <row r="11" spans="1:11" x14ac:dyDescent="0.2">
      <c r="A11" s="6">
        <v>4</v>
      </c>
      <c r="B11" s="6">
        <v>4</v>
      </c>
      <c r="C11" s="6">
        <v>4</v>
      </c>
      <c r="D11" s="6">
        <v>4</v>
      </c>
      <c r="E11" s="6">
        <v>4</v>
      </c>
      <c r="F11" s="6">
        <v>4</v>
      </c>
      <c r="G11" s="6">
        <v>4</v>
      </c>
      <c r="H11" s="7">
        <f t="shared" si="0"/>
        <v>4</v>
      </c>
      <c r="I11" s="7">
        <f t="shared" si="1"/>
        <v>4</v>
      </c>
      <c r="J11" s="8">
        <v>8.6300000000000008</v>
      </c>
      <c r="K11" s="6">
        <v>19</v>
      </c>
    </row>
    <row r="12" spans="1:11" x14ac:dyDescent="0.2">
      <c r="A12" s="6">
        <v>4</v>
      </c>
      <c r="B12" s="6">
        <v>4</v>
      </c>
      <c r="C12" s="6">
        <v>4</v>
      </c>
      <c r="D12" s="6">
        <v>4</v>
      </c>
      <c r="E12" s="6">
        <v>4</v>
      </c>
      <c r="F12" s="6">
        <v>4</v>
      </c>
      <c r="G12" s="6">
        <v>4</v>
      </c>
      <c r="H12" s="7">
        <f t="shared" si="0"/>
        <v>4</v>
      </c>
      <c r="I12" s="7">
        <f t="shared" si="1"/>
        <v>4</v>
      </c>
      <c r="J12" s="9">
        <v>1.1599999999999999</v>
      </c>
      <c r="K12" s="6">
        <v>12</v>
      </c>
    </row>
    <row r="13" spans="1:11" x14ac:dyDescent="0.2">
      <c r="A13" s="6">
        <v>3</v>
      </c>
      <c r="B13" s="6">
        <v>3</v>
      </c>
      <c r="C13" s="6">
        <v>3</v>
      </c>
      <c r="D13" s="6">
        <v>3</v>
      </c>
      <c r="E13" s="6">
        <v>3</v>
      </c>
      <c r="F13" s="6">
        <v>3</v>
      </c>
      <c r="G13" s="6">
        <v>3</v>
      </c>
      <c r="H13" s="7">
        <f t="shared" si="0"/>
        <v>3</v>
      </c>
      <c r="I13" s="7">
        <f t="shared" si="1"/>
        <v>3</v>
      </c>
      <c r="J13" s="8">
        <v>0.02</v>
      </c>
      <c r="K13" s="6">
        <v>13</v>
      </c>
    </row>
    <row r="14" spans="1:11" x14ac:dyDescent="0.2">
      <c r="A14" s="6">
        <v>3</v>
      </c>
      <c r="B14" s="6">
        <v>3</v>
      </c>
      <c r="C14" s="6">
        <v>3</v>
      </c>
      <c r="D14" s="6">
        <v>3</v>
      </c>
      <c r="E14" s="6">
        <v>4</v>
      </c>
      <c r="F14" s="6">
        <v>3</v>
      </c>
      <c r="G14" s="6">
        <v>3</v>
      </c>
      <c r="H14" s="7">
        <f t="shared" si="0"/>
        <v>3</v>
      </c>
      <c r="I14" s="7">
        <f t="shared" si="1"/>
        <v>3.3333333333333335</v>
      </c>
      <c r="J14" s="8">
        <v>0.91</v>
      </c>
      <c r="K14" s="6">
        <v>13</v>
      </c>
    </row>
    <row r="15" spans="1:11" x14ac:dyDescent="0.2">
      <c r="A15" s="6">
        <v>3</v>
      </c>
      <c r="B15" s="6">
        <v>2</v>
      </c>
      <c r="C15" s="6">
        <v>3</v>
      </c>
      <c r="D15" s="6">
        <v>3</v>
      </c>
      <c r="E15" s="6">
        <v>4</v>
      </c>
      <c r="F15" s="6">
        <v>4</v>
      </c>
      <c r="G15" s="6">
        <v>3</v>
      </c>
      <c r="H15" s="7">
        <f t="shared" si="0"/>
        <v>2.6666666666666665</v>
      </c>
      <c r="I15" s="7">
        <f t="shared" si="1"/>
        <v>3.6666666666666665</v>
      </c>
      <c r="J15" s="8">
        <v>0.06</v>
      </c>
      <c r="K15" s="6">
        <v>19</v>
      </c>
    </row>
    <row r="16" spans="1:11" x14ac:dyDescent="0.2">
      <c r="A16" s="6">
        <v>4</v>
      </c>
      <c r="B16" s="6">
        <v>4</v>
      </c>
      <c r="C16" s="6">
        <v>4</v>
      </c>
      <c r="D16" s="6">
        <v>4</v>
      </c>
      <c r="E16" s="6">
        <v>4</v>
      </c>
      <c r="F16" s="6">
        <v>4</v>
      </c>
      <c r="G16" s="6">
        <v>4</v>
      </c>
      <c r="H16" s="7">
        <f t="shared" si="0"/>
        <v>4</v>
      </c>
      <c r="I16" s="7">
        <f t="shared" si="1"/>
        <v>4</v>
      </c>
      <c r="J16" s="8">
        <v>0.15</v>
      </c>
      <c r="K16" s="6">
        <v>47</v>
      </c>
    </row>
    <row r="17" spans="1:11" x14ac:dyDescent="0.2">
      <c r="A17" s="6">
        <v>4</v>
      </c>
      <c r="B17" s="6">
        <v>4</v>
      </c>
      <c r="C17" s="6">
        <v>4</v>
      </c>
      <c r="D17" s="6">
        <v>4</v>
      </c>
      <c r="E17" s="6">
        <v>4</v>
      </c>
      <c r="F17" s="6">
        <v>4</v>
      </c>
      <c r="G17" s="6">
        <v>4</v>
      </c>
      <c r="H17" s="7">
        <f t="shared" si="0"/>
        <v>4</v>
      </c>
      <c r="I17" s="7">
        <f t="shared" si="1"/>
        <v>4</v>
      </c>
      <c r="J17" s="8">
        <v>23.24</v>
      </c>
      <c r="K17" s="6">
        <v>24</v>
      </c>
    </row>
    <row r="18" spans="1:11" x14ac:dyDescent="0.2">
      <c r="A18" s="6">
        <v>4</v>
      </c>
      <c r="B18" s="6">
        <v>4</v>
      </c>
      <c r="C18" s="6">
        <v>4</v>
      </c>
      <c r="D18" s="6">
        <v>4</v>
      </c>
      <c r="E18" s="6">
        <v>4</v>
      </c>
      <c r="F18" s="6">
        <v>4</v>
      </c>
      <c r="G18" s="6">
        <v>1</v>
      </c>
      <c r="H18" s="7">
        <f t="shared" si="0"/>
        <v>4</v>
      </c>
      <c r="I18" s="7">
        <f t="shared" si="1"/>
        <v>4</v>
      </c>
      <c r="J18" s="8">
        <v>0.05</v>
      </c>
      <c r="K18" s="6">
        <v>19</v>
      </c>
    </row>
    <row r="19" spans="1:11" x14ac:dyDescent="0.2">
      <c r="A19" s="6">
        <v>3</v>
      </c>
      <c r="B19" s="6">
        <v>4</v>
      </c>
      <c r="C19" s="6">
        <v>4</v>
      </c>
      <c r="D19" s="6">
        <v>4</v>
      </c>
      <c r="E19" s="6">
        <v>4</v>
      </c>
      <c r="F19" s="6">
        <v>4</v>
      </c>
      <c r="G19" s="6">
        <v>4</v>
      </c>
      <c r="H19" s="7">
        <f t="shared" si="0"/>
        <v>3.6666666666666665</v>
      </c>
      <c r="I19" s="7">
        <f t="shared" si="1"/>
        <v>4</v>
      </c>
      <c r="J19" s="8">
        <v>5.35</v>
      </c>
      <c r="K19" s="6">
        <v>17</v>
      </c>
    </row>
    <row r="20" spans="1:11" x14ac:dyDescent="0.2">
      <c r="A20" s="6">
        <v>2</v>
      </c>
      <c r="B20" s="6">
        <v>2</v>
      </c>
      <c r="C20" s="6">
        <v>2</v>
      </c>
      <c r="D20" s="6">
        <v>2</v>
      </c>
      <c r="E20" s="6">
        <v>2</v>
      </c>
      <c r="F20" s="6">
        <v>2</v>
      </c>
      <c r="G20" s="6">
        <v>3</v>
      </c>
      <c r="H20" s="7">
        <f t="shared" si="0"/>
        <v>2</v>
      </c>
      <c r="I20" s="7">
        <f t="shared" si="1"/>
        <v>2</v>
      </c>
      <c r="J20" s="8">
        <v>0.03</v>
      </c>
      <c r="K20" s="6">
        <v>13</v>
      </c>
    </row>
    <row r="21" spans="1:11" x14ac:dyDescent="0.2">
      <c r="A21" s="6">
        <v>2</v>
      </c>
      <c r="B21" s="6">
        <v>2</v>
      </c>
      <c r="C21" s="6">
        <v>3</v>
      </c>
      <c r="D21" s="6">
        <v>3</v>
      </c>
      <c r="E21" s="6">
        <v>3</v>
      </c>
      <c r="F21" s="6">
        <v>2</v>
      </c>
      <c r="G21" s="6">
        <v>3</v>
      </c>
      <c r="H21" s="7">
        <f t="shared" si="0"/>
        <v>2.3333333333333335</v>
      </c>
      <c r="I21" s="7">
        <f t="shared" si="1"/>
        <v>2.6666666666666665</v>
      </c>
      <c r="J21" s="8">
        <v>0.01</v>
      </c>
      <c r="K21" s="6">
        <v>8</v>
      </c>
    </row>
    <row r="22" spans="1:11" x14ac:dyDescent="0.2">
      <c r="A22" s="6">
        <v>2</v>
      </c>
      <c r="B22" s="6">
        <v>2</v>
      </c>
      <c r="C22" s="6">
        <v>3</v>
      </c>
      <c r="D22" s="6">
        <v>3</v>
      </c>
      <c r="E22" s="6">
        <v>3</v>
      </c>
      <c r="F22" s="6">
        <v>3</v>
      </c>
      <c r="G22" s="6">
        <v>3</v>
      </c>
      <c r="H22" s="7">
        <f t="shared" si="0"/>
        <v>2.3333333333333335</v>
      </c>
      <c r="I22" s="7">
        <f t="shared" si="1"/>
        <v>3</v>
      </c>
      <c r="J22" s="8">
        <v>0.05</v>
      </c>
      <c r="K22" s="6">
        <v>33</v>
      </c>
    </row>
    <row r="23" spans="1:11" x14ac:dyDescent="0.2">
      <c r="A23" s="6">
        <v>3</v>
      </c>
      <c r="B23" s="6">
        <v>4</v>
      </c>
      <c r="C23" s="6">
        <v>4</v>
      </c>
      <c r="D23" s="6">
        <v>3</v>
      </c>
      <c r="E23" s="6">
        <v>3</v>
      </c>
      <c r="F23" s="6">
        <v>3</v>
      </c>
      <c r="G23" s="10">
        <v>2</v>
      </c>
      <c r="H23" s="7">
        <f t="shared" si="0"/>
        <v>3.6666666666666665</v>
      </c>
      <c r="I23" s="7">
        <f t="shared" si="1"/>
        <v>3</v>
      </c>
      <c r="J23" s="8">
        <v>0.05</v>
      </c>
      <c r="K23" s="6">
        <v>21</v>
      </c>
    </row>
    <row r="24" spans="1:11" x14ac:dyDescent="0.2">
      <c r="A24" s="6">
        <v>4</v>
      </c>
      <c r="B24" s="6">
        <v>3</v>
      </c>
      <c r="C24" s="6">
        <v>4</v>
      </c>
      <c r="D24" s="6">
        <v>4</v>
      </c>
      <c r="E24" s="6">
        <v>3</v>
      </c>
      <c r="F24" s="6">
        <v>3</v>
      </c>
      <c r="G24" s="6">
        <v>3</v>
      </c>
      <c r="H24" s="7">
        <f t="shared" si="0"/>
        <v>3.6666666666666665</v>
      </c>
      <c r="I24" s="7">
        <f t="shared" si="1"/>
        <v>3.3333333333333335</v>
      </c>
      <c r="J24" s="8">
        <v>2.4300000000000002</v>
      </c>
      <c r="K24" s="6">
        <v>28</v>
      </c>
    </row>
    <row r="25" spans="1:11" x14ac:dyDescent="0.2">
      <c r="A25" s="6">
        <v>4</v>
      </c>
      <c r="B25" s="6">
        <v>4</v>
      </c>
      <c r="C25" s="6">
        <v>4</v>
      </c>
      <c r="D25" s="6">
        <v>4</v>
      </c>
      <c r="E25" s="6">
        <v>4</v>
      </c>
      <c r="F25" s="6">
        <v>4</v>
      </c>
      <c r="G25" s="6">
        <v>4</v>
      </c>
      <c r="H25" s="7">
        <f t="shared" si="0"/>
        <v>4</v>
      </c>
      <c r="I25" s="7">
        <f t="shared" si="1"/>
        <v>4</v>
      </c>
      <c r="J25" s="8">
        <v>0.03</v>
      </c>
      <c r="K25" s="6">
        <v>13</v>
      </c>
    </row>
    <row r="26" spans="1:11" x14ac:dyDescent="0.2">
      <c r="A26" s="6">
        <v>1</v>
      </c>
      <c r="B26" s="6">
        <v>1</v>
      </c>
      <c r="C26" s="6">
        <v>1</v>
      </c>
      <c r="D26" s="6">
        <v>1</v>
      </c>
      <c r="E26" s="6">
        <v>1</v>
      </c>
      <c r="F26" s="6">
        <v>1</v>
      </c>
      <c r="G26" s="6">
        <v>3</v>
      </c>
      <c r="H26" s="7">
        <f t="shared" si="0"/>
        <v>1</v>
      </c>
      <c r="I26" s="7">
        <f t="shared" si="1"/>
        <v>1</v>
      </c>
      <c r="J26" s="8">
        <v>48.92</v>
      </c>
      <c r="K26" s="6">
        <v>2</v>
      </c>
    </row>
    <row r="27" spans="1:11" x14ac:dyDescent="0.2">
      <c r="A27" s="6">
        <v>3</v>
      </c>
      <c r="B27" s="6">
        <v>3</v>
      </c>
      <c r="C27" s="6">
        <v>3</v>
      </c>
      <c r="D27" s="6">
        <v>3</v>
      </c>
      <c r="E27" s="6">
        <v>3</v>
      </c>
      <c r="F27" s="6">
        <v>3</v>
      </c>
      <c r="G27" s="6">
        <v>2</v>
      </c>
      <c r="H27" s="7">
        <f t="shared" si="0"/>
        <v>3</v>
      </c>
      <c r="I27" s="7">
        <f t="shared" si="1"/>
        <v>3</v>
      </c>
      <c r="J27" s="8">
        <v>0.03</v>
      </c>
      <c r="K27" s="6">
        <v>25</v>
      </c>
    </row>
    <row r="28" spans="1:11" x14ac:dyDescent="0.2">
      <c r="A28" s="6">
        <v>3</v>
      </c>
      <c r="B28" s="6">
        <v>3</v>
      </c>
      <c r="C28" s="6">
        <v>3</v>
      </c>
      <c r="D28" s="6">
        <v>3</v>
      </c>
      <c r="E28" s="6">
        <v>3</v>
      </c>
      <c r="F28" s="6">
        <v>3</v>
      </c>
      <c r="G28" s="6">
        <v>3</v>
      </c>
      <c r="H28" s="7">
        <f t="shared" si="0"/>
        <v>3</v>
      </c>
      <c r="I28" s="7">
        <f t="shared" si="1"/>
        <v>3</v>
      </c>
      <c r="J28" s="9">
        <v>7.08</v>
      </c>
      <c r="K28" s="6">
        <v>25</v>
      </c>
    </row>
    <row r="29" spans="1:11" x14ac:dyDescent="0.2">
      <c r="A29" s="6">
        <v>2</v>
      </c>
      <c r="B29" s="6">
        <v>2</v>
      </c>
      <c r="C29" s="6">
        <v>2</v>
      </c>
      <c r="D29" s="6">
        <v>2</v>
      </c>
      <c r="E29" s="6">
        <v>0</v>
      </c>
      <c r="F29" s="6">
        <v>1</v>
      </c>
      <c r="G29" s="6">
        <v>2</v>
      </c>
      <c r="H29" s="7">
        <f t="shared" si="0"/>
        <v>2</v>
      </c>
      <c r="I29" s="7">
        <f t="shared" si="1"/>
        <v>1</v>
      </c>
      <c r="J29" s="8">
        <v>0.89</v>
      </c>
      <c r="K29" s="6">
        <v>48</v>
      </c>
    </row>
    <row r="30" spans="1:11" x14ac:dyDescent="0.2">
      <c r="A30" s="6">
        <v>2</v>
      </c>
      <c r="B30" s="6">
        <v>2</v>
      </c>
      <c r="C30" s="6">
        <v>2</v>
      </c>
      <c r="D30" s="6">
        <v>2</v>
      </c>
      <c r="E30" s="6">
        <v>3</v>
      </c>
      <c r="F30" s="6">
        <v>2</v>
      </c>
      <c r="G30" s="6">
        <v>2</v>
      </c>
      <c r="H30" s="7">
        <f t="shared" si="0"/>
        <v>2</v>
      </c>
      <c r="I30" s="7">
        <f t="shared" si="1"/>
        <v>2.3333333333333335</v>
      </c>
      <c r="J30" s="8">
        <v>0.01</v>
      </c>
      <c r="K30" s="6">
        <v>12</v>
      </c>
    </row>
    <row r="31" spans="1:11" x14ac:dyDescent="0.2">
      <c r="A31" s="6">
        <v>4</v>
      </c>
      <c r="B31" s="6">
        <v>4</v>
      </c>
      <c r="C31" s="6">
        <v>4</v>
      </c>
      <c r="D31" s="6">
        <v>4</v>
      </c>
      <c r="E31" s="6">
        <v>4</v>
      </c>
      <c r="F31" s="6">
        <v>4</v>
      </c>
      <c r="G31" s="6">
        <v>3</v>
      </c>
      <c r="H31" s="7">
        <f t="shared" si="0"/>
        <v>4</v>
      </c>
      <c r="I31" s="7">
        <f t="shared" si="1"/>
        <v>4</v>
      </c>
      <c r="J31" s="8">
        <v>71.680000000000007</v>
      </c>
      <c r="K31" s="6">
        <v>118</v>
      </c>
    </row>
    <row r="32" spans="1:11" x14ac:dyDescent="0.2">
      <c r="A32" s="6">
        <v>4</v>
      </c>
      <c r="B32" s="6">
        <v>4</v>
      </c>
      <c r="C32" s="6">
        <v>4</v>
      </c>
      <c r="D32" s="6">
        <v>4</v>
      </c>
      <c r="E32" s="6">
        <v>4</v>
      </c>
      <c r="F32" s="6">
        <v>4</v>
      </c>
      <c r="G32" s="6">
        <v>4</v>
      </c>
      <c r="H32" s="7">
        <f t="shared" si="0"/>
        <v>4</v>
      </c>
      <c r="I32" s="7">
        <f t="shared" si="1"/>
        <v>4</v>
      </c>
      <c r="J32" s="8">
        <v>6.98</v>
      </c>
      <c r="K32" s="6">
        <v>27</v>
      </c>
    </row>
    <row r="33" spans="1:11" x14ac:dyDescent="0.2">
      <c r="A33" s="6">
        <v>3</v>
      </c>
      <c r="B33" s="6">
        <v>3</v>
      </c>
      <c r="C33" s="6">
        <v>3</v>
      </c>
      <c r="D33" s="6">
        <v>3</v>
      </c>
      <c r="E33" s="6">
        <v>3</v>
      </c>
      <c r="F33" s="6">
        <v>3</v>
      </c>
      <c r="G33" s="6">
        <v>3</v>
      </c>
      <c r="H33" s="7">
        <f t="shared" si="0"/>
        <v>3</v>
      </c>
      <c r="I33" s="7">
        <f t="shared" si="1"/>
        <v>3</v>
      </c>
      <c r="J33" s="8">
        <v>2.96</v>
      </c>
      <c r="K33" s="6">
        <v>11</v>
      </c>
    </row>
    <row r="34" spans="1:11" x14ac:dyDescent="0.2">
      <c r="A34" s="6">
        <v>2</v>
      </c>
      <c r="B34" s="6">
        <v>2</v>
      </c>
      <c r="C34" s="6">
        <v>2</v>
      </c>
      <c r="D34" s="6">
        <v>2</v>
      </c>
      <c r="E34" s="6">
        <v>2</v>
      </c>
      <c r="F34" s="6">
        <v>1</v>
      </c>
      <c r="G34" s="6">
        <v>2</v>
      </c>
      <c r="H34" s="7">
        <f t="shared" si="0"/>
        <v>2</v>
      </c>
      <c r="I34" s="7">
        <f t="shared" si="1"/>
        <v>1.6666666666666667</v>
      </c>
      <c r="J34" s="8">
        <v>0.03</v>
      </c>
      <c r="K34" s="6">
        <v>21</v>
      </c>
    </row>
    <row r="35" spans="1:11" x14ac:dyDescent="0.2">
      <c r="A35" s="6">
        <v>4</v>
      </c>
      <c r="B35" s="6">
        <v>4</v>
      </c>
      <c r="C35" s="6">
        <v>4</v>
      </c>
      <c r="D35" s="6">
        <v>3</v>
      </c>
      <c r="E35" s="6">
        <v>3</v>
      </c>
      <c r="F35" s="6">
        <v>4</v>
      </c>
      <c r="G35" s="6">
        <v>4</v>
      </c>
      <c r="H35" s="7">
        <f t="shared" si="0"/>
        <v>4</v>
      </c>
      <c r="I35" s="7">
        <f t="shared" si="1"/>
        <v>3.3333333333333335</v>
      </c>
      <c r="J35" s="8">
        <v>0.01</v>
      </c>
      <c r="K35" s="6">
        <v>5</v>
      </c>
    </row>
    <row r="36" spans="1:11" x14ac:dyDescent="0.2">
      <c r="A36" s="6">
        <v>4</v>
      </c>
      <c r="B36" s="6">
        <v>4</v>
      </c>
      <c r="C36" s="6">
        <v>4</v>
      </c>
      <c r="D36" s="6">
        <v>4</v>
      </c>
      <c r="E36" s="6">
        <v>4</v>
      </c>
      <c r="F36" s="6">
        <v>4</v>
      </c>
      <c r="G36" s="6">
        <v>3</v>
      </c>
      <c r="H36" s="7">
        <f t="shared" si="0"/>
        <v>4</v>
      </c>
      <c r="I36" s="7">
        <f t="shared" si="1"/>
        <v>4</v>
      </c>
      <c r="J36" s="8">
        <v>5.96</v>
      </c>
      <c r="K36" s="6">
        <v>33</v>
      </c>
    </row>
    <row r="37" spans="1:11" x14ac:dyDescent="0.2">
      <c r="A37" s="6">
        <v>4</v>
      </c>
      <c r="B37" s="6">
        <v>4</v>
      </c>
      <c r="C37" s="6">
        <v>4</v>
      </c>
      <c r="D37" s="6">
        <v>4</v>
      </c>
      <c r="E37" s="6">
        <v>4</v>
      </c>
      <c r="F37" s="6">
        <v>4</v>
      </c>
      <c r="G37" s="6">
        <v>4</v>
      </c>
      <c r="H37" s="7">
        <f t="shared" si="0"/>
        <v>4</v>
      </c>
      <c r="I37" s="7">
        <f t="shared" si="1"/>
        <v>4</v>
      </c>
      <c r="J37" s="8">
        <v>6.16</v>
      </c>
      <c r="K37" s="6">
        <v>29</v>
      </c>
    </row>
    <row r="38" spans="1:11" x14ac:dyDescent="0.2">
      <c r="A38" s="6">
        <v>4</v>
      </c>
      <c r="B38" s="6">
        <v>4</v>
      </c>
      <c r="C38" s="6">
        <v>4</v>
      </c>
      <c r="D38" s="6">
        <v>4</v>
      </c>
      <c r="E38" s="6">
        <v>4</v>
      </c>
      <c r="F38" s="6">
        <v>4</v>
      </c>
      <c r="G38" s="6">
        <v>3</v>
      </c>
      <c r="H38" s="7">
        <f t="shared" si="0"/>
        <v>4</v>
      </c>
      <c r="I38" s="7">
        <f t="shared" si="1"/>
        <v>4</v>
      </c>
      <c r="J38" s="8">
        <v>0.96</v>
      </c>
      <c r="K38" s="6">
        <v>2</v>
      </c>
    </row>
    <row r="39" spans="1:11" x14ac:dyDescent="0.2">
      <c r="A39" s="6">
        <v>2</v>
      </c>
      <c r="B39" s="6">
        <v>2</v>
      </c>
      <c r="C39" s="6">
        <v>3</v>
      </c>
      <c r="D39" s="6">
        <v>3</v>
      </c>
      <c r="E39" s="6">
        <v>4</v>
      </c>
      <c r="F39" s="6">
        <v>3</v>
      </c>
      <c r="G39" s="6">
        <v>3</v>
      </c>
      <c r="H39" s="7">
        <f t="shared" si="0"/>
        <v>2.3333333333333335</v>
      </c>
      <c r="I39" s="7">
        <f t="shared" si="1"/>
        <v>3.3333333333333335</v>
      </c>
      <c r="J39" s="8">
        <v>0.03</v>
      </c>
      <c r="K39" s="6">
        <v>25</v>
      </c>
    </row>
    <row r="40" spans="1:11" x14ac:dyDescent="0.2">
      <c r="A40" s="6">
        <v>4</v>
      </c>
      <c r="B40" s="6">
        <v>4</v>
      </c>
      <c r="C40" s="6">
        <v>4</v>
      </c>
      <c r="D40" s="6">
        <v>4</v>
      </c>
      <c r="E40" s="6">
        <v>4</v>
      </c>
      <c r="F40" s="6">
        <v>4</v>
      </c>
      <c r="G40" s="6">
        <v>3</v>
      </c>
      <c r="H40" s="7">
        <f t="shared" si="0"/>
        <v>4</v>
      </c>
      <c r="I40" s="7">
        <f t="shared" si="1"/>
        <v>4</v>
      </c>
      <c r="J40" s="8">
        <v>0.1</v>
      </c>
      <c r="K40" s="6">
        <v>61</v>
      </c>
    </row>
    <row r="41" spans="1:11" x14ac:dyDescent="0.2">
      <c r="A41" s="6">
        <v>2</v>
      </c>
      <c r="B41" s="6">
        <v>2</v>
      </c>
      <c r="C41" s="6">
        <v>2</v>
      </c>
      <c r="D41" s="6">
        <v>2</v>
      </c>
      <c r="E41" s="6">
        <v>2</v>
      </c>
      <c r="F41" s="6">
        <v>2</v>
      </c>
      <c r="G41" s="6">
        <v>2</v>
      </c>
      <c r="H41" s="7">
        <f t="shared" si="0"/>
        <v>2</v>
      </c>
      <c r="I41" s="7">
        <f t="shared" si="1"/>
        <v>2</v>
      </c>
      <c r="J41" s="8">
        <v>0.05</v>
      </c>
      <c r="K41" s="6">
        <v>15</v>
      </c>
    </row>
    <row r="42" spans="1:11" x14ac:dyDescent="0.2">
      <c r="A42" s="6">
        <v>3</v>
      </c>
      <c r="B42" s="6">
        <v>3</v>
      </c>
      <c r="C42" s="6">
        <v>4</v>
      </c>
      <c r="D42" s="6">
        <v>3</v>
      </c>
      <c r="E42" s="6">
        <v>4</v>
      </c>
      <c r="F42" s="6">
        <v>4</v>
      </c>
      <c r="G42" s="6">
        <v>4</v>
      </c>
      <c r="H42" s="7">
        <f t="shared" si="0"/>
        <v>3.3333333333333335</v>
      </c>
      <c r="I42" s="7">
        <f t="shared" si="1"/>
        <v>3.6666666666666665</v>
      </c>
      <c r="J42" s="8">
        <v>0.01</v>
      </c>
      <c r="K42" s="6">
        <v>11</v>
      </c>
    </row>
    <row r="43" spans="1:11" x14ac:dyDescent="0.2">
      <c r="A43" s="6">
        <v>4</v>
      </c>
      <c r="B43" s="6">
        <v>4</v>
      </c>
      <c r="C43" s="6">
        <v>4</v>
      </c>
      <c r="D43" s="6">
        <v>4</v>
      </c>
      <c r="E43" s="6">
        <v>4</v>
      </c>
      <c r="F43" s="6">
        <v>4</v>
      </c>
      <c r="G43" s="6">
        <v>4</v>
      </c>
      <c r="H43" s="7">
        <f t="shared" si="0"/>
        <v>4</v>
      </c>
      <c r="I43" s="7">
        <f t="shared" si="1"/>
        <v>4</v>
      </c>
      <c r="J43" s="8">
        <v>0.02</v>
      </c>
      <c r="K43" s="6">
        <v>2</v>
      </c>
    </row>
    <row r="44" spans="1:11" x14ac:dyDescent="0.2">
      <c r="A44" s="6">
        <v>2</v>
      </c>
      <c r="B44" s="6">
        <v>2</v>
      </c>
      <c r="C44" s="6">
        <v>3</v>
      </c>
      <c r="D44" s="6">
        <v>1</v>
      </c>
      <c r="E44" s="6">
        <v>3</v>
      </c>
      <c r="F44" s="6">
        <v>1</v>
      </c>
      <c r="G44" s="6">
        <v>2</v>
      </c>
      <c r="H44" s="7">
        <f t="shared" si="0"/>
        <v>2.3333333333333335</v>
      </c>
      <c r="I44" s="7">
        <f t="shared" si="1"/>
        <v>1.6666666666666667</v>
      </c>
      <c r="J44" s="8">
        <v>0.03</v>
      </c>
      <c r="K44" s="6">
        <v>31</v>
      </c>
    </row>
    <row r="45" spans="1:11" x14ac:dyDescent="0.2">
      <c r="A45" s="6">
        <v>2</v>
      </c>
      <c r="B45" s="6">
        <v>4</v>
      </c>
      <c r="C45" s="6">
        <v>4</v>
      </c>
      <c r="D45" s="6">
        <v>2</v>
      </c>
      <c r="E45" s="6">
        <v>3</v>
      </c>
      <c r="F45" s="6">
        <v>2</v>
      </c>
      <c r="G45" s="6">
        <v>2</v>
      </c>
      <c r="H45" s="7">
        <f t="shared" si="0"/>
        <v>3.3333333333333335</v>
      </c>
      <c r="I45" s="7">
        <f t="shared" si="1"/>
        <v>2.3333333333333335</v>
      </c>
      <c r="J45" s="9">
        <v>1.06</v>
      </c>
      <c r="K45" s="6">
        <v>20</v>
      </c>
    </row>
    <row r="46" spans="1:11" x14ac:dyDescent="0.2">
      <c r="A46" s="6">
        <v>3</v>
      </c>
      <c r="B46" s="6">
        <v>3</v>
      </c>
      <c r="C46" s="6">
        <v>3</v>
      </c>
      <c r="D46" s="6">
        <v>3</v>
      </c>
      <c r="E46" s="6">
        <v>3</v>
      </c>
      <c r="F46" s="6">
        <v>3</v>
      </c>
      <c r="G46" s="6">
        <v>2</v>
      </c>
      <c r="H46" s="7">
        <f t="shared" si="0"/>
        <v>3</v>
      </c>
      <c r="I46" s="7">
        <f t="shared" si="1"/>
        <v>3</v>
      </c>
      <c r="J46" s="8">
        <v>0.21</v>
      </c>
      <c r="K46" s="6">
        <v>2</v>
      </c>
    </row>
    <row r="47" spans="1:11" x14ac:dyDescent="0.2">
      <c r="A47" s="6">
        <v>2</v>
      </c>
      <c r="B47" s="6">
        <v>2</v>
      </c>
      <c r="C47" s="6">
        <v>4</v>
      </c>
      <c r="D47" s="6">
        <v>2</v>
      </c>
      <c r="E47" s="6">
        <v>2</v>
      </c>
      <c r="F47" s="6">
        <v>3</v>
      </c>
      <c r="G47" s="6">
        <v>2</v>
      </c>
      <c r="H47" s="7">
        <f t="shared" si="0"/>
        <v>2.6666666666666665</v>
      </c>
      <c r="I47" s="7">
        <f t="shared" si="1"/>
        <v>2.3333333333333335</v>
      </c>
      <c r="J47" s="8">
        <v>0.24</v>
      </c>
      <c r="K47" s="6">
        <v>15</v>
      </c>
    </row>
  </sheetData>
  <phoneticPr fontId="0" type="noConversion"/>
  <pageMargins left="0.5" right="0.4" top="0.83333333333333337" bottom="0.66666666666666663" header="0.5" footer="0.5"/>
  <headerFooter alignWithMargins="0"/>
  <ignoredErrors>
    <ignoredError sqref="H4:I34 H35:I47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1</vt:i4>
      </vt:variant>
    </vt:vector>
  </HeadingPairs>
  <TitlesOfParts>
    <vt:vector size="10" baseType="lpstr">
      <vt:lpstr>ForBoxPlot</vt:lpstr>
      <vt:lpstr>ForBoxPlot2</vt:lpstr>
      <vt:lpstr>ForBoxPlot3</vt:lpstr>
      <vt:lpstr>2-29b dot chart</vt:lpstr>
      <vt:lpstr>2-29a</vt:lpstr>
      <vt:lpstr>ForBoxPlot4</vt:lpstr>
      <vt:lpstr>StemLeafPlot</vt:lpstr>
      <vt:lpstr>ForBoxPlot5</vt:lpstr>
      <vt:lpstr>Customer Support Survey Data</vt:lpstr>
      <vt:lpstr>2-29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ANSR</cp:lastModifiedBy>
  <dcterms:created xsi:type="dcterms:W3CDTF">2008-07-30T16:55:41Z</dcterms:created>
  <dcterms:modified xsi:type="dcterms:W3CDTF">2012-06-22T08:43:17Z</dcterms:modified>
</cp:coreProperties>
</file>