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8175" yWindow="3540" windowWidth="21045" windowHeight="14460"/>
  </bookViews>
  <sheets>
    <sheet name="2-17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F18" i="1"/>
  <c r="F17" i="1"/>
  <c r="F5" i="1"/>
  <c r="F6" i="1"/>
  <c r="F7" i="1"/>
  <c r="F8" i="1"/>
  <c r="F9" i="1"/>
  <c r="F10" i="1"/>
  <c r="F11" i="1"/>
  <c r="F12" i="1"/>
  <c r="F13" i="1"/>
  <c r="F14" i="1"/>
  <c r="F15" i="1"/>
  <c r="F16" i="1"/>
  <c r="F4" i="1"/>
  <c r="E18" i="1"/>
  <c r="B17" i="1"/>
  <c r="E4" i="1"/>
  <c r="E17" i="1"/>
  <c r="E5" i="1"/>
  <c r="E6" i="1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<sst xmlns="http://schemas.openxmlformats.org/spreadsheetml/2006/main" count="22" uniqueCount="22">
  <si>
    <t>Under 5 years</t>
  </si>
  <si>
    <t>5 to 9 years</t>
  </si>
  <si>
    <t>10 to 14 years</t>
  </si>
  <si>
    <t>15 to 19 years</t>
  </si>
  <si>
    <t>20 to 24 years</t>
  </si>
  <si>
    <t>25 to 34 years</t>
  </si>
  <si>
    <t>35 to 44 years</t>
  </si>
  <si>
    <t>45 to 54 years</t>
  </si>
  <si>
    <t>55 to 59 years</t>
  </si>
  <si>
    <t>60 to 64 years</t>
  </si>
  <si>
    <t>65 to 74 years</t>
  </si>
  <si>
    <t>75 to 84 years</t>
  </si>
  <si>
    <t>85 years and over</t>
  </si>
  <si>
    <t>Age</t>
  </si>
  <si>
    <t>Percent</t>
  </si>
  <si>
    <t>California Census Data</t>
  </si>
  <si>
    <t>Freq</t>
  </si>
  <si>
    <t>midpoint</t>
  </si>
  <si>
    <t>mid*freq</t>
  </si>
  <si>
    <t>Freq*(mid-mean)^2</t>
  </si>
  <si>
    <t>est mean</t>
  </si>
  <si>
    <t>est 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</si>
</sst>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3" fontId="3" fillId="0" borderId="2" xfId="0" applyNumberFormat="1" applyFont="1" applyBorder="1" applyAlignment="1">
      <alignment horizontal="right" vertical="top" wrapText="1"/>
    </xf>
    <xf numFmtId="164" fontId="3" fillId="0" borderId="1" xfId="1" applyNumberFormat="1" applyFont="1" applyBorder="1" applyAlignment="1">
      <alignment vertical="top" wrapText="1"/>
    </xf>
    <xf numFmtId="164" fontId="3" fillId="0" borderId="0" xfId="1" applyNumberFormat="1" applyFont="1" applyAlignment="1">
      <alignment vertical="top" wrapText="1"/>
    </xf>
    <xf numFmtId="164" fontId="3" fillId="0" borderId="2" xfId="1" applyNumberFormat="1" applyFont="1" applyBorder="1" applyAlignment="1">
      <alignment vertical="top"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" xfId="0" applyFont="1" applyBorder="1" applyAlignment="1">
      <alignment vertical="top" wrapText="1"/>
    </xf>
    <xf numFmtId="2" fontId="2" fillId="0" borderId="0" xfId="1" applyNumberFormat="1" applyFont="1"/>
    <xf numFmtId="0" fontId="2" fillId="0" borderId="3" xfId="0" applyFont="1" applyBorder="1"/>
    <xf numFmtId="2" fontId="2" fillId="0" borderId="3" xfId="1" applyNumberFormat="1" applyFont="1" applyBorder="1"/>
    <xf numFmtId="2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150" zoomScaleNormal="150" zoomScalePageLayoutView="150" workbookViewId="0">
      <selection activeCell="E19" sqref="E19"/>
    </sheetView>
  </sheetViews>
  <sheetFormatPr defaultColWidth="8.85546875" defaultRowHeight="12.75" x14ac:dyDescent="0.2"/>
  <cols>
    <col min="1" max="1" width="15.7109375" style="1" bestFit="1" customWidth="1"/>
    <col min="2" max="2" width="9.42578125" style="1" bestFit="1" customWidth="1"/>
    <col min="3" max="3" width="8.85546875" style="1"/>
    <col min="4" max="4" width="10.140625" style="1" bestFit="1" customWidth="1"/>
    <col min="5" max="5" width="12.42578125" style="1" bestFit="1" customWidth="1"/>
    <col min="6" max="6" width="17" style="1" bestFit="1" customWidth="1"/>
    <col min="7" max="16384" width="8.85546875" style="1"/>
  </cols>
  <sheetData>
    <row r="1" spans="1:6" x14ac:dyDescent="0.2">
      <c r="A1" s="8" t="s">
        <v>15</v>
      </c>
    </row>
    <row r="3" spans="1:6" ht="13.5" thickBot="1" x14ac:dyDescent="0.25">
      <c r="A3" s="8" t="s">
        <v>13</v>
      </c>
      <c r="B3" s="8" t="s">
        <v>16</v>
      </c>
      <c r="C3" s="8" t="s">
        <v>14</v>
      </c>
      <c r="D3" s="13" t="s">
        <v>17</v>
      </c>
      <c r="E3" s="13" t="s">
        <v>18</v>
      </c>
      <c r="F3" s="13" t="s">
        <v>19</v>
      </c>
    </row>
    <row r="4" spans="1:6" x14ac:dyDescent="0.2">
      <c r="A4" s="9" t="s">
        <v>0</v>
      </c>
      <c r="B4" s="2">
        <v>2486981</v>
      </c>
      <c r="C4" s="5">
        <v>7.2999999999999995E-2</v>
      </c>
      <c r="D4" s="12">
        <v>2.5</v>
      </c>
      <c r="E4" s="1">
        <f>B4*D4</f>
        <v>6217452.5</v>
      </c>
      <c r="F4" s="1">
        <f>B4*(D4-$E$18)^2</f>
        <v>2514617594.1456966</v>
      </c>
    </row>
    <row r="5" spans="1:6" x14ac:dyDescent="0.2">
      <c r="A5" s="10" t="s">
        <v>1</v>
      </c>
      <c r="B5" s="3">
        <v>2725880</v>
      </c>
      <c r="C5" s="6">
        <v>0.08</v>
      </c>
      <c r="D5" s="12">
        <v>7</v>
      </c>
      <c r="E5" s="1">
        <f t="shared" ref="E5:E16" si="0">B5*D5</f>
        <v>19081160</v>
      </c>
      <c r="F5" s="1">
        <f t="shared" ref="F5:F16" si="1">B5*(D5-$E$18)^2</f>
        <v>2031272755.3447061</v>
      </c>
    </row>
    <row r="6" spans="1:6" x14ac:dyDescent="0.2">
      <c r="A6" s="10" t="s">
        <v>2</v>
      </c>
      <c r="B6" s="3">
        <v>2570822</v>
      </c>
      <c r="C6" s="6">
        <v>7.5999999999999998E-2</v>
      </c>
      <c r="D6" s="12">
        <v>12</v>
      </c>
      <c r="E6" s="1">
        <f t="shared" si="0"/>
        <v>30849864</v>
      </c>
      <c r="F6" s="1">
        <f t="shared" si="1"/>
        <v>1278214230.192281</v>
      </c>
    </row>
    <row r="7" spans="1:6" x14ac:dyDescent="0.2">
      <c r="A7" s="10" t="s">
        <v>3</v>
      </c>
      <c r="B7" s="3">
        <v>2450888</v>
      </c>
      <c r="C7" s="6">
        <v>7.2000000000000008E-2</v>
      </c>
      <c r="D7" s="12">
        <v>17</v>
      </c>
      <c r="E7" s="1">
        <f t="shared" si="0"/>
        <v>41665096</v>
      </c>
      <c r="F7" s="1">
        <f t="shared" si="1"/>
        <v>733356282.09214652</v>
      </c>
    </row>
    <row r="8" spans="1:6" x14ac:dyDescent="0.2">
      <c r="A8" s="10" t="s">
        <v>4</v>
      </c>
      <c r="B8" s="3">
        <v>2381288</v>
      </c>
      <c r="C8" s="6">
        <v>7.0000000000000007E-2</v>
      </c>
      <c r="D8" s="12">
        <v>22</v>
      </c>
      <c r="E8" s="1">
        <f t="shared" si="0"/>
        <v>52388336</v>
      </c>
      <c r="F8" s="1">
        <f t="shared" si="1"/>
        <v>360147638.28540683</v>
      </c>
    </row>
    <row r="9" spans="1:6" x14ac:dyDescent="0.2">
      <c r="A9" s="10" t="s">
        <v>5</v>
      </c>
      <c r="B9" s="3">
        <v>5229062</v>
      </c>
      <c r="C9" s="6">
        <v>0.154</v>
      </c>
      <c r="D9" s="12">
        <v>29.5</v>
      </c>
      <c r="E9" s="1">
        <f t="shared" si="0"/>
        <v>154257329</v>
      </c>
      <c r="F9" s="1">
        <f t="shared" si="1"/>
        <v>120376977.18780419</v>
      </c>
    </row>
    <row r="10" spans="1:6" x14ac:dyDescent="0.2">
      <c r="A10" s="10" t="s">
        <v>6</v>
      </c>
      <c r="B10" s="3">
        <v>5485341</v>
      </c>
      <c r="C10" s="6">
        <v>0.16200000000000001</v>
      </c>
      <c r="D10" s="12">
        <v>39.5</v>
      </c>
      <c r="E10" s="1">
        <f t="shared" si="0"/>
        <v>216670969.5</v>
      </c>
      <c r="F10" s="1">
        <f t="shared" si="1"/>
        <v>148438004.0597364</v>
      </c>
    </row>
    <row r="11" spans="1:6" x14ac:dyDescent="0.2">
      <c r="A11" s="10" t="s">
        <v>7</v>
      </c>
      <c r="B11" s="3">
        <v>4331635</v>
      </c>
      <c r="C11" s="6">
        <v>0.128</v>
      </c>
      <c r="D11" s="12">
        <v>49.5</v>
      </c>
      <c r="E11" s="1">
        <f t="shared" si="0"/>
        <v>214415932.5</v>
      </c>
      <c r="F11" s="1">
        <f t="shared" si="1"/>
        <v>1001044945.8712873</v>
      </c>
    </row>
    <row r="12" spans="1:6" x14ac:dyDescent="0.2">
      <c r="A12" s="10" t="s">
        <v>8</v>
      </c>
      <c r="B12" s="3">
        <v>1467252</v>
      </c>
      <c r="C12" s="6">
        <v>4.2999999999999997E-2</v>
      </c>
      <c r="D12" s="12">
        <v>57</v>
      </c>
      <c r="E12" s="1">
        <f t="shared" si="0"/>
        <v>83633364</v>
      </c>
      <c r="F12" s="1">
        <f t="shared" si="1"/>
        <v>756193826.39123261</v>
      </c>
    </row>
    <row r="13" spans="1:6" x14ac:dyDescent="0.2">
      <c r="A13" s="10" t="s">
        <v>9</v>
      </c>
      <c r="B13" s="3">
        <v>1146841</v>
      </c>
      <c r="C13" s="6">
        <v>3.4000000000000002E-2</v>
      </c>
      <c r="D13" s="12">
        <v>62</v>
      </c>
      <c r="E13" s="1">
        <f t="shared" si="0"/>
        <v>71104142</v>
      </c>
      <c r="F13" s="1">
        <f t="shared" si="1"/>
        <v>880087002.04633558</v>
      </c>
    </row>
    <row r="14" spans="1:6" x14ac:dyDescent="0.2">
      <c r="A14" s="10" t="s">
        <v>10</v>
      </c>
      <c r="B14" s="3">
        <v>1887823</v>
      </c>
      <c r="C14" s="6">
        <v>5.5999999999999994E-2</v>
      </c>
      <c r="D14" s="12">
        <v>69.5</v>
      </c>
      <c r="E14" s="1">
        <f t="shared" si="0"/>
        <v>131203698.5</v>
      </c>
      <c r="F14" s="1">
        <f t="shared" si="1"/>
        <v>2339354643.3402309</v>
      </c>
    </row>
    <row r="15" spans="1:6" x14ac:dyDescent="0.2">
      <c r="A15" s="10" t="s">
        <v>11</v>
      </c>
      <c r="B15" s="3">
        <v>1282178</v>
      </c>
      <c r="C15" s="6">
        <v>3.7999999999999999E-2</v>
      </c>
      <c r="D15" s="12">
        <v>79.5</v>
      </c>
      <c r="E15" s="1">
        <f t="shared" si="0"/>
        <v>101933151</v>
      </c>
      <c r="F15" s="1">
        <f t="shared" si="1"/>
        <v>2619773305.0874891</v>
      </c>
    </row>
    <row r="16" spans="1:6" ht="26.25" thickBot="1" x14ac:dyDescent="0.25">
      <c r="A16" s="11" t="s">
        <v>12</v>
      </c>
      <c r="B16" s="4">
        <v>425657</v>
      </c>
      <c r="C16" s="7">
        <v>1.3000000000000001E-2</v>
      </c>
      <c r="D16" s="14">
        <v>90</v>
      </c>
      <c r="E16" s="13">
        <f t="shared" si="0"/>
        <v>38309130</v>
      </c>
      <c r="F16" s="13">
        <f t="shared" si="1"/>
        <v>1320691645.3559012</v>
      </c>
    </row>
    <row r="17" spans="2:6" x14ac:dyDescent="0.2">
      <c r="B17" s="1">
        <f>SUM(B4:B16)</f>
        <v>33871648</v>
      </c>
      <c r="E17" s="1">
        <f>SUM(E4:E16)</f>
        <v>1161729625</v>
      </c>
      <c r="F17" s="1">
        <f>SUM(F4:F16)</f>
        <v>16103568849.400255</v>
      </c>
    </row>
    <row r="18" spans="2:6" x14ac:dyDescent="0.2">
      <c r="D18" s="1" t="s">
        <v>20</v>
      </c>
      <c r="E18" s="15">
        <f>E17/B17</f>
        <v>34.297995332261365</v>
      </c>
      <c r="F18" s="1">
        <f>F17/(B17-1)</f>
        <v>475.42916497093438</v>
      </c>
    </row>
    <row r="19" spans="2:6" x14ac:dyDescent="0.2">
      <c r="D19" s="1" t="s">
        <v>21</v>
      </c>
      <c r="E19" s="15">
        <f>SQRT(F18)</f>
        <v>21.804338214468569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cobit</cp:lastModifiedBy>
  <dcterms:created xsi:type="dcterms:W3CDTF">2008-08-07T16:00:04Z</dcterms:created>
  <dcterms:modified xsi:type="dcterms:W3CDTF">2012-03-29T18:59:42Z</dcterms:modified>
</cp:coreProperties>
</file>