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60" windowWidth="15180" windowHeight="8580" activeTab="1"/>
  </bookViews>
  <sheets>
    <sheet name="Sheet1" sheetId="1" r:id="rId1"/>
    <sheet name="Sheet4" sheetId="4" r:id="rId2"/>
    <sheet name="Sheet2" sheetId="2" r:id="rId3"/>
    <sheet name="Sheet3" sheetId="3" r:id="rId4"/>
  </sheets>
  <calcPr calcId="124519"/>
</workbook>
</file>

<file path=xl/calcChain.xml><?xml version="1.0" encoding="utf-8"?>
<calcChain xmlns="http://schemas.openxmlformats.org/spreadsheetml/2006/main">
  <c r="B17" i="4"/>
  <c r="C17"/>
  <c r="D17"/>
  <c r="B18"/>
  <c r="C18"/>
  <c r="D18"/>
  <c r="B19"/>
  <c r="C19"/>
  <c r="D19"/>
  <c r="B21"/>
  <c r="C21"/>
  <c r="D21"/>
  <c r="B22"/>
  <c r="C22"/>
  <c r="D22"/>
  <c r="B24"/>
  <c r="C24"/>
  <c r="C26" s="1"/>
  <c r="D24"/>
  <c r="B26"/>
  <c r="D26"/>
  <c r="B28"/>
  <c r="B30"/>
  <c r="C30" s="1"/>
  <c r="D30"/>
  <c r="B31"/>
  <c r="C31" s="1"/>
  <c r="D31"/>
  <c r="B32"/>
  <c r="C32" s="1"/>
  <c r="D32"/>
  <c r="B33"/>
  <c r="C33" s="1"/>
  <c r="D33"/>
  <c r="B34"/>
  <c r="C34" s="1"/>
  <c r="D34"/>
  <c r="B35"/>
  <c r="C35" s="1"/>
  <c r="D35"/>
  <c r="B36"/>
  <c r="C36" s="1"/>
  <c r="D36"/>
  <c r="B37"/>
  <c r="C37" s="1"/>
  <c r="D37"/>
  <c r="B38"/>
  <c r="C38" s="1"/>
  <c r="D38"/>
  <c r="B39"/>
  <c r="C39" s="1"/>
  <c r="D39"/>
  <c r="B40"/>
  <c r="C40" s="1"/>
  <c r="D40"/>
  <c r="B41"/>
  <c r="C41" s="1"/>
  <c r="D41"/>
  <c r="B42"/>
  <c r="C42" s="1"/>
  <c r="B43"/>
  <c r="C43" s="1"/>
  <c r="B44"/>
  <c r="C44" s="1"/>
  <c r="B45"/>
  <c r="C45" s="1"/>
  <c r="D45"/>
  <c r="B46"/>
  <c r="C46" s="1"/>
  <c r="B47"/>
  <c r="C47" s="1"/>
  <c r="D47"/>
  <c r="B48"/>
  <c r="C48" s="1"/>
  <c r="B49"/>
  <c r="C49" s="1"/>
  <c r="B50"/>
  <c r="C50" s="1"/>
  <c r="D50"/>
  <c r="B51"/>
  <c r="C51" s="1"/>
  <c r="B52"/>
  <c r="C52" s="1"/>
  <c r="B53"/>
  <c r="C53" s="1"/>
  <c r="D53"/>
  <c r="E51" l="1"/>
  <c r="F51"/>
  <c r="E52"/>
  <c r="F52"/>
  <c r="E49"/>
  <c r="F49"/>
  <c r="E46"/>
  <c r="F46"/>
  <c r="E45"/>
  <c r="F45"/>
  <c r="E43"/>
  <c r="F43"/>
  <c r="E53"/>
  <c r="G53" s="1"/>
  <c r="F53"/>
  <c r="E50"/>
  <c r="G50" s="1"/>
  <c r="F50"/>
  <c r="E48"/>
  <c r="F48"/>
  <c r="E47"/>
  <c r="G47" s="1"/>
  <c r="F47"/>
  <c r="E44"/>
  <c r="F44"/>
  <c r="E42"/>
  <c r="F42"/>
  <c r="E41"/>
  <c r="G41" s="1"/>
  <c r="F41"/>
  <c r="E40"/>
  <c r="G40" s="1"/>
  <c r="F40"/>
  <c r="E39"/>
  <c r="G39" s="1"/>
  <c r="F39"/>
  <c r="E38"/>
  <c r="G38" s="1"/>
  <c r="F38"/>
  <c r="E37"/>
  <c r="G37" s="1"/>
  <c r="F37"/>
  <c r="E36"/>
  <c r="G36" s="1"/>
  <c r="F36"/>
  <c r="E35"/>
  <c r="G35" s="1"/>
  <c r="F35"/>
  <c r="E34"/>
  <c r="G34" s="1"/>
  <c r="F34"/>
  <c r="E33"/>
  <c r="G33" s="1"/>
  <c r="F33"/>
  <c r="E32"/>
  <c r="G32" s="1"/>
  <c r="F32"/>
  <c r="E31"/>
  <c r="G31" s="1"/>
  <c r="F31"/>
  <c r="E30"/>
  <c r="G30" s="1"/>
  <c r="F30"/>
  <c r="G45"/>
  <c r="D48"/>
  <c r="G48" s="1"/>
  <c r="D44"/>
  <c r="G44" s="1"/>
  <c r="D52"/>
  <c r="G52" s="1"/>
  <c r="D51"/>
  <c r="G51" s="1"/>
  <c r="D49"/>
  <c r="G49" s="1"/>
  <c r="D46"/>
  <c r="G46" s="1"/>
  <c r="D43"/>
  <c r="G43" s="1"/>
  <c r="D42"/>
  <c r="G42" s="1"/>
</calcChain>
</file>

<file path=xl/sharedStrings.xml><?xml version="1.0" encoding="utf-8"?>
<sst xmlns="http://schemas.openxmlformats.org/spreadsheetml/2006/main" count="27" uniqueCount="25">
  <si>
    <t>Inventory</t>
  </si>
  <si>
    <t>Quantity Discount Model</t>
  </si>
  <si>
    <t>Demand rate, D</t>
  </si>
  <si>
    <t>Setup cost, S</t>
  </si>
  <si>
    <t>Holding cost %, I</t>
  </si>
  <si>
    <t>Range 1</t>
  </si>
  <si>
    <t>Minimum quantity</t>
  </si>
  <si>
    <t>Unit Price, P</t>
  </si>
  <si>
    <t>Data</t>
  </si>
  <si>
    <t>Range 2</t>
  </si>
  <si>
    <t>Range 3</t>
  </si>
  <si>
    <t>Q* (Square root formula)</t>
  </si>
  <si>
    <t>Order Quantity</t>
  </si>
  <si>
    <t>Holding cost</t>
  </si>
  <si>
    <t>Setup cost</t>
  </si>
  <si>
    <t>Unit costs</t>
  </si>
  <si>
    <r>
      <t>Total cost, T</t>
    </r>
    <r>
      <rPr>
        <vertAlign val="subscript"/>
        <sz val="10"/>
        <rFont val="Arial"/>
        <family val="2"/>
      </rPr>
      <t>c</t>
    </r>
  </si>
  <si>
    <t>Results</t>
  </si>
  <si>
    <t>Base inc on</t>
  </si>
  <si>
    <t>Cost table</t>
  </si>
  <si>
    <t>Q</t>
  </si>
  <si>
    <t>Unit cost</t>
  </si>
  <si>
    <t>Total unit costs</t>
  </si>
  <si>
    <t>Total Costs</t>
  </si>
  <si>
    <t>Chapter 12: Example 9</t>
  </si>
</sst>
</file>

<file path=xl/styles.xml><?xml version="1.0" encoding="utf-8"?>
<styleSheet xmlns="http://schemas.openxmlformats.org/spreadsheetml/2006/main">
  <numFmts count="1">
    <numFmt numFmtId="7" formatCode="&quot;$&quot;#,##0.00_);\(&quot;$&quot;#,##0.00\)"/>
  </numFmts>
  <fonts count="9">
    <font>
      <sz val="10"/>
      <name val="Arial"/>
    </font>
    <font>
      <b/>
      <sz val="10"/>
      <color indexed="16"/>
      <name val="Arial"/>
      <family val="2"/>
    </font>
    <font>
      <sz val="10"/>
      <color indexed="16"/>
      <name val="Arial"/>
      <family val="2"/>
    </font>
    <font>
      <sz val="10"/>
      <color indexed="12"/>
      <name val="Arial"/>
      <family val="2"/>
    </font>
    <font>
      <sz val="10"/>
      <name val="Arial"/>
      <family val="2"/>
    </font>
    <font>
      <b/>
      <sz val="10"/>
      <color indexed="21"/>
      <name val="Arial"/>
      <family val="2"/>
    </font>
    <font>
      <vertAlign val="subscript"/>
      <sz val="10"/>
      <name val="Arial"/>
      <family val="2"/>
    </font>
    <font>
      <b/>
      <sz val="10"/>
      <color indexed="20"/>
      <name val="Arial"/>
      <family val="2"/>
    </font>
    <font>
      <b/>
      <sz val="14"/>
      <color indexed="16"/>
      <name val="Arial"/>
      <family val="2"/>
    </font>
  </fonts>
  <fills count="3">
    <fill>
      <patternFill patternType="none"/>
    </fill>
    <fill>
      <patternFill patternType="gray125"/>
    </fill>
    <fill>
      <patternFill patternType="solid">
        <fgColor indexed="26"/>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21"/>
      </left>
      <right/>
      <top style="medium">
        <color indexed="21"/>
      </top>
      <bottom/>
      <diagonal/>
    </border>
    <border>
      <left style="thin">
        <color indexed="64"/>
      </left>
      <right style="thin">
        <color indexed="64"/>
      </right>
      <top style="medium">
        <color indexed="21"/>
      </top>
      <bottom style="thin">
        <color indexed="64"/>
      </bottom>
      <diagonal/>
    </border>
    <border>
      <left/>
      <right/>
      <top style="medium">
        <color indexed="21"/>
      </top>
      <bottom/>
      <diagonal/>
    </border>
    <border>
      <left/>
      <right style="medium">
        <color indexed="21"/>
      </right>
      <top style="medium">
        <color indexed="21"/>
      </top>
      <bottom/>
      <diagonal/>
    </border>
    <border>
      <left style="medium">
        <color indexed="21"/>
      </left>
      <right/>
      <top/>
      <bottom/>
      <diagonal/>
    </border>
    <border>
      <left/>
      <right style="medium">
        <color indexed="21"/>
      </right>
      <top/>
      <bottom/>
      <diagonal/>
    </border>
    <border>
      <left style="thin">
        <color indexed="64"/>
      </left>
      <right style="medium">
        <color indexed="21"/>
      </right>
      <top style="thin">
        <color indexed="64"/>
      </top>
      <bottom style="thin">
        <color indexed="64"/>
      </bottom>
      <diagonal/>
    </border>
    <border>
      <left style="medium">
        <color indexed="21"/>
      </left>
      <right/>
      <top/>
      <bottom style="medium">
        <color indexed="21"/>
      </bottom>
      <diagonal/>
    </border>
    <border>
      <left style="thin">
        <color indexed="64"/>
      </left>
      <right style="thin">
        <color indexed="64"/>
      </right>
      <top style="thin">
        <color indexed="64"/>
      </top>
      <bottom style="medium">
        <color indexed="21"/>
      </bottom>
      <diagonal/>
    </border>
    <border>
      <left style="thin">
        <color indexed="64"/>
      </left>
      <right style="medium">
        <color indexed="21"/>
      </right>
      <top style="thin">
        <color indexed="64"/>
      </top>
      <bottom style="medium">
        <color indexed="21"/>
      </bottom>
      <diagonal/>
    </border>
    <border>
      <left style="medium">
        <color indexed="20"/>
      </left>
      <right/>
      <top style="medium">
        <color indexed="20"/>
      </top>
      <bottom/>
      <diagonal/>
    </border>
    <border>
      <left/>
      <right/>
      <top style="medium">
        <color indexed="20"/>
      </top>
      <bottom/>
      <diagonal/>
    </border>
    <border>
      <left/>
      <right style="medium">
        <color indexed="20"/>
      </right>
      <top style="medium">
        <color indexed="20"/>
      </top>
      <bottom/>
      <diagonal/>
    </border>
    <border>
      <left style="medium">
        <color indexed="20"/>
      </left>
      <right/>
      <top/>
      <bottom/>
      <diagonal/>
    </border>
    <border>
      <left/>
      <right style="medium">
        <color indexed="20"/>
      </right>
      <top/>
      <bottom/>
      <diagonal/>
    </border>
    <border>
      <left style="medium">
        <color indexed="20"/>
      </left>
      <right/>
      <top/>
      <bottom style="medium">
        <color indexed="20"/>
      </bottom>
      <diagonal/>
    </border>
    <border>
      <left/>
      <right/>
      <top/>
      <bottom style="medium">
        <color indexed="20"/>
      </bottom>
      <diagonal/>
    </border>
    <border>
      <left/>
      <right style="medium">
        <color indexed="20"/>
      </right>
      <top/>
      <bottom style="medium">
        <color indexed="20"/>
      </bottom>
      <diagonal/>
    </border>
  </borders>
  <cellStyleXfs count="1">
    <xf numFmtId="0" fontId="0" fillId="0" borderId="0"/>
  </cellStyleXfs>
  <cellXfs count="30">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4" fillId="2" borderId="1" xfId="0" applyFont="1" applyFill="1" applyBorder="1"/>
    <xf numFmtId="0" fontId="5" fillId="0" borderId="0" xfId="0" applyFont="1"/>
    <xf numFmtId="0" fontId="4" fillId="0" borderId="2" xfId="0" applyFont="1" applyBorder="1"/>
    <xf numFmtId="0" fontId="4" fillId="2" borderId="3" xfId="0" applyFont="1" applyFill="1" applyBorder="1"/>
    <xf numFmtId="0" fontId="4" fillId="0" borderId="4" xfId="0" applyFont="1" applyBorder="1"/>
    <xf numFmtId="0" fontId="4" fillId="0" borderId="5" xfId="0" applyFont="1" applyBorder="1"/>
    <xf numFmtId="0" fontId="4" fillId="0" borderId="6" xfId="0" applyFont="1" applyBorder="1"/>
    <xf numFmtId="0" fontId="4" fillId="0" borderId="0" xfId="0" applyFont="1" applyBorder="1"/>
    <xf numFmtId="0" fontId="4" fillId="0" borderId="7" xfId="0" applyFont="1" applyBorder="1"/>
    <xf numFmtId="0" fontId="4" fillId="2" borderId="8" xfId="0" applyFont="1" applyFill="1" applyBorder="1"/>
    <xf numFmtId="0" fontId="4" fillId="0" borderId="9" xfId="0" applyFont="1" applyBorder="1"/>
    <xf numFmtId="0" fontId="4" fillId="2" borderId="10" xfId="0" applyFont="1" applyFill="1" applyBorder="1"/>
    <xf numFmtId="0" fontId="4" fillId="2" borderId="11" xfId="0" applyFont="1" applyFill="1" applyBorder="1"/>
    <xf numFmtId="0" fontId="7" fillId="0" borderId="0" xfId="0" applyFont="1"/>
    <xf numFmtId="0" fontId="4" fillId="0" borderId="12" xfId="0" applyFont="1" applyBorder="1"/>
    <xf numFmtId="0" fontId="4" fillId="0" borderId="13" xfId="0" applyFont="1" applyBorder="1"/>
    <xf numFmtId="0" fontId="4" fillId="0" borderId="14" xfId="0" applyFont="1" applyBorder="1"/>
    <xf numFmtId="0" fontId="4" fillId="0" borderId="15" xfId="0" applyFont="1" applyBorder="1"/>
    <xf numFmtId="0" fontId="4" fillId="0" borderId="16" xfId="0" applyFont="1" applyBorder="1"/>
    <xf numFmtId="7" fontId="4" fillId="0" borderId="0" xfId="0" applyNumberFormat="1" applyFont="1" applyBorder="1"/>
    <xf numFmtId="7" fontId="4" fillId="0" borderId="16" xfId="0" applyNumberFormat="1" applyFont="1" applyBorder="1"/>
    <xf numFmtId="0" fontId="4" fillId="0" borderId="17" xfId="0" applyFont="1" applyBorder="1"/>
    <xf numFmtId="7" fontId="4" fillId="0" borderId="18" xfId="0" applyNumberFormat="1" applyFont="1" applyBorder="1"/>
    <xf numFmtId="7" fontId="4" fillId="0" borderId="19" xfId="0" applyNumberFormat="1" applyFont="1" applyBorder="1"/>
    <xf numFmtId="0" fontId="8"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900" b="0" i="0" u="none" strike="noStrike" baseline="0">
                <a:solidFill>
                  <a:srgbClr val="000000"/>
                </a:solidFill>
                <a:latin typeface="Arial"/>
                <a:ea typeface="Arial"/>
                <a:cs typeface="Arial"/>
              </a:defRPr>
            </a:pPr>
            <a:r>
              <a:rPr lang="en-US"/>
              <a:t>Total Cost vs Order Quantity</a:t>
            </a:r>
          </a:p>
        </c:rich>
      </c:tx>
      <c:layout>
        <c:manualLayout>
          <c:xMode val="edge"/>
          <c:yMode val="edge"/>
          <c:x val="0.1960791822885351"/>
          <c:y val="3.9840637450199202E-2"/>
        </c:manualLayout>
      </c:layout>
      <c:spPr>
        <a:noFill/>
        <a:ln w="25400">
          <a:noFill/>
        </a:ln>
      </c:spPr>
    </c:title>
    <c:plotArea>
      <c:layout>
        <c:manualLayout>
          <c:layoutTarget val="inner"/>
          <c:xMode val="edge"/>
          <c:yMode val="edge"/>
          <c:x val="0.38431519728552882"/>
          <c:y val="0.22709163346613545"/>
          <c:w val="0.56078646134521037"/>
          <c:h val="0.37051792828685259"/>
        </c:manualLayout>
      </c:layout>
      <c:lineChart>
        <c:grouping val="standard"/>
        <c:ser>
          <c:idx val="3"/>
          <c:order val="0"/>
          <c:tx>
            <c:strRef>
              <c:f>Sheet4!$F$29</c:f>
              <c:strCache>
                <c:ptCount val="1"/>
                <c:pt idx="0">
                  <c:v>Total unit costs</c:v>
                </c:pt>
              </c:strCache>
            </c:strRef>
          </c:tx>
          <c:spPr>
            <a:ln w="12700">
              <a:solidFill>
                <a:srgbClr val="00FFFF"/>
              </a:solidFill>
              <a:prstDash val="solid"/>
            </a:ln>
          </c:spPr>
          <c:marker>
            <c:symbol val="none"/>
          </c:marker>
          <c:cat>
            <c:numRef>
              <c:f>Sheet4!$B$30:$B$53</c:f>
              <c:numCache>
                <c:formatCode>General</c:formatCode>
                <c:ptCount val="24"/>
                <c:pt idx="0">
                  <c:v>233.33333333333334</c:v>
                </c:pt>
                <c:pt idx="1">
                  <c:v>291.66666666666669</c:v>
                </c:pt>
                <c:pt idx="2">
                  <c:v>350</c:v>
                </c:pt>
                <c:pt idx="3">
                  <c:v>408.33333333333337</c:v>
                </c:pt>
                <c:pt idx="4">
                  <c:v>466.66666666666669</c:v>
                </c:pt>
                <c:pt idx="5">
                  <c:v>525</c:v>
                </c:pt>
                <c:pt idx="6">
                  <c:v>583.33333333333326</c:v>
                </c:pt>
                <c:pt idx="7">
                  <c:v>641.66666666666674</c:v>
                </c:pt>
                <c:pt idx="8">
                  <c:v>700</c:v>
                </c:pt>
                <c:pt idx="9">
                  <c:v>758.33333333333337</c:v>
                </c:pt>
                <c:pt idx="10">
                  <c:v>816.66666666666663</c:v>
                </c:pt>
                <c:pt idx="11">
                  <c:v>875</c:v>
                </c:pt>
                <c:pt idx="12">
                  <c:v>933.33333333333337</c:v>
                </c:pt>
                <c:pt idx="13">
                  <c:v>991.66666666666663</c:v>
                </c:pt>
                <c:pt idx="14">
                  <c:v>1050</c:v>
                </c:pt>
                <c:pt idx="15">
                  <c:v>1108.3333333333335</c:v>
                </c:pt>
                <c:pt idx="16">
                  <c:v>1166.6666666666665</c:v>
                </c:pt>
                <c:pt idx="17">
                  <c:v>1225</c:v>
                </c:pt>
                <c:pt idx="18">
                  <c:v>1283.3333333333333</c:v>
                </c:pt>
                <c:pt idx="19">
                  <c:v>1341.6666666666667</c:v>
                </c:pt>
                <c:pt idx="20">
                  <c:v>1400</c:v>
                </c:pt>
                <c:pt idx="21">
                  <c:v>1458.3333333333333</c:v>
                </c:pt>
                <c:pt idx="22">
                  <c:v>1516.6666666666667</c:v>
                </c:pt>
                <c:pt idx="23">
                  <c:v>1575</c:v>
                </c:pt>
              </c:numCache>
            </c:numRef>
          </c:cat>
          <c:val>
            <c:numRef>
              <c:f>Sheet4!$F$30:$F$53</c:f>
              <c:numCache>
                <c:formatCode>General</c:formatCode>
                <c:ptCount val="24"/>
                <c:pt idx="0">
                  <c:v>#N/A</c:v>
                </c:pt>
                <c:pt idx="1">
                  <c:v>#N/A</c:v>
                </c:pt>
                <c:pt idx="2">
                  <c:v>#N/A</c:v>
                </c:pt>
                <c:pt idx="3">
                  <c:v>#N/A</c:v>
                </c:pt>
                <c:pt idx="4">
                  <c:v>#N/A</c:v>
                </c:pt>
                <c:pt idx="5">
                  <c:v>#N/A</c:v>
                </c:pt>
                <c:pt idx="6">
                  <c:v>#N/A</c:v>
                </c:pt>
                <c:pt idx="7">
                  <c:v>#N/A</c:v>
                </c:pt>
                <c:pt idx="8">
                  <c:v>25000</c:v>
                </c:pt>
                <c:pt idx="9">
                  <c:v>25000</c:v>
                </c:pt>
                <c:pt idx="10">
                  <c:v>25000</c:v>
                </c:pt>
                <c:pt idx="11">
                  <c:v>25000</c:v>
                </c:pt>
                <c:pt idx="12">
                  <c:v>25000</c:v>
                </c:pt>
                <c:pt idx="13">
                  <c:v>25000</c:v>
                </c:pt>
                <c:pt idx="14">
                  <c:v>24000</c:v>
                </c:pt>
                <c:pt idx="15">
                  <c:v>24000</c:v>
                </c:pt>
                <c:pt idx="16">
                  <c:v>24000</c:v>
                </c:pt>
                <c:pt idx="17">
                  <c:v>24000</c:v>
                </c:pt>
                <c:pt idx="18">
                  <c:v>24000</c:v>
                </c:pt>
                <c:pt idx="19">
                  <c:v>24000</c:v>
                </c:pt>
                <c:pt idx="20">
                  <c:v>24000</c:v>
                </c:pt>
                <c:pt idx="21">
                  <c:v>24000</c:v>
                </c:pt>
                <c:pt idx="22">
                  <c:v>24000</c:v>
                </c:pt>
                <c:pt idx="23">
                  <c:v>24000</c:v>
                </c:pt>
              </c:numCache>
            </c:numRef>
          </c:val>
        </c:ser>
        <c:marker val="1"/>
        <c:axId val="191534976"/>
        <c:axId val="191548032"/>
      </c:lineChart>
      <c:catAx>
        <c:axId val="191534976"/>
        <c:scaling>
          <c:orientation val="minMax"/>
        </c:scaling>
        <c:axPos val="b"/>
        <c:title>
          <c:tx>
            <c:rich>
              <a:bodyPr/>
              <a:lstStyle/>
              <a:p>
                <a:pPr>
                  <a:defRPr sz="800" b="0" i="0" u="none" strike="noStrike" baseline="0">
                    <a:solidFill>
                      <a:srgbClr val="000000"/>
                    </a:solidFill>
                    <a:latin typeface="Arial"/>
                    <a:ea typeface="Arial"/>
                    <a:cs typeface="Arial"/>
                  </a:defRPr>
                </a:pPr>
                <a:r>
                  <a:rPr lang="en-US"/>
                  <a:t>Quantity</a:t>
                </a:r>
              </a:p>
            </c:rich>
          </c:tx>
          <c:layout>
            <c:manualLayout>
              <c:xMode val="edge"/>
              <c:yMode val="edge"/>
              <c:x val="0.57647279592829326"/>
              <c:y val="0.85657370517928288"/>
            </c:manualLayout>
          </c:layout>
          <c:spPr>
            <a:noFill/>
            <a:ln w="25400">
              <a:noFill/>
            </a:ln>
          </c:spPr>
        </c:title>
        <c:numFmt formatCode="General" sourceLinked="1"/>
        <c:majorTickMark val="cross"/>
        <c:tickLblPos val="nextTo"/>
        <c:spPr>
          <a:ln w="3175">
            <a:solidFill>
              <a:srgbClr val="00000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191548032"/>
        <c:crosses val="autoZero"/>
        <c:auto val="1"/>
        <c:lblAlgn val="ctr"/>
        <c:lblOffset val="100"/>
        <c:tickLblSkip val="4"/>
        <c:tickMarkSkip val="1"/>
      </c:catAx>
      <c:valAx>
        <c:axId val="191548032"/>
        <c:scaling>
          <c:orientation val="minMax"/>
        </c:scaling>
        <c:axPos val="l"/>
        <c:title>
          <c:tx>
            <c:rich>
              <a:bodyPr/>
              <a:lstStyle/>
              <a:p>
                <a:pPr>
                  <a:defRPr sz="800" b="0" i="0" u="none" strike="noStrike" baseline="0">
                    <a:solidFill>
                      <a:srgbClr val="000000"/>
                    </a:solidFill>
                    <a:latin typeface="Arial"/>
                    <a:ea typeface="Arial"/>
                    <a:cs typeface="Arial"/>
                  </a:defRPr>
                </a:pPr>
                <a:r>
                  <a:rPr lang="en-US"/>
                  <a:t>Cost</a:t>
                </a:r>
              </a:p>
            </c:rich>
          </c:tx>
          <c:layout>
            <c:manualLayout>
              <c:xMode val="edge"/>
              <c:yMode val="edge"/>
              <c:x val="6.274533833233123E-2"/>
              <c:y val="0.36254980079681276"/>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91534976"/>
        <c:crosses val="autoZero"/>
        <c:crossBetween val="midCat"/>
      </c:valAx>
      <c:spPr>
        <a:solidFill>
          <a:srgbClr val="C0C0C0"/>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295275</xdr:colOff>
      <xdr:row>7</xdr:row>
      <xdr:rowOff>19050</xdr:rowOff>
    </xdr:from>
    <xdr:to>
      <xdr:col>9</xdr:col>
      <xdr:colOff>0</xdr:colOff>
      <xdr:row>21</xdr:row>
      <xdr:rowOff>123825</xdr:rowOff>
    </xdr:to>
    <xdr:graphicFrame macro="">
      <xdr:nvGraphicFramePr>
        <xdr:cNvPr id="1025" name="hjwGraph"/>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247650</xdr:colOff>
      <xdr:row>3</xdr:row>
      <xdr:rowOff>28575</xdr:rowOff>
    </xdr:from>
    <xdr:to>
      <xdr:col>5</xdr:col>
      <xdr:colOff>581025</xdr:colOff>
      <xdr:row>5</xdr:row>
      <xdr:rowOff>85725</xdr:rowOff>
    </xdr:to>
    <xdr:sp macro="" textlink="">
      <xdr:nvSpPr>
        <xdr:cNvPr id="1026" name="messageTextbox"/>
        <xdr:cNvSpPr txBox="1">
          <a:spLocks noChangeArrowheads="1"/>
        </xdr:cNvSpPr>
      </xdr:nvSpPr>
      <xdr:spPr bwMode="auto">
        <a:xfrm>
          <a:off x="247650" y="581025"/>
          <a:ext cx="5076825" cy="381000"/>
        </a:xfrm>
        <a:prstGeom prst="rect">
          <a:avLst/>
        </a:prstGeom>
        <a:solidFill>
          <a:srgbClr val="FFFFCC"/>
        </a:solidFill>
        <a:ln w="1">
          <a:solidFill>
            <a:srgbClr val="000000"/>
          </a:solidFill>
          <a:miter lim="800000"/>
          <a:headEnd/>
          <a:tailEnd/>
        </a:ln>
        <a:effectLst>
          <a:outerShdw dist="35921" dir="2700000" algn="ctr" rotWithShape="0">
            <a:srgbClr val="000000"/>
          </a:outerShdw>
        </a:effectLst>
      </xdr:spPr>
      <xdr:txBody>
        <a:bodyPr vertOverflow="clip" wrap="square" lIns="27432" tIns="22860" rIns="0" bIns="0" anchor="t" upright="1"/>
        <a:lstStyle/>
        <a:p>
          <a:pPr algn="l" rtl="0">
            <a:defRPr sz="1000"/>
          </a:pPr>
          <a:r>
            <a:rPr lang="en-US" sz="900" b="0" i="0" strike="noStrike">
              <a:solidFill>
                <a:srgbClr val="0000FF"/>
              </a:solidFill>
              <a:latin typeface="Arial"/>
              <a:cs typeface="Arial"/>
            </a:rPr>
            <a:t>Enter the data in the shaded area. The minimum quantity is the minimum amount that needs to be ordered in order to get the price that is in the same column.</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G53"/>
  <sheetViews>
    <sheetView tabSelected="1" workbookViewId="0"/>
  </sheetViews>
  <sheetFormatPr defaultRowHeight="12.75"/>
  <cols>
    <col min="1" max="1" width="17.42578125" style="4" customWidth="1"/>
    <col min="2" max="6" width="13.42578125" style="4" customWidth="1"/>
    <col min="7" max="16384" width="9.140625" style="4"/>
  </cols>
  <sheetData>
    <row r="1" spans="1:4" ht="18">
      <c r="A1" s="29" t="s">
        <v>24</v>
      </c>
    </row>
    <row r="3" spans="1:4">
      <c r="A3" s="1" t="s">
        <v>0</v>
      </c>
      <c r="B3" s="2" t="s">
        <v>1</v>
      </c>
      <c r="C3" s="2"/>
    </row>
    <row r="4" spans="1:4">
      <c r="A4" s="3"/>
      <c r="B4" s="3"/>
    </row>
    <row r="7" spans="1:4" ht="13.5" thickBot="1">
      <c r="A7" s="6" t="s">
        <v>8</v>
      </c>
    </row>
    <row r="8" spans="1:4">
      <c r="A8" s="7" t="s">
        <v>2</v>
      </c>
      <c r="B8" s="8">
        <v>5000</v>
      </c>
      <c r="C8" s="9"/>
      <c r="D8" s="10"/>
    </row>
    <row r="9" spans="1:4">
      <c r="A9" s="11" t="s">
        <v>3</v>
      </c>
      <c r="B9" s="5">
        <v>49</v>
      </c>
      <c r="C9" s="12"/>
      <c r="D9" s="13"/>
    </row>
    <row r="10" spans="1:4">
      <c r="A10" s="11" t="s">
        <v>4</v>
      </c>
      <c r="B10" s="5">
        <v>0.2</v>
      </c>
      <c r="C10" s="12"/>
      <c r="D10" s="13"/>
    </row>
    <row r="11" spans="1:4">
      <c r="A11" s="11"/>
      <c r="B11" s="12"/>
      <c r="C11" s="12"/>
      <c r="D11" s="13"/>
    </row>
    <row r="12" spans="1:4">
      <c r="A12" s="11"/>
      <c r="B12" s="12" t="s">
        <v>5</v>
      </c>
      <c r="C12" s="12" t="s">
        <v>9</v>
      </c>
      <c r="D12" s="13" t="s">
        <v>10</v>
      </c>
    </row>
    <row r="13" spans="1:4">
      <c r="A13" s="11" t="s">
        <v>6</v>
      </c>
      <c r="B13" s="5">
        <v>700</v>
      </c>
      <c r="C13" s="5">
        <v>1000</v>
      </c>
      <c r="D13" s="14">
        <v>2000</v>
      </c>
    </row>
    <row r="14" spans="1:4" ht="13.5" thickBot="1">
      <c r="A14" s="15" t="s">
        <v>7</v>
      </c>
      <c r="B14" s="16">
        <v>5</v>
      </c>
      <c r="C14" s="16">
        <v>4.8</v>
      </c>
      <c r="D14" s="17">
        <v>4.75</v>
      </c>
    </row>
    <row r="16" spans="1:4" ht="13.5" thickBot="1">
      <c r="A16" s="18" t="s">
        <v>17</v>
      </c>
    </row>
    <row r="17" spans="1:7">
      <c r="A17" s="19"/>
      <c r="B17" s="20" t="str">
        <f>B12</f>
        <v>Range 1</v>
      </c>
      <c r="C17" s="20" t="str">
        <f>C12</f>
        <v>Range 2</v>
      </c>
      <c r="D17" s="21" t="str">
        <f>D12</f>
        <v>Range 3</v>
      </c>
    </row>
    <row r="18" spans="1:7">
      <c r="A18" s="22" t="s">
        <v>11</v>
      </c>
      <c r="B18" s="12">
        <f>SQRT(2*$B$8*$B$9/($B$10*B14))</f>
        <v>700</v>
      </c>
      <c r="C18" s="12">
        <f>SQRT(2*$B$8*$B$9/($B$10*C14))</f>
        <v>714.43450831176028</v>
      </c>
      <c r="D18" s="23">
        <f>SQRT(2*$B$8*$B$9/($B$10*D14))</f>
        <v>718.1848464596078</v>
      </c>
    </row>
    <row r="19" spans="1:7">
      <c r="A19" s="22" t="s">
        <v>12</v>
      </c>
      <c r="B19" s="12">
        <f>IF(B18&gt;=B13,B18,B13)</f>
        <v>700</v>
      </c>
      <c r="C19" s="12">
        <f>IF(C18&gt;=C13,C18,C13)</f>
        <v>1000</v>
      </c>
      <c r="D19" s="23">
        <f>IF(D18&gt;=D13,D18,D13)</f>
        <v>2000</v>
      </c>
    </row>
    <row r="20" spans="1:7">
      <c r="A20" s="22"/>
      <c r="B20" s="12"/>
      <c r="C20" s="12"/>
      <c r="D20" s="23"/>
    </row>
    <row r="21" spans="1:7">
      <c r="A21" s="22" t="s">
        <v>13</v>
      </c>
      <c r="B21" s="24">
        <f>B19*$B$10*B14/2</f>
        <v>350</v>
      </c>
      <c r="C21" s="24">
        <f>C19*$B$10*C14/2</f>
        <v>480</v>
      </c>
      <c r="D21" s="25">
        <f>D19*$B$10*D14/2</f>
        <v>950</v>
      </c>
    </row>
    <row r="22" spans="1:7">
      <c r="A22" s="22" t="s">
        <v>14</v>
      </c>
      <c r="B22" s="24">
        <f>$B$9*$B$8/B19</f>
        <v>350</v>
      </c>
      <c r="C22" s="24">
        <f>$B$9*$B$8/C19</f>
        <v>245</v>
      </c>
      <c r="D22" s="25">
        <f>$B$9*$B$8/D19</f>
        <v>122.5</v>
      </c>
    </row>
    <row r="23" spans="1:7">
      <c r="A23" s="22"/>
      <c r="B23" s="24"/>
      <c r="C23" s="24"/>
      <c r="D23" s="25"/>
    </row>
    <row r="24" spans="1:7">
      <c r="A24" s="22" t="s">
        <v>15</v>
      </c>
      <c r="B24" s="24">
        <f>B14*$B$8</f>
        <v>25000</v>
      </c>
      <c r="C24" s="24">
        <f>C14*$B$8</f>
        <v>24000</v>
      </c>
      <c r="D24" s="25">
        <f>D14*$B$8</f>
        <v>23750</v>
      </c>
    </row>
    <row r="25" spans="1:7">
      <c r="A25" s="22"/>
      <c r="B25" s="24"/>
      <c r="C25" s="24"/>
      <c r="D25" s="25"/>
    </row>
    <row r="26" spans="1:7" ht="16.5" thickBot="1">
      <c r="A26" s="26" t="s">
        <v>16</v>
      </c>
      <c r="B26" s="27">
        <f>B21+B22+B24</f>
        <v>25700</v>
      </c>
      <c r="C26" s="27">
        <f>C21+C22+C24</f>
        <v>24725</v>
      </c>
      <c r="D26" s="28">
        <f>D21+D22+D24</f>
        <v>24822.5</v>
      </c>
    </row>
    <row r="28" spans="1:7">
      <c r="A28" s="4" t="s">
        <v>18</v>
      </c>
      <c r="B28" s="4">
        <f>B18</f>
        <v>700</v>
      </c>
    </row>
    <row r="29" spans="1:7">
      <c r="A29" s="4" t="s">
        <v>19</v>
      </c>
      <c r="B29" s="4" t="s">
        <v>20</v>
      </c>
      <c r="C29" s="4" t="s">
        <v>21</v>
      </c>
      <c r="D29" s="4" t="s">
        <v>14</v>
      </c>
      <c r="E29" s="4" t="s">
        <v>13</v>
      </c>
      <c r="F29" s="4" t="s">
        <v>22</v>
      </c>
      <c r="G29" s="4" t="s">
        <v>23</v>
      </c>
    </row>
    <row r="30" spans="1:7">
      <c r="A30" s="4">
        <v>1</v>
      </c>
      <c r="B30" s="4">
        <f>$B$28/4+A30*$B$28/12</f>
        <v>233.33333333333334</v>
      </c>
      <c r="C30" s="4" t="e">
        <f>HLOOKUP(B30,$B$13:$D$14,2)</f>
        <v>#N/A</v>
      </c>
      <c r="D30" s="4">
        <f>$B$8*$B$9/B30</f>
        <v>1050</v>
      </c>
      <c r="E30" s="4" t="e">
        <f>C30*$B$10*B30/2</f>
        <v>#N/A</v>
      </c>
      <c r="F30" s="4" t="e">
        <f>C30*$B$8</f>
        <v>#N/A</v>
      </c>
      <c r="G30" s="4" t="e">
        <f>D30+E30+F30</f>
        <v>#N/A</v>
      </c>
    </row>
    <row r="31" spans="1:7">
      <c r="A31" s="4">
        <v>2</v>
      </c>
      <c r="B31" s="4">
        <f t="shared" ref="B31:B53" si="0">$B$28/4+A31*$B$28/12</f>
        <v>291.66666666666669</v>
      </c>
      <c r="C31" s="4" t="e">
        <f t="shared" ref="C31:C53" si="1">HLOOKUP(B31,$B$13:$D$14,2)</f>
        <v>#N/A</v>
      </c>
      <c r="D31" s="4">
        <f t="shared" ref="D31:D53" si="2">$B$8*$B$9/B31</f>
        <v>840</v>
      </c>
      <c r="E31" s="4" t="e">
        <f t="shared" ref="E31:E53" si="3">C31*$B$10*B31/2</f>
        <v>#N/A</v>
      </c>
      <c r="F31" s="4" t="e">
        <f t="shared" ref="F31:F53" si="4">C31*$B$8</f>
        <v>#N/A</v>
      </c>
      <c r="G31" s="4" t="e">
        <f t="shared" ref="G31:G53" si="5">D31+E31+F31</f>
        <v>#N/A</v>
      </c>
    </row>
    <row r="32" spans="1:7">
      <c r="A32" s="4">
        <v>3</v>
      </c>
      <c r="B32" s="4">
        <f t="shared" si="0"/>
        <v>350</v>
      </c>
      <c r="C32" s="4" t="e">
        <f t="shared" si="1"/>
        <v>#N/A</v>
      </c>
      <c r="D32" s="4">
        <f t="shared" si="2"/>
        <v>700</v>
      </c>
      <c r="E32" s="4" t="e">
        <f t="shared" si="3"/>
        <v>#N/A</v>
      </c>
      <c r="F32" s="4" t="e">
        <f t="shared" si="4"/>
        <v>#N/A</v>
      </c>
      <c r="G32" s="4" t="e">
        <f t="shared" si="5"/>
        <v>#N/A</v>
      </c>
    </row>
    <row r="33" spans="1:7">
      <c r="A33" s="4">
        <v>4</v>
      </c>
      <c r="B33" s="4">
        <f t="shared" si="0"/>
        <v>408.33333333333337</v>
      </c>
      <c r="C33" s="4" t="e">
        <f t="shared" si="1"/>
        <v>#N/A</v>
      </c>
      <c r="D33" s="4">
        <f t="shared" si="2"/>
        <v>600</v>
      </c>
      <c r="E33" s="4" t="e">
        <f t="shared" si="3"/>
        <v>#N/A</v>
      </c>
      <c r="F33" s="4" t="e">
        <f t="shared" si="4"/>
        <v>#N/A</v>
      </c>
      <c r="G33" s="4" t="e">
        <f t="shared" si="5"/>
        <v>#N/A</v>
      </c>
    </row>
    <row r="34" spans="1:7">
      <c r="A34" s="4">
        <v>5</v>
      </c>
      <c r="B34" s="4">
        <f t="shared" si="0"/>
        <v>466.66666666666669</v>
      </c>
      <c r="C34" s="4" t="e">
        <f t="shared" si="1"/>
        <v>#N/A</v>
      </c>
      <c r="D34" s="4">
        <f t="shared" si="2"/>
        <v>525</v>
      </c>
      <c r="E34" s="4" t="e">
        <f t="shared" si="3"/>
        <v>#N/A</v>
      </c>
      <c r="F34" s="4" t="e">
        <f t="shared" si="4"/>
        <v>#N/A</v>
      </c>
      <c r="G34" s="4" t="e">
        <f t="shared" si="5"/>
        <v>#N/A</v>
      </c>
    </row>
    <row r="35" spans="1:7">
      <c r="A35" s="4">
        <v>6</v>
      </c>
      <c r="B35" s="4">
        <f t="shared" si="0"/>
        <v>525</v>
      </c>
      <c r="C35" s="4" t="e">
        <f t="shared" si="1"/>
        <v>#N/A</v>
      </c>
      <c r="D35" s="4">
        <f t="shared" si="2"/>
        <v>466.66666666666669</v>
      </c>
      <c r="E35" s="4" t="e">
        <f t="shared" si="3"/>
        <v>#N/A</v>
      </c>
      <c r="F35" s="4" t="e">
        <f t="shared" si="4"/>
        <v>#N/A</v>
      </c>
      <c r="G35" s="4" t="e">
        <f t="shared" si="5"/>
        <v>#N/A</v>
      </c>
    </row>
    <row r="36" spans="1:7">
      <c r="A36" s="4">
        <v>7</v>
      </c>
      <c r="B36" s="4">
        <f t="shared" si="0"/>
        <v>583.33333333333326</v>
      </c>
      <c r="C36" s="4" t="e">
        <f t="shared" si="1"/>
        <v>#N/A</v>
      </c>
      <c r="D36" s="4">
        <f t="shared" si="2"/>
        <v>420.00000000000006</v>
      </c>
      <c r="E36" s="4" t="e">
        <f t="shared" si="3"/>
        <v>#N/A</v>
      </c>
      <c r="F36" s="4" t="e">
        <f t="shared" si="4"/>
        <v>#N/A</v>
      </c>
      <c r="G36" s="4" t="e">
        <f t="shared" si="5"/>
        <v>#N/A</v>
      </c>
    </row>
    <row r="37" spans="1:7">
      <c r="A37" s="4">
        <v>8</v>
      </c>
      <c r="B37" s="4">
        <f t="shared" si="0"/>
        <v>641.66666666666674</v>
      </c>
      <c r="C37" s="4" t="e">
        <f t="shared" si="1"/>
        <v>#N/A</v>
      </c>
      <c r="D37" s="4">
        <f t="shared" si="2"/>
        <v>381.81818181818176</v>
      </c>
      <c r="E37" s="4" t="e">
        <f t="shared" si="3"/>
        <v>#N/A</v>
      </c>
      <c r="F37" s="4" t="e">
        <f t="shared" si="4"/>
        <v>#N/A</v>
      </c>
      <c r="G37" s="4" t="e">
        <f t="shared" si="5"/>
        <v>#N/A</v>
      </c>
    </row>
    <row r="38" spans="1:7">
      <c r="A38" s="4">
        <v>9</v>
      </c>
      <c r="B38" s="4">
        <f t="shared" si="0"/>
        <v>700</v>
      </c>
      <c r="C38" s="4">
        <f t="shared" si="1"/>
        <v>5</v>
      </c>
      <c r="D38" s="4">
        <f t="shared" si="2"/>
        <v>350</v>
      </c>
      <c r="E38" s="4">
        <f t="shared" si="3"/>
        <v>350</v>
      </c>
      <c r="F38" s="4">
        <f t="shared" si="4"/>
        <v>25000</v>
      </c>
      <c r="G38" s="4">
        <f t="shared" si="5"/>
        <v>25700</v>
      </c>
    </row>
    <row r="39" spans="1:7">
      <c r="A39" s="4">
        <v>10</v>
      </c>
      <c r="B39" s="4">
        <f t="shared" si="0"/>
        <v>758.33333333333337</v>
      </c>
      <c r="C39" s="4">
        <f t="shared" si="1"/>
        <v>5</v>
      </c>
      <c r="D39" s="4">
        <f t="shared" si="2"/>
        <v>323.07692307692304</v>
      </c>
      <c r="E39" s="4">
        <f t="shared" si="3"/>
        <v>379.16666666666669</v>
      </c>
      <c r="F39" s="4">
        <f t="shared" si="4"/>
        <v>25000</v>
      </c>
      <c r="G39" s="4">
        <f t="shared" si="5"/>
        <v>25702.24358974359</v>
      </c>
    </row>
    <row r="40" spans="1:7">
      <c r="A40" s="4">
        <v>11</v>
      </c>
      <c r="B40" s="4">
        <f t="shared" si="0"/>
        <v>816.66666666666663</v>
      </c>
      <c r="C40" s="4">
        <f t="shared" si="1"/>
        <v>5</v>
      </c>
      <c r="D40" s="4">
        <f t="shared" si="2"/>
        <v>300</v>
      </c>
      <c r="E40" s="4">
        <f t="shared" si="3"/>
        <v>408.33333333333331</v>
      </c>
      <c r="F40" s="4">
        <f t="shared" si="4"/>
        <v>25000</v>
      </c>
      <c r="G40" s="4">
        <f t="shared" si="5"/>
        <v>25708.333333333332</v>
      </c>
    </row>
    <row r="41" spans="1:7">
      <c r="A41" s="4">
        <v>12</v>
      </c>
      <c r="B41" s="4">
        <f t="shared" si="0"/>
        <v>875</v>
      </c>
      <c r="C41" s="4">
        <f t="shared" si="1"/>
        <v>5</v>
      </c>
      <c r="D41" s="4">
        <f t="shared" si="2"/>
        <v>280</v>
      </c>
      <c r="E41" s="4">
        <f t="shared" si="3"/>
        <v>437.5</v>
      </c>
      <c r="F41" s="4">
        <f t="shared" si="4"/>
        <v>25000</v>
      </c>
      <c r="G41" s="4">
        <f t="shared" si="5"/>
        <v>25717.5</v>
      </c>
    </row>
    <row r="42" spans="1:7">
      <c r="A42" s="4">
        <v>13</v>
      </c>
      <c r="B42" s="4">
        <f t="shared" si="0"/>
        <v>933.33333333333337</v>
      </c>
      <c r="C42" s="4">
        <f t="shared" si="1"/>
        <v>5</v>
      </c>
      <c r="D42" s="4">
        <f t="shared" si="2"/>
        <v>262.5</v>
      </c>
      <c r="E42" s="4">
        <f t="shared" si="3"/>
        <v>466.66666666666669</v>
      </c>
      <c r="F42" s="4">
        <f t="shared" si="4"/>
        <v>25000</v>
      </c>
      <c r="G42" s="4">
        <f t="shared" si="5"/>
        <v>25729.166666666668</v>
      </c>
    </row>
    <row r="43" spans="1:7">
      <c r="A43" s="4">
        <v>14</v>
      </c>
      <c r="B43" s="4">
        <f t="shared" si="0"/>
        <v>991.66666666666663</v>
      </c>
      <c r="C43" s="4">
        <f t="shared" si="1"/>
        <v>5</v>
      </c>
      <c r="D43" s="4">
        <f t="shared" si="2"/>
        <v>247.05882352941177</v>
      </c>
      <c r="E43" s="4">
        <f t="shared" si="3"/>
        <v>495.83333333333331</v>
      </c>
      <c r="F43" s="4">
        <f t="shared" si="4"/>
        <v>25000</v>
      </c>
      <c r="G43" s="4">
        <f t="shared" si="5"/>
        <v>25742.892156862745</v>
      </c>
    </row>
    <row r="44" spans="1:7">
      <c r="A44" s="4">
        <v>15</v>
      </c>
      <c r="B44" s="4">
        <f t="shared" si="0"/>
        <v>1050</v>
      </c>
      <c r="C44" s="4">
        <f t="shared" si="1"/>
        <v>4.8</v>
      </c>
      <c r="D44" s="4">
        <f t="shared" si="2"/>
        <v>233.33333333333334</v>
      </c>
      <c r="E44" s="4">
        <f t="shared" si="3"/>
        <v>504</v>
      </c>
      <c r="F44" s="4">
        <f t="shared" si="4"/>
        <v>24000</v>
      </c>
      <c r="G44" s="4">
        <f t="shared" si="5"/>
        <v>24737.333333333332</v>
      </c>
    </row>
    <row r="45" spans="1:7">
      <c r="A45" s="4">
        <v>16</v>
      </c>
      <c r="B45" s="4">
        <f t="shared" si="0"/>
        <v>1108.3333333333335</v>
      </c>
      <c r="C45" s="4">
        <f t="shared" si="1"/>
        <v>4.8</v>
      </c>
      <c r="D45" s="4">
        <f t="shared" si="2"/>
        <v>221.05263157894734</v>
      </c>
      <c r="E45" s="4">
        <f t="shared" si="3"/>
        <v>532</v>
      </c>
      <c r="F45" s="4">
        <f t="shared" si="4"/>
        <v>24000</v>
      </c>
      <c r="G45" s="4">
        <f t="shared" si="5"/>
        <v>24753.052631578947</v>
      </c>
    </row>
    <row r="46" spans="1:7">
      <c r="A46" s="4">
        <v>17</v>
      </c>
      <c r="B46" s="4">
        <f t="shared" si="0"/>
        <v>1166.6666666666665</v>
      </c>
      <c r="C46" s="4">
        <f t="shared" si="1"/>
        <v>4.8</v>
      </c>
      <c r="D46" s="4">
        <f t="shared" si="2"/>
        <v>210.00000000000003</v>
      </c>
      <c r="E46" s="4">
        <f t="shared" si="3"/>
        <v>559.99999999999989</v>
      </c>
      <c r="F46" s="4">
        <f t="shared" si="4"/>
        <v>24000</v>
      </c>
      <c r="G46" s="4">
        <f t="shared" si="5"/>
        <v>24770</v>
      </c>
    </row>
    <row r="47" spans="1:7">
      <c r="A47" s="4">
        <v>18</v>
      </c>
      <c r="B47" s="4">
        <f t="shared" si="0"/>
        <v>1225</v>
      </c>
      <c r="C47" s="4">
        <f t="shared" si="1"/>
        <v>4.8</v>
      </c>
      <c r="D47" s="4">
        <f t="shared" si="2"/>
        <v>200</v>
      </c>
      <c r="E47" s="4">
        <f t="shared" si="3"/>
        <v>588</v>
      </c>
      <c r="F47" s="4">
        <f t="shared" si="4"/>
        <v>24000</v>
      </c>
      <c r="G47" s="4">
        <f t="shared" si="5"/>
        <v>24788</v>
      </c>
    </row>
    <row r="48" spans="1:7">
      <c r="A48" s="4">
        <v>19</v>
      </c>
      <c r="B48" s="4">
        <f t="shared" si="0"/>
        <v>1283.3333333333333</v>
      </c>
      <c r="C48" s="4">
        <f t="shared" si="1"/>
        <v>4.8</v>
      </c>
      <c r="D48" s="4">
        <f t="shared" si="2"/>
        <v>190.90909090909091</v>
      </c>
      <c r="E48" s="4">
        <f t="shared" si="3"/>
        <v>615.99999999999989</v>
      </c>
      <c r="F48" s="4">
        <f t="shared" si="4"/>
        <v>24000</v>
      </c>
      <c r="G48" s="4">
        <f t="shared" si="5"/>
        <v>24806.909090909092</v>
      </c>
    </row>
    <row r="49" spans="1:7">
      <c r="A49" s="4">
        <v>20</v>
      </c>
      <c r="B49" s="4">
        <f t="shared" si="0"/>
        <v>1341.6666666666667</v>
      </c>
      <c r="C49" s="4">
        <f t="shared" si="1"/>
        <v>4.8</v>
      </c>
      <c r="D49" s="4">
        <f t="shared" si="2"/>
        <v>182.60869565217391</v>
      </c>
      <c r="E49" s="4">
        <f t="shared" si="3"/>
        <v>644</v>
      </c>
      <c r="F49" s="4">
        <f t="shared" si="4"/>
        <v>24000</v>
      </c>
      <c r="G49" s="4">
        <f t="shared" si="5"/>
        <v>24826.608695652172</v>
      </c>
    </row>
    <row r="50" spans="1:7">
      <c r="A50" s="4">
        <v>21</v>
      </c>
      <c r="B50" s="4">
        <f t="shared" si="0"/>
        <v>1400</v>
      </c>
      <c r="C50" s="4">
        <f t="shared" si="1"/>
        <v>4.8</v>
      </c>
      <c r="D50" s="4">
        <f t="shared" si="2"/>
        <v>175</v>
      </c>
      <c r="E50" s="4">
        <f t="shared" si="3"/>
        <v>672</v>
      </c>
      <c r="F50" s="4">
        <f t="shared" si="4"/>
        <v>24000</v>
      </c>
      <c r="G50" s="4">
        <f t="shared" si="5"/>
        <v>24847</v>
      </c>
    </row>
    <row r="51" spans="1:7">
      <c r="A51" s="4">
        <v>22</v>
      </c>
      <c r="B51" s="4">
        <f t="shared" si="0"/>
        <v>1458.3333333333333</v>
      </c>
      <c r="C51" s="4">
        <f t="shared" si="1"/>
        <v>4.8</v>
      </c>
      <c r="D51" s="4">
        <f t="shared" si="2"/>
        <v>168</v>
      </c>
      <c r="E51" s="4">
        <f t="shared" si="3"/>
        <v>699.99999999999989</v>
      </c>
      <c r="F51" s="4">
        <f t="shared" si="4"/>
        <v>24000</v>
      </c>
      <c r="G51" s="4">
        <f t="shared" si="5"/>
        <v>24868</v>
      </c>
    </row>
    <row r="52" spans="1:7">
      <c r="A52" s="4">
        <v>23</v>
      </c>
      <c r="B52" s="4">
        <f t="shared" si="0"/>
        <v>1516.6666666666667</v>
      </c>
      <c r="C52" s="4">
        <f t="shared" si="1"/>
        <v>4.8</v>
      </c>
      <c r="D52" s="4">
        <f t="shared" si="2"/>
        <v>161.53846153846152</v>
      </c>
      <c r="E52" s="4">
        <f t="shared" si="3"/>
        <v>728</v>
      </c>
      <c r="F52" s="4">
        <f t="shared" si="4"/>
        <v>24000</v>
      </c>
      <c r="G52" s="4">
        <f t="shared" si="5"/>
        <v>24889.538461538461</v>
      </c>
    </row>
    <row r="53" spans="1:7">
      <c r="A53" s="4">
        <v>24</v>
      </c>
      <c r="B53" s="4">
        <f t="shared" si="0"/>
        <v>1575</v>
      </c>
      <c r="C53" s="4">
        <f t="shared" si="1"/>
        <v>4.8</v>
      </c>
      <c r="D53" s="4">
        <f t="shared" si="2"/>
        <v>155.55555555555554</v>
      </c>
      <c r="E53" s="4">
        <f t="shared" si="3"/>
        <v>756</v>
      </c>
      <c r="F53" s="4">
        <f t="shared" si="4"/>
        <v>24000</v>
      </c>
      <c r="G53" s="4">
        <f t="shared" si="5"/>
        <v>24911.555555555555</v>
      </c>
    </row>
  </sheetData>
  <phoneticPr fontId="0"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Sheet4</vt:lpstr>
      <vt:lpstr>Sheet2</vt:lpstr>
      <vt:lpstr>Sheet3</vt:lpstr>
    </vt:vector>
  </TitlesOfParts>
  <Company>Pfizer,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guptav</dc:creator>
  <cp:lastModifiedBy>Preferred Customer</cp:lastModifiedBy>
  <dcterms:created xsi:type="dcterms:W3CDTF">2002-10-07T16:02:33Z</dcterms:created>
  <dcterms:modified xsi:type="dcterms:W3CDTF">2007-08-18T05:09:45Z</dcterms:modified>
</cp:coreProperties>
</file>