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64" i="2"/>
  <c r="F56"/>
  <c r="F57" s="1"/>
  <c r="F50"/>
  <c r="F49"/>
  <c r="F42"/>
  <c r="F44" s="1"/>
  <c r="J65" l="1"/>
  <c r="F58"/>
  <c r="J63"/>
</calcChain>
</file>

<file path=xl/sharedStrings.xml><?xml version="1.0" encoding="utf-8"?>
<sst xmlns="http://schemas.openxmlformats.org/spreadsheetml/2006/main" count="113" uniqueCount="80">
  <si>
    <t>Spreadsheet Exercise</t>
  </si>
  <si>
    <t xml:space="preserve">Assume that Monsanto Corporation is considering the renovation and/or replacement of some of its older and </t>
  </si>
  <si>
    <t xml:space="preserve">outdated carpet-manufacturing equipment. Its objective is to improve the efficiency of operations in terms of </t>
  </si>
  <si>
    <t xml:space="preserve">both speed and reduction in the number of defects. The company’s finance department has compiled </t>
  </si>
  <si>
    <t>pertinent data that will allow it to conduct a marginal cost–benefit analysis for the proposed equipment replacement.</t>
  </si>
  <si>
    <t xml:space="preserve">The cash outlay for new equipment would be approximately $600,000. </t>
  </si>
  <si>
    <t>The net book value of the old equipment and its potential net selling price add up to $250,000.</t>
  </si>
  <si>
    <t xml:space="preserve"> The total benefits from the new equipment (measured in today’s dollars) would be $900,000. </t>
  </si>
  <si>
    <t>The benefits of the old equipment over a similar period of time (measured in today’s dollars) would be $300,000.</t>
  </si>
  <si>
    <t>To do</t>
  </si>
  <si>
    <t>Create a spreadsheet to conduct a marginal cost–benefit analysisfor Monsanto Corporation, and determine the following:</t>
  </si>
  <si>
    <t>a.</t>
  </si>
  <si>
    <t>The marginal (added) benefits of the proposed new equipment.</t>
  </si>
  <si>
    <t>b.</t>
  </si>
  <si>
    <t>The marginal (added) cost of the proposed new equipment.</t>
  </si>
  <si>
    <t>c.</t>
  </si>
  <si>
    <t>The net benefit of the proposed new equipment.</t>
  </si>
  <si>
    <t>d.</t>
  </si>
  <si>
    <t>What would you recommend that the firm do? Why?</t>
  </si>
  <si>
    <t>Benefits with the new equipment</t>
  </si>
  <si>
    <t>Less: Benefits with the old equipment</t>
  </si>
  <si>
    <t xml:space="preserve">     (1) Marginal (added) benefits of the New Equipment</t>
  </si>
  <si>
    <t>Cost of new equipment</t>
  </si>
  <si>
    <t>Less:  Proceeds from the sale of the old equipment</t>
  </si>
  <si>
    <t xml:space="preserve">     (2) Marginal (added) costs of the New Equipment</t>
  </si>
  <si>
    <t xml:space="preserve">              Net benefit (1) - (2)</t>
  </si>
  <si>
    <t>Monsanto Corporation should replace the old equipment with the new equipment because the marginal benefits of $600,000 are greater than the marginal costs of $350,000.</t>
  </si>
  <si>
    <t>Hemingway Corporation is considering expanding its operations to boost its income,</t>
  </si>
  <si>
    <t>but before making a final decision, it has asked you to calculate the corporate tax</t>
  </si>
  <si>
    <t>consequences of its decision. Currently, Hemingway generates before-tax yearly income</t>
  </si>
  <si>
    <t>of $200,000 and has no debt outstanding. Expanding operations would allow</t>
  </si>
  <si>
    <t>Hemingway to increase before-tax yearly income to $350,000. Hemingway can use</t>
  </si>
  <si>
    <t>either cash reserves or debt to finance its expansion. If Hemingway uses debt, it will</t>
  </si>
  <si>
    <t>have yearly interest expense of $70,000.</t>
  </si>
  <si>
    <t>TO DO</t>
  </si>
  <si>
    <t>Create a spreadsheet to conduct a tax analysis for Hemingway Corporation and determine</t>
  </si>
  <si>
    <t>the following:</t>
  </si>
  <si>
    <t>a. What is Hemingway’s current annual corporate tax liability?</t>
  </si>
  <si>
    <t>b. What is Hemingway’s current average tax rate?</t>
  </si>
  <si>
    <t>c. If Hemingway finances its expansion using cash reserves, what will be its new</t>
  </si>
  <si>
    <t>corporate tax liability and average tax rate?</t>
  </si>
  <si>
    <t>d. If Hemingway finances its expansion using debt, what will be its new corporate</t>
  </si>
  <si>
    <t>tax liability and average tax rate?</t>
  </si>
  <si>
    <t>e. What would you recommend that the firm do? Why?</t>
  </si>
  <si>
    <t>Hemingway Corporation Tax Analysis</t>
  </si>
  <si>
    <t>Corporate Tax Rate Schedule</t>
  </si>
  <si>
    <t>Tax Calculation</t>
  </si>
  <si>
    <t>Range of taxable income</t>
  </si>
  <si>
    <t>Base Tax</t>
  </si>
  <si>
    <t>+</t>
  </si>
  <si>
    <t>(Marginal tax rate x amount over base)</t>
  </si>
  <si>
    <t xml:space="preserve">$                 0    </t>
  </si>
  <si>
    <t>to</t>
  </si>
  <si>
    <t>$               50,000</t>
  </si>
  <si>
    <t>+  (</t>
  </si>
  <si>
    <t>x</t>
  </si>
  <si>
    <t>amount over</t>
  </si>
  <si>
    <t xml:space="preserve">$                 0)    </t>
  </si>
  <si>
    <t>50,000)</t>
  </si>
  <si>
    <t>75,000)</t>
  </si>
  <si>
    <t>100,000)</t>
  </si>
  <si>
    <t>335,000)</t>
  </si>
  <si>
    <t>1,000,0000)</t>
  </si>
  <si>
    <t>15,000,000)</t>
  </si>
  <si>
    <t>over  18,333,333</t>
  </si>
  <si>
    <t>18,333,333)</t>
  </si>
  <si>
    <r>
      <rPr>
        <b/>
        <sz val="11"/>
        <rFont val="Calibri"/>
        <family val="2"/>
        <scheme val="minor"/>
      </rPr>
      <t>(a.)</t>
    </r>
    <r>
      <rPr>
        <sz val="11"/>
        <rFont val="Calibri"/>
        <family val="2"/>
        <scheme val="minor"/>
      </rPr>
      <t xml:space="preserve"> Current tax liability is found using the corporate tax rate schedule: </t>
    </r>
  </si>
  <si>
    <t xml:space="preserve">Before tax income: </t>
  </si>
  <si>
    <t>Tax liability</t>
  </si>
  <si>
    <r>
      <rPr>
        <b/>
        <sz val="11"/>
        <rFont val="Calibri"/>
        <family val="2"/>
        <scheme val="minor"/>
      </rPr>
      <t>(b.)</t>
    </r>
    <r>
      <rPr>
        <sz val="11"/>
        <rFont val="Calibri"/>
        <family val="2"/>
        <scheme val="minor"/>
      </rPr>
      <t xml:space="preserve"> Current average tax rate:</t>
    </r>
  </si>
  <si>
    <r>
      <rPr>
        <b/>
        <sz val="11"/>
        <rFont val="Calibri"/>
        <family val="2"/>
        <scheme val="minor"/>
      </rPr>
      <t>(c.)</t>
    </r>
    <r>
      <rPr>
        <sz val="11"/>
        <rFont val="Calibri"/>
        <family val="2"/>
        <scheme val="minor"/>
      </rPr>
      <t xml:space="preserve"> Using the cash reserves, the new tax liability and average tax rate is found below using the corporate tax rate schedule:</t>
    </r>
  </si>
  <si>
    <t>Before tax income:</t>
  </si>
  <si>
    <t>Average tax rate:</t>
  </si>
  <si>
    <r>
      <rPr>
        <b/>
        <sz val="11"/>
        <rFont val="Calibri"/>
        <family val="2"/>
        <scheme val="minor"/>
      </rPr>
      <t>(d.)</t>
    </r>
    <r>
      <rPr>
        <sz val="11"/>
        <rFont val="Calibri"/>
        <family val="2"/>
        <scheme val="minor"/>
      </rPr>
      <t xml:space="preserve"> With debt, the new tax liability and average tax rate is found below using the corporate tax rate schedule:</t>
    </r>
  </si>
  <si>
    <t>Less: Interest expense:</t>
  </si>
  <si>
    <t>Taxable income:</t>
  </si>
  <si>
    <r>
      <rPr>
        <b/>
        <sz val="11"/>
        <rFont val="Calibri"/>
        <family val="2"/>
        <scheme val="minor"/>
      </rPr>
      <t>(e.)</t>
    </r>
    <r>
      <rPr>
        <sz val="11"/>
        <rFont val="Calibri"/>
        <family val="2"/>
        <scheme val="minor"/>
      </rPr>
      <t xml:space="preserve"> You should consider the after tax income from each possibility shown below, and you should recommend choice with the highest after tax income.</t>
    </r>
  </si>
  <si>
    <t>Current after tax income:</t>
  </si>
  <si>
    <t>Expansion with Cash Reserve after tax income:</t>
  </si>
  <si>
    <t xml:space="preserve">Expansion with debt after tax income: 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</si>
</sst>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&quot;$&quot;#,##0"/>
  </numFmts>
  <fonts count="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 applyFont="1"/>
    <xf numFmtId="3" fontId="0" fillId="0" borderId="0" xfId="0" applyNumberFormat="1" applyFont="1"/>
    <xf numFmtId="0" fontId="4" fillId="0" borderId="0" xfId="2" applyFont="1"/>
    <xf numFmtId="0" fontId="5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49" fontId="5" fillId="0" borderId="1" xfId="2" applyNumberFormat="1" applyFont="1" applyBorder="1" applyAlignment="1">
      <alignment horizontal="center"/>
    </xf>
    <xf numFmtId="49" fontId="5" fillId="0" borderId="2" xfId="2" applyNumberFormat="1" applyFont="1" applyBorder="1" applyAlignment="1">
      <alignment horizontal="left"/>
    </xf>
    <xf numFmtId="49" fontId="5" fillId="0" borderId="0" xfId="2" applyNumberFormat="1" applyFont="1"/>
    <xf numFmtId="49" fontId="5" fillId="0" borderId="0" xfId="2" applyNumberFormat="1" applyFont="1" applyAlignment="1">
      <alignment horizontal="center"/>
    </xf>
    <xf numFmtId="9" fontId="0" fillId="0" borderId="0" xfId="3" applyNumberFormat="1" applyFont="1" applyAlignment="1">
      <alignment horizontal="center"/>
    </xf>
    <xf numFmtId="165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>
      <alignment horizontal="right"/>
    </xf>
    <xf numFmtId="0" fontId="5" fillId="0" borderId="0" xfId="2" applyFont="1" applyAlignment="1">
      <alignment horizontal="right"/>
    </xf>
    <xf numFmtId="0" fontId="5" fillId="0" borderId="0" xfId="2" applyFont="1" applyFill="1"/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right"/>
    </xf>
    <xf numFmtId="10" fontId="0" fillId="0" borderId="0" xfId="3" applyNumberFormat="1" applyFont="1" applyFill="1"/>
    <xf numFmtId="165" fontId="5" fillId="0" borderId="0" xfId="2" applyNumberFormat="1" applyFont="1" applyFill="1"/>
    <xf numFmtId="165" fontId="4" fillId="0" borderId="0" xfId="2" applyNumberFormat="1" applyFont="1" applyFill="1"/>
    <xf numFmtId="10" fontId="4" fillId="0" borderId="0" xfId="2" applyNumberFormat="1" applyFont="1" applyFill="1"/>
    <xf numFmtId="10" fontId="5" fillId="0" borderId="0" xfId="1" applyNumberFormat="1" applyFont="1" applyFill="1"/>
    <xf numFmtId="10" fontId="5" fillId="0" borderId="0" xfId="2" applyNumberFormat="1" applyFont="1" applyFill="1"/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left" vertical="top" wrapText="1"/>
    </xf>
    <xf numFmtId="49" fontId="5" fillId="0" borderId="0" xfId="2" applyNumberFormat="1" applyFont="1" applyFill="1" applyAlignment="1">
      <alignment horizontal="left" wrapText="1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30"/>
  <sheetViews>
    <sheetView workbookViewId="0">
      <selection sqref="A1:XFD1048576"/>
    </sheetView>
  </sheetViews>
  <sheetFormatPr defaultRowHeight="15"/>
  <cols>
    <col min="1" max="1" width="2.85546875" style="2" customWidth="1"/>
    <col min="2" max="16384" width="9.140625" style="2"/>
  </cols>
  <sheetData>
    <row r="2" spans="2:3">
      <c r="B2" s="1" t="s">
        <v>0</v>
      </c>
    </row>
    <row r="4" spans="2:3">
      <c r="B4" s="2" t="s">
        <v>1</v>
      </c>
    </row>
    <row r="5" spans="2:3">
      <c r="B5" s="2" t="s">
        <v>2</v>
      </c>
    </row>
    <row r="6" spans="2:3">
      <c r="B6" s="2" t="s">
        <v>3</v>
      </c>
    </row>
    <row r="7" spans="2:3">
      <c r="B7" s="2" t="s">
        <v>4</v>
      </c>
    </row>
    <row r="8" spans="2:3">
      <c r="B8" s="2" t="s">
        <v>5</v>
      </c>
    </row>
    <row r="9" spans="2:3">
      <c r="B9" s="2" t="s">
        <v>6</v>
      </c>
    </row>
    <row r="10" spans="2:3">
      <c r="B10" s="2" t="s">
        <v>7</v>
      </c>
    </row>
    <row r="11" spans="2:3">
      <c r="B11" s="2" t="s">
        <v>8</v>
      </c>
    </row>
    <row r="12" spans="2:3">
      <c r="B12" s="2" t="s">
        <v>9</v>
      </c>
    </row>
    <row r="13" spans="2:3">
      <c r="B13" s="2" t="s">
        <v>10</v>
      </c>
    </row>
    <row r="14" spans="2:3">
      <c r="B14" s="2" t="s">
        <v>11</v>
      </c>
      <c r="C14" s="2" t="s">
        <v>12</v>
      </c>
    </row>
    <row r="15" spans="2:3">
      <c r="B15" s="2" t="s">
        <v>13</v>
      </c>
      <c r="C15" s="2" t="s">
        <v>14</v>
      </c>
    </row>
    <row r="16" spans="2:3">
      <c r="B16" s="2" t="s">
        <v>15</v>
      </c>
      <c r="C16" s="2" t="s">
        <v>16</v>
      </c>
    </row>
    <row r="17" spans="2:7">
      <c r="B17" s="2" t="s">
        <v>17</v>
      </c>
      <c r="C17" s="2" t="s">
        <v>18</v>
      </c>
    </row>
    <row r="19" spans="2:7">
      <c r="B19" s="2" t="s">
        <v>19</v>
      </c>
      <c r="G19" s="3">
        <v>900000</v>
      </c>
    </row>
    <row r="20" spans="2:7">
      <c r="B20" s="2" t="s">
        <v>20</v>
      </c>
      <c r="G20" s="4">
        <v>300000</v>
      </c>
    </row>
    <row r="21" spans="2:7">
      <c r="B21" s="2" t="s">
        <v>21</v>
      </c>
      <c r="G21" s="3">
        <v>600000</v>
      </c>
    </row>
    <row r="23" spans="2:7">
      <c r="B23" s="2" t="s">
        <v>22</v>
      </c>
      <c r="G23" s="3">
        <v>600000</v>
      </c>
    </row>
    <row r="24" spans="2:7">
      <c r="B24" s="2" t="s">
        <v>23</v>
      </c>
      <c r="G24" s="4">
        <v>250000</v>
      </c>
    </row>
    <row r="25" spans="2:7">
      <c r="B25" s="2" t="s">
        <v>24</v>
      </c>
      <c r="G25" s="3">
        <v>350000</v>
      </c>
    </row>
    <row r="27" spans="2:7">
      <c r="B27" s="2" t="s">
        <v>25</v>
      </c>
      <c r="G27" s="3">
        <v>250000</v>
      </c>
    </row>
    <row r="30" spans="2:7">
      <c r="B30" s="2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65"/>
  <sheetViews>
    <sheetView tabSelected="1" workbookViewId="0">
      <selection sqref="A1:XFD1048576"/>
    </sheetView>
  </sheetViews>
  <sheetFormatPr defaultRowHeight="15"/>
  <cols>
    <col min="1" max="1" width="4" style="6" customWidth="1"/>
    <col min="2" max="2" width="14.42578125" style="6" customWidth="1"/>
    <col min="3" max="3" width="4.42578125" style="6" customWidth="1"/>
    <col min="4" max="4" width="16.140625" style="6" customWidth="1"/>
    <col min="5" max="5" width="2" style="6" customWidth="1"/>
    <col min="6" max="6" width="12.5703125" style="6" customWidth="1"/>
    <col min="7" max="7" width="4.85546875" style="6" customWidth="1"/>
    <col min="8" max="8" width="5" style="7" customWidth="1"/>
    <col min="9" max="9" width="3.5703125" style="6" customWidth="1"/>
    <col min="10" max="10" width="13.28515625" style="6" customWidth="1"/>
    <col min="11" max="11" width="17" style="6" customWidth="1"/>
    <col min="12" max="12" width="22.28515625" style="6" customWidth="1"/>
    <col min="13" max="16384" width="9.140625" style="6"/>
  </cols>
  <sheetData>
    <row r="2" spans="1:2">
      <c r="A2" s="5"/>
      <c r="B2" s="5" t="s">
        <v>0</v>
      </c>
    </row>
    <row r="4" spans="1:2">
      <c r="B4" s="6" t="s">
        <v>27</v>
      </c>
    </row>
    <row r="5" spans="1:2">
      <c r="B5" s="6" t="s">
        <v>28</v>
      </c>
    </row>
    <row r="6" spans="1:2">
      <c r="B6" s="6" t="s">
        <v>29</v>
      </c>
    </row>
    <row r="7" spans="1:2">
      <c r="B7" s="6" t="s">
        <v>30</v>
      </c>
    </row>
    <row r="8" spans="1:2">
      <c r="B8" s="6" t="s">
        <v>31</v>
      </c>
    </row>
    <row r="9" spans="1:2">
      <c r="B9" s="6" t="s">
        <v>32</v>
      </c>
    </row>
    <row r="10" spans="1:2">
      <c r="B10" s="6" t="s">
        <v>33</v>
      </c>
    </row>
    <row r="11" spans="1:2">
      <c r="B11" s="6" t="s">
        <v>34</v>
      </c>
    </row>
    <row r="12" spans="1:2">
      <c r="B12" s="6" t="s">
        <v>35</v>
      </c>
    </row>
    <row r="13" spans="1:2">
      <c r="B13" s="6" t="s">
        <v>36</v>
      </c>
    </row>
    <row r="14" spans="1:2">
      <c r="B14" s="6" t="s">
        <v>37</v>
      </c>
    </row>
    <row r="15" spans="1:2">
      <c r="B15" s="6" t="s">
        <v>38</v>
      </c>
    </row>
    <row r="16" spans="1:2">
      <c r="B16" s="6" t="s">
        <v>39</v>
      </c>
    </row>
    <row r="17" spans="2:11">
      <c r="B17" s="6" t="s">
        <v>40</v>
      </c>
    </row>
    <row r="18" spans="2:11">
      <c r="B18" s="6" t="s">
        <v>41</v>
      </c>
    </row>
    <row r="19" spans="2:11">
      <c r="B19" s="6" t="s">
        <v>42</v>
      </c>
    </row>
    <row r="20" spans="2:11">
      <c r="B20" s="6" t="s">
        <v>43</v>
      </c>
    </row>
    <row r="24" spans="2:11">
      <c r="B24" s="8" t="s">
        <v>44</v>
      </c>
      <c r="C24" s="8"/>
      <c r="D24" s="8"/>
      <c r="E24" s="8"/>
      <c r="F24" s="8"/>
      <c r="G24" s="8"/>
      <c r="H24" s="8"/>
      <c r="I24" s="8"/>
      <c r="J24" s="8"/>
      <c r="K24" s="8"/>
    </row>
    <row r="26" spans="2:11">
      <c r="B26" s="8" t="s">
        <v>45</v>
      </c>
      <c r="C26" s="8"/>
      <c r="D26" s="8"/>
      <c r="E26" s="8"/>
      <c r="F26" s="8"/>
      <c r="G26" s="8"/>
      <c r="H26" s="8"/>
      <c r="I26" s="8"/>
      <c r="J26" s="8"/>
      <c r="K26" s="8"/>
    </row>
    <row r="28" spans="2:11">
      <c r="F28" s="9" t="s">
        <v>46</v>
      </c>
      <c r="G28" s="9"/>
      <c r="H28" s="9"/>
      <c r="I28" s="9"/>
      <c r="J28" s="9"/>
      <c r="K28" s="9"/>
    </row>
    <row r="29" spans="2:11">
      <c r="B29" s="9" t="s">
        <v>47</v>
      </c>
      <c r="C29" s="9"/>
      <c r="D29" s="9"/>
      <c r="E29" s="10"/>
      <c r="F29" s="11" t="s">
        <v>48</v>
      </c>
      <c r="G29" s="12" t="s">
        <v>49</v>
      </c>
      <c r="H29" s="13" t="s">
        <v>50</v>
      </c>
      <c r="I29" s="13"/>
      <c r="J29" s="13"/>
      <c r="K29" s="13"/>
    </row>
    <row r="30" spans="2:11">
      <c r="B30" s="14" t="s">
        <v>51</v>
      </c>
      <c r="C30" s="7" t="s">
        <v>52</v>
      </c>
      <c r="D30" s="14" t="s">
        <v>53</v>
      </c>
      <c r="F30" s="14" t="s">
        <v>51</v>
      </c>
      <c r="G30" s="15" t="s">
        <v>54</v>
      </c>
      <c r="H30" s="16">
        <v>0.15</v>
      </c>
      <c r="I30" s="7" t="s">
        <v>55</v>
      </c>
      <c r="J30" s="17" t="s">
        <v>56</v>
      </c>
      <c r="K30" s="14" t="s">
        <v>57</v>
      </c>
    </row>
    <row r="31" spans="2:11">
      <c r="B31" s="18">
        <v>50000</v>
      </c>
      <c r="C31" s="7" t="s">
        <v>52</v>
      </c>
      <c r="D31" s="18">
        <v>75000</v>
      </c>
      <c r="F31" s="18">
        <v>7500</v>
      </c>
      <c r="G31" s="15" t="s">
        <v>54</v>
      </c>
      <c r="H31" s="16">
        <v>0.25</v>
      </c>
      <c r="I31" s="7" t="s">
        <v>55</v>
      </c>
      <c r="J31" s="17" t="s">
        <v>56</v>
      </c>
      <c r="K31" s="19" t="s">
        <v>58</v>
      </c>
    </row>
    <row r="32" spans="2:11">
      <c r="B32" s="18">
        <v>75000</v>
      </c>
      <c r="C32" s="7" t="s">
        <v>52</v>
      </c>
      <c r="D32" s="18">
        <v>100000</v>
      </c>
      <c r="F32" s="18">
        <v>13750</v>
      </c>
      <c r="G32" s="15" t="s">
        <v>54</v>
      </c>
      <c r="H32" s="16">
        <v>0.34</v>
      </c>
      <c r="I32" s="7" t="s">
        <v>55</v>
      </c>
      <c r="J32" s="17" t="s">
        <v>56</v>
      </c>
      <c r="K32" s="19" t="s">
        <v>59</v>
      </c>
    </row>
    <row r="33" spans="2:11">
      <c r="B33" s="18">
        <v>100000</v>
      </c>
      <c r="C33" s="7" t="s">
        <v>52</v>
      </c>
      <c r="D33" s="18">
        <v>335000</v>
      </c>
      <c r="F33" s="18">
        <v>22250</v>
      </c>
      <c r="G33" s="15" t="s">
        <v>54</v>
      </c>
      <c r="H33" s="16">
        <v>0.39</v>
      </c>
      <c r="I33" s="7" t="s">
        <v>55</v>
      </c>
      <c r="J33" s="17" t="s">
        <v>56</v>
      </c>
      <c r="K33" s="19" t="s">
        <v>60</v>
      </c>
    </row>
    <row r="34" spans="2:11">
      <c r="B34" s="18">
        <v>335000</v>
      </c>
      <c r="C34" s="7" t="s">
        <v>52</v>
      </c>
      <c r="D34" s="18">
        <v>10000000</v>
      </c>
      <c r="F34" s="18">
        <v>113900</v>
      </c>
      <c r="G34" s="15" t="s">
        <v>54</v>
      </c>
      <c r="H34" s="16">
        <v>0.34</v>
      </c>
      <c r="I34" s="7" t="s">
        <v>55</v>
      </c>
      <c r="J34" s="17" t="s">
        <v>56</v>
      </c>
      <c r="K34" s="19" t="s">
        <v>61</v>
      </c>
    </row>
    <row r="35" spans="2:11">
      <c r="B35" s="18">
        <v>10000000</v>
      </c>
      <c r="C35" s="7" t="s">
        <v>52</v>
      </c>
      <c r="D35" s="18">
        <v>15000000</v>
      </c>
      <c r="F35" s="18">
        <v>3400000</v>
      </c>
      <c r="G35" s="15" t="s">
        <v>54</v>
      </c>
      <c r="H35" s="16">
        <v>0.35</v>
      </c>
      <c r="I35" s="7" t="s">
        <v>55</v>
      </c>
      <c r="J35" s="17" t="s">
        <v>56</v>
      </c>
      <c r="K35" s="19" t="s">
        <v>62</v>
      </c>
    </row>
    <row r="36" spans="2:11">
      <c r="B36" s="18">
        <v>15000000</v>
      </c>
      <c r="C36" s="7" t="s">
        <v>52</v>
      </c>
      <c r="D36" s="18">
        <v>18333333</v>
      </c>
      <c r="F36" s="18">
        <v>5150000</v>
      </c>
      <c r="G36" s="15" t="s">
        <v>54</v>
      </c>
      <c r="H36" s="16">
        <v>0.38</v>
      </c>
      <c r="I36" s="7" t="s">
        <v>55</v>
      </c>
      <c r="J36" s="17" t="s">
        <v>56</v>
      </c>
      <c r="K36" s="19" t="s">
        <v>63</v>
      </c>
    </row>
    <row r="37" spans="2:11">
      <c r="B37" s="18" t="s">
        <v>64</v>
      </c>
      <c r="C37" s="7"/>
      <c r="F37" s="4">
        <v>6416667</v>
      </c>
      <c r="G37" s="15" t="s">
        <v>54</v>
      </c>
      <c r="H37" s="16">
        <v>0.35</v>
      </c>
      <c r="I37" s="7" t="s">
        <v>55</v>
      </c>
      <c r="J37" s="17" t="s">
        <v>56</v>
      </c>
      <c r="K37" s="19" t="s">
        <v>65</v>
      </c>
    </row>
    <row r="38" spans="2:11">
      <c r="I38" s="20"/>
      <c r="J38" s="17"/>
      <c r="K38" s="17"/>
    </row>
    <row r="39" spans="2:11">
      <c r="B39" s="21" t="s">
        <v>66</v>
      </c>
      <c r="C39" s="21"/>
      <c r="D39" s="21"/>
      <c r="E39" s="21"/>
      <c r="F39" s="21"/>
      <c r="G39" s="21"/>
      <c r="H39" s="22"/>
      <c r="I39" s="23"/>
      <c r="J39" s="24"/>
      <c r="K39" s="24"/>
    </row>
    <row r="40" spans="2:11">
      <c r="B40" s="21"/>
      <c r="C40" s="21"/>
      <c r="D40" s="21"/>
      <c r="E40" s="21"/>
      <c r="F40" s="21"/>
      <c r="G40" s="21"/>
      <c r="H40" s="22"/>
      <c r="I40" s="21"/>
      <c r="J40" s="21"/>
      <c r="K40" s="21"/>
    </row>
    <row r="41" spans="2:11">
      <c r="B41" s="21"/>
      <c r="C41" s="21" t="s">
        <v>67</v>
      </c>
      <c r="D41" s="21"/>
      <c r="E41" s="21"/>
      <c r="F41" s="25">
        <v>200000</v>
      </c>
      <c r="G41" s="21"/>
      <c r="H41" s="22"/>
      <c r="I41" s="21"/>
      <c r="J41" s="21"/>
      <c r="K41" s="21"/>
    </row>
    <row r="42" spans="2:11">
      <c r="B42" s="21"/>
      <c r="C42" s="21" t="s">
        <v>68</v>
      </c>
      <c r="D42" s="21"/>
      <c r="E42" s="21"/>
      <c r="F42" s="26">
        <f>F33+(F41-B33)*H33</f>
        <v>61250</v>
      </c>
      <c r="G42" s="21"/>
      <c r="H42" s="22"/>
      <c r="I42" s="21"/>
      <c r="K42" s="21"/>
    </row>
    <row r="43" spans="2:11">
      <c r="B43" s="21"/>
      <c r="C43" s="21"/>
      <c r="D43" s="21"/>
      <c r="E43" s="21"/>
      <c r="F43" s="21"/>
      <c r="G43" s="21"/>
      <c r="H43" s="22"/>
      <c r="I43" s="21"/>
      <c r="J43" s="21"/>
      <c r="K43" s="21"/>
    </row>
    <row r="44" spans="2:11">
      <c r="B44" s="21" t="s">
        <v>69</v>
      </c>
      <c r="C44" s="21"/>
      <c r="D44" s="21"/>
      <c r="E44" s="21"/>
      <c r="F44" s="27">
        <f>F42/F41</f>
        <v>0.30625000000000002</v>
      </c>
      <c r="G44" s="21"/>
      <c r="H44" s="22"/>
      <c r="I44" s="21"/>
      <c r="J44" s="28"/>
      <c r="K44" s="21"/>
    </row>
    <row r="45" spans="2:11">
      <c r="B45" s="21"/>
      <c r="C45" s="21"/>
      <c r="D45" s="21"/>
      <c r="E45" s="21"/>
      <c r="F45" s="29"/>
      <c r="G45" s="21"/>
      <c r="H45" s="22"/>
      <c r="I45" s="21"/>
      <c r="J45" s="21"/>
      <c r="K45" s="21"/>
    </row>
    <row r="46" spans="2:11">
      <c r="B46" s="30" t="s">
        <v>70</v>
      </c>
      <c r="C46" s="30"/>
      <c r="D46" s="30"/>
      <c r="E46" s="30"/>
      <c r="F46" s="30"/>
      <c r="G46" s="30"/>
      <c r="H46" s="30"/>
      <c r="I46" s="30"/>
      <c r="J46" s="30"/>
      <c r="K46" s="30"/>
    </row>
    <row r="47" spans="2:11">
      <c r="B47" s="30"/>
      <c r="C47" s="30"/>
      <c r="D47" s="30"/>
      <c r="E47" s="30"/>
      <c r="F47" s="30"/>
      <c r="G47" s="30"/>
      <c r="H47" s="30"/>
      <c r="I47" s="30"/>
      <c r="J47" s="30"/>
      <c r="K47" s="30"/>
    </row>
    <row r="48" spans="2:11">
      <c r="B48" s="21"/>
      <c r="C48" s="21" t="s">
        <v>71</v>
      </c>
      <c r="D48" s="21"/>
      <c r="E48" s="21"/>
      <c r="F48" s="25">
        <v>350000</v>
      </c>
      <c r="G48" s="21"/>
      <c r="H48" s="22"/>
      <c r="I48" s="21"/>
      <c r="J48" s="21"/>
      <c r="K48" s="21"/>
    </row>
    <row r="49" spans="2:11">
      <c r="B49" s="21"/>
      <c r="C49" s="21" t="s">
        <v>68</v>
      </c>
      <c r="D49" s="21"/>
      <c r="E49" s="21"/>
      <c r="F49" s="26">
        <f>F34+(F48-B34)*H34</f>
        <v>119000</v>
      </c>
      <c r="G49" s="21"/>
      <c r="H49" s="22"/>
      <c r="I49" s="21"/>
      <c r="K49" s="21"/>
    </row>
    <row r="50" spans="2:11">
      <c r="B50" s="21"/>
      <c r="C50" s="21" t="s">
        <v>72</v>
      </c>
      <c r="D50" s="21"/>
      <c r="E50" s="21"/>
      <c r="F50" s="27">
        <f>F49/F48</f>
        <v>0.34</v>
      </c>
      <c r="G50" s="21"/>
      <c r="H50" s="22"/>
      <c r="I50" s="21"/>
      <c r="J50" s="28"/>
      <c r="K50" s="21"/>
    </row>
    <row r="51" spans="2:11">
      <c r="B51" s="21"/>
      <c r="C51" s="21"/>
      <c r="D51" s="21"/>
      <c r="E51" s="21"/>
      <c r="F51" s="21"/>
      <c r="G51" s="21"/>
      <c r="H51" s="22"/>
      <c r="I51" s="21"/>
      <c r="J51" s="21"/>
      <c r="K51" s="21"/>
    </row>
    <row r="52" spans="2:11">
      <c r="B52" s="31" t="s">
        <v>73</v>
      </c>
      <c r="C52" s="31"/>
      <c r="D52" s="31"/>
      <c r="E52" s="31"/>
      <c r="F52" s="31"/>
      <c r="G52" s="31"/>
      <c r="H52" s="31"/>
      <c r="I52" s="31"/>
      <c r="J52" s="31"/>
      <c r="K52" s="31"/>
    </row>
    <row r="53" spans="2:11">
      <c r="B53" s="31"/>
      <c r="C53" s="31"/>
      <c r="D53" s="31"/>
      <c r="E53" s="31"/>
      <c r="F53" s="31"/>
      <c r="G53" s="31"/>
      <c r="H53" s="31"/>
      <c r="I53" s="31"/>
      <c r="J53" s="31"/>
      <c r="K53" s="31"/>
    </row>
    <row r="54" spans="2:11">
      <c r="B54" s="21"/>
      <c r="C54" s="21" t="s">
        <v>71</v>
      </c>
      <c r="D54" s="21"/>
      <c r="E54" s="21"/>
      <c r="F54" s="25">
        <v>350000</v>
      </c>
      <c r="G54" s="21"/>
      <c r="H54" s="22"/>
      <c r="I54" s="21"/>
      <c r="J54" s="21"/>
      <c r="K54" s="21"/>
    </row>
    <row r="55" spans="2:11">
      <c r="B55" s="21"/>
      <c r="C55" s="21" t="s">
        <v>74</v>
      </c>
      <c r="D55" s="21"/>
      <c r="E55" s="21"/>
      <c r="F55" s="25">
        <v>70000</v>
      </c>
      <c r="G55" s="21"/>
      <c r="H55" s="22"/>
      <c r="I55" s="21"/>
      <c r="J55" s="21"/>
      <c r="K55" s="21"/>
    </row>
    <row r="56" spans="2:11">
      <c r="B56" s="21"/>
      <c r="C56" s="21" t="s">
        <v>75</v>
      </c>
      <c r="D56" s="21"/>
      <c r="E56" s="21"/>
      <c r="F56" s="25">
        <f>F54-F55</f>
        <v>280000</v>
      </c>
      <c r="G56" s="21"/>
      <c r="H56" s="22"/>
      <c r="I56" s="21"/>
      <c r="J56" s="21"/>
      <c r="K56" s="21"/>
    </row>
    <row r="57" spans="2:11">
      <c r="B57" s="21"/>
      <c r="C57" s="21" t="s">
        <v>68</v>
      </c>
      <c r="D57" s="21"/>
      <c r="E57" s="21"/>
      <c r="F57" s="26">
        <f>F33+(F56-B33)*H33</f>
        <v>92450</v>
      </c>
      <c r="G57" s="21"/>
      <c r="H57" s="22"/>
      <c r="I57" s="21"/>
      <c r="K57" s="21"/>
    </row>
    <row r="58" spans="2:11">
      <c r="B58" s="21"/>
      <c r="C58" s="21" t="s">
        <v>72</v>
      </c>
      <c r="D58" s="21"/>
      <c r="E58" s="21"/>
      <c r="F58" s="27">
        <f>F57/F56</f>
        <v>0.33017857142857143</v>
      </c>
      <c r="G58" s="21"/>
      <c r="H58" s="22"/>
      <c r="I58" s="21"/>
      <c r="J58" s="28"/>
      <c r="K58" s="21"/>
    </row>
    <row r="59" spans="2:11">
      <c r="B59" s="21"/>
      <c r="C59" s="21"/>
      <c r="D59" s="21"/>
      <c r="E59" s="21"/>
      <c r="F59" s="21"/>
      <c r="G59" s="21"/>
      <c r="H59" s="22"/>
      <c r="I59" s="21"/>
      <c r="J59" s="21"/>
      <c r="K59" s="21"/>
    </row>
    <row r="60" spans="2:11">
      <c r="B60" s="32" t="s">
        <v>76</v>
      </c>
      <c r="C60" s="32"/>
      <c r="D60" s="32"/>
      <c r="E60" s="32"/>
      <c r="F60" s="32"/>
      <c r="G60" s="32"/>
      <c r="H60" s="32"/>
      <c r="I60" s="32"/>
      <c r="J60" s="32"/>
      <c r="K60" s="32"/>
    </row>
    <row r="61" spans="2:11"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62" spans="2:11">
      <c r="B62" s="21"/>
      <c r="C62" s="21"/>
      <c r="D62" s="21"/>
      <c r="E62" s="21"/>
      <c r="F62" s="21"/>
      <c r="G62" s="21"/>
      <c r="H62" s="22"/>
      <c r="I62" s="21"/>
      <c r="J62" s="21"/>
      <c r="K62" s="21"/>
    </row>
    <row r="63" spans="2:11">
      <c r="B63" s="21"/>
      <c r="C63" s="21" t="s">
        <v>77</v>
      </c>
      <c r="D63" s="21"/>
      <c r="E63" s="21"/>
      <c r="F63" s="21"/>
      <c r="G63" s="21"/>
      <c r="H63" s="22"/>
      <c r="I63" s="21"/>
      <c r="J63" s="26">
        <f>F41-F42</f>
        <v>138750</v>
      </c>
      <c r="K63" s="21"/>
    </row>
    <row r="64" spans="2:11">
      <c r="B64" s="21"/>
      <c r="C64" s="21" t="s">
        <v>78</v>
      </c>
      <c r="D64" s="21"/>
      <c r="E64" s="21"/>
      <c r="F64" s="21"/>
      <c r="G64" s="21"/>
      <c r="H64" s="22"/>
      <c r="I64" s="21"/>
      <c r="J64" s="26">
        <f>F48-F49</f>
        <v>231000</v>
      </c>
      <c r="K64" s="21"/>
    </row>
    <row r="65" spans="2:11">
      <c r="B65" s="21"/>
      <c r="C65" s="21" t="s">
        <v>79</v>
      </c>
      <c r="D65" s="21"/>
      <c r="E65" s="21"/>
      <c r="F65" s="21"/>
      <c r="G65" s="21"/>
      <c r="H65" s="22"/>
      <c r="I65" s="21"/>
      <c r="J65" s="26">
        <f>F54-F57</f>
        <v>257550</v>
      </c>
      <c r="K65" s="21"/>
    </row>
  </sheetData>
  <mergeCells count="8">
    <mergeCell ref="B52:K53"/>
    <mergeCell ref="B60:K61"/>
    <mergeCell ref="B24:K24"/>
    <mergeCell ref="B26:K26"/>
    <mergeCell ref="F28:K28"/>
    <mergeCell ref="B29:D29"/>
    <mergeCell ref="H29:K29"/>
    <mergeCell ref="B46:K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2017-11-13T16:54:11Z</dcterms:created>
  <dcterms:modified xsi:type="dcterms:W3CDTF">2017-11-13T16:54:25Z</dcterms:modified>
</cp:coreProperties>
</file>