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8695" windowHeight="12525" activeTab="3"/>
  </bookViews>
  <sheets>
    <sheet name="Sheet1" sheetId="1" r:id="rId1"/>
    <sheet name="Sheet2" sheetId="2" r:id="rId2"/>
    <sheet name="Sheet3" sheetId="3" r:id="rId3"/>
    <sheet name="Sheet4" sheetId="4" r:id="rId4"/>
  </sheets>
  <calcPr calcId="124519"/>
</workbook>
</file>

<file path=xl/calcChain.xml><?xml version="1.0" encoding="utf-8"?>
<calcChain xmlns="http://schemas.openxmlformats.org/spreadsheetml/2006/main">
  <c r="C11" i="4"/>
  <c r="C7"/>
  <c r="C13" s="1"/>
  <c r="C11" i="3"/>
  <c r="C7"/>
  <c r="C13" s="1"/>
  <c r="E34" i="2"/>
  <c r="E35" s="1"/>
  <c r="E27"/>
  <c r="E28" s="1"/>
  <c r="E19"/>
  <c r="I41" s="1"/>
  <c r="I41" i="1"/>
  <c r="E33"/>
  <c r="E34" s="1"/>
  <c r="E27"/>
  <c r="E26"/>
  <c r="E19"/>
  <c r="E21" s="1"/>
  <c r="E36" i="2" l="1"/>
  <c r="I43"/>
  <c r="E22"/>
  <c r="I42"/>
  <c r="I42" i="1"/>
  <c r="E35"/>
  <c r="I40"/>
</calcChain>
</file>

<file path=xl/sharedStrings.xml><?xml version="1.0" encoding="utf-8"?>
<sst xmlns="http://schemas.openxmlformats.org/spreadsheetml/2006/main" count="164" uniqueCount="51">
  <si>
    <t>Hemingway Corporation Tax Analysis</t>
  </si>
  <si>
    <t>Corporate Tax Rate Schedule</t>
  </si>
  <si>
    <t>Tax Calculation</t>
  </si>
  <si>
    <t>Range of taxable income</t>
  </si>
  <si>
    <t>Base Tax</t>
  </si>
  <si>
    <t>+</t>
  </si>
  <si>
    <t>(Marginal tax rate x amount over base)</t>
  </si>
  <si>
    <t xml:space="preserve">$                 0    </t>
  </si>
  <si>
    <t>to</t>
  </si>
  <si>
    <t>$               50,000</t>
  </si>
  <si>
    <t>+  (</t>
  </si>
  <si>
    <t>x</t>
  </si>
  <si>
    <t>amount over</t>
  </si>
  <si>
    <t xml:space="preserve">$                 0)    </t>
  </si>
  <si>
    <t>50,000)</t>
  </si>
  <si>
    <t>75,000)</t>
  </si>
  <si>
    <t>100,000)</t>
  </si>
  <si>
    <t>335,000)</t>
  </si>
  <si>
    <t>1,000,0000)</t>
  </si>
  <si>
    <t>15,000,000)</t>
  </si>
  <si>
    <t>over  18,333,333</t>
  </si>
  <si>
    <t>18,333,333)</t>
  </si>
  <si>
    <r>
      <rPr>
        <b/>
        <sz val="10"/>
        <rFont val="Arial"/>
        <family val="2"/>
      </rPr>
      <t>(a.)</t>
    </r>
    <r>
      <rPr>
        <sz val="10"/>
        <rFont val="Arial"/>
        <family val="2"/>
      </rPr>
      <t xml:space="preserve"> Current tax liability is found using the corporate tax rate schedule: </t>
    </r>
  </si>
  <si>
    <t xml:space="preserve">Before tax income: </t>
  </si>
  <si>
    <t>Tax liability</t>
  </si>
  <si>
    <r>
      <rPr>
        <b/>
        <sz val="10"/>
        <rFont val="Arial"/>
        <family val="2"/>
      </rPr>
      <t>(b.)</t>
    </r>
    <r>
      <rPr>
        <sz val="10"/>
        <rFont val="Arial"/>
        <family val="2"/>
      </rPr>
      <t xml:space="preserve"> Current average tax rate:</t>
    </r>
  </si>
  <si>
    <r>
      <rPr>
        <b/>
        <sz val="10"/>
        <rFont val="Arial"/>
        <family val="2"/>
      </rPr>
      <t>(c.)</t>
    </r>
    <r>
      <rPr>
        <sz val="10"/>
        <rFont val="Arial"/>
        <family val="2"/>
      </rPr>
      <t xml:space="preserve"> Using the cash reserves, the new tax liability and average tax rate is found below using the corporate tax rate schedule:</t>
    </r>
  </si>
  <si>
    <t>Before tax income:</t>
  </si>
  <si>
    <t>Average tax rate:</t>
  </si>
  <si>
    <r>
      <rPr>
        <b/>
        <sz val="10"/>
        <rFont val="Arial"/>
        <family val="2"/>
      </rPr>
      <t>(d.)</t>
    </r>
    <r>
      <rPr>
        <sz val="10"/>
        <rFont val="Arial"/>
        <family val="2"/>
      </rPr>
      <t xml:space="preserve"> With debt, the new tax liability and average tax rate is found below using the corporate tax rate schedule:</t>
    </r>
  </si>
  <si>
    <t>Less: Interest expense:</t>
  </si>
  <si>
    <t>Taxable income:</t>
  </si>
  <si>
    <r>
      <rPr>
        <b/>
        <sz val="10"/>
        <rFont val="Arial"/>
        <family val="2"/>
      </rPr>
      <t>(e.)</t>
    </r>
    <r>
      <rPr>
        <sz val="10"/>
        <rFont val="Arial"/>
        <family val="2"/>
      </rPr>
      <t xml:space="preserve"> You should consider the after tax income from each possibility shown below, and you should recommend choice with the highest after tax income.</t>
    </r>
  </si>
  <si>
    <t>Current after tax income:</t>
  </si>
  <si>
    <t>Expansion with Cash Reserve after tax income:</t>
  </si>
  <si>
    <t xml:space="preserve">Expansion with debt after tax income: </t>
  </si>
  <si>
    <t>Monsanto Corporation</t>
  </si>
  <si>
    <t>Purchase of New Equipment</t>
  </si>
  <si>
    <t>Cost-Benefit Analysis</t>
  </si>
  <si>
    <t>Benefits with the new equipment</t>
  </si>
  <si>
    <t>Less: Benefits with the old equipment</t>
  </si>
  <si>
    <t xml:space="preserve">     (1) Marginal (added) benefits of the New Equipment</t>
  </si>
  <si>
    <t>(a.)</t>
  </si>
  <si>
    <t>Cost of new equipment</t>
  </si>
  <si>
    <t>Less:  Proceeds from the sale of the old equipment</t>
  </si>
  <si>
    <t xml:space="preserve">     (2) Marginal (added) costs of the New Equipment</t>
  </si>
  <si>
    <t>(b.)</t>
  </si>
  <si>
    <t xml:space="preserve">              Net benefit (1) - (2)</t>
  </si>
  <si>
    <t>(c.)</t>
  </si>
  <si>
    <t>(d.) Monsanto Corporation should replace the old equipment with the  new equipment because the marginal benefits of $600,000 are greater than the marginal costs of $350,000.</t>
  </si>
  <si>
    <r>
      <rPr>
        <b/>
        <sz val="10"/>
        <rFont val="Arial"/>
        <family val="2"/>
      </rPr>
      <t>(d.)</t>
    </r>
    <r>
      <rPr>
        <sz val="10"/>
        <rFont val="Arial"/>
        <family val="2"/>
      </rPr>
      <t xml:space="preserve"> Monsanto Corporation should replace the old equipment with the  new equipment because the marginal benefits of $600,000 are greater than the marginal costs of $350,000.</t>
    </r>
  </si>
</sst>
</file>

<file path=xl/styles.xml><?xml version="1.0" encoding="utf-8"?>
<styleSheet xmlns="http://schemas.openxmlformats.org/spreadsheetml/2006/main">
  <numFmts count="4">
    <numFmt numFmtId="44" formatCode="_-&quot;ر.س.‏&quot;\ * #,##0.00_-;_-&quot;ر.س.‏&quot;\ * #,##0.00\-;_-&quot;ر.س.‏&quot;\ * &quot;-&quot;??_-;_-@_-"/>
    <numFmt numFmtId="164" formatCode="&quot;$&quot;#,##0"/>
    <numFmt numFmtId="166" formatCode="_(&quot;$&quot;* #,##0_);_(&quot;$&quot;* \(#,##0\);_(&quot;$&quot;* &quot;-&quot;??_);_(@_)"/>
    <numFmt numFmtId="167" formatCode="&quot;$&quot;#,##0_);[Red]\(&quot;$&quot;#,##0\)"/>
  </numFmts>
  <fonts count="8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b/>
      <sz val="10"/>
      <name val="Arial"/>
      <family val="2"/>
    </font>
    <font>
      <sz val="12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u val="singleAccounting"/>
      <sz val="10"/>
      <name val="Arial"/>
      <family val="2"/>
    </font>
    <font>
      <u val="doubleAccounting"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left"/>
    </xf>
    <xf numFmtId="49" fontId="0" fillId="0" borderId="1" xfId="0" applyNumberFormat="1" applyBorder="1" applyAlignment="1">
      <alignment horizontal="left"/>
    </xf>
    <xf numFmtId="0" fontId="0" fillId="0" borderId="1" xfId="0" applyBorder="1" applyAlignment="1"/>
    <xf numFmtId="0" fontId="4" fillId="0" borderId="0" xfId="0" applyFont="1"/>
    <xf numFmtId="49" fontId="4" fillId="0" borderId="0" xfId="0" applyNumberFormat="1" applyFont="1"/>
    <xf numFmtId="0" fontId="0" fillId="0" borderId="0" xfId="0" applyAlignment="1">
      <alignment horizontal="center"/>
    </xf>
    <xf numFmtId="49" fontId="4" fillId="0" borderId="0" xfId="0" applyNumberFormat="1" applyFont="1" applyAlignment="1">
      <alignment horizontal="center"/>
    </xf>
    <xf numFmtId="9" fontId="0" fillId="0" borderId="0" xfId="2" applyNumberFormat="1" applyFont="1" applyAlignment="1">
      <alignment horizontal="center"/>
    </xf>
    <xf numFmtId="0" fontId="4" fillId="0" borderId="0" xfId="0" applyFont="1" applyAlignment="1">
      <alignment horizontal="center"/>
    </xf>
    <xf numFmtId="164" fontId="4" fillId="0" borderId="0" xfId="0" applyNumberFormat="1" applyFont="1"/>
    <xf numFmtId="164" fontId="0" fillId="0" borderId="0" xfId="0" applyNumberFormat="1"/>
    <xf numFmtId="0" fontId="5" fillId="0" borderId="0" xfId="0" applyFont="1" applyAlignment="1">
      <alignment horizontal="center"/>
    </xf>
    <xf numFmtId="3" fontId="0" fillId="0" borderId="0" xfId="0" applyNumberFormat="1"/>
    <xf numFmtId="3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164" fontId="0" fillId="0" borderId="0" xfId="0" applyNumberFormat="1" applyBorder="1"/>
    <xf numFmtId="3" fontId="4" fillId="0" borderId="0" xfId="0" applyNumberFormat="1" applyFont="1"/>
    <xf numFmtId="0" fontId="0" fillId="0" borderId="0" xfId="0" applyFont="1" applyAlignment="1">
      <alignment horizontal="center"/>
    </xf>
    <xf numFmtId="10" fontId="0" fillId="0" borderId="0" xfId="2" applyNumberFormat="1" applyFont="1"/>
    <xf numFmtId="164" fontId="0" fillId="2" borderId="0" xfId="0" applyNumberFormat="1" applyFill="1"/>
    <xf numFmtId="10" fontId="0" fillId="3" borderId="0" xfId="0" applyNumberFormat="1" applyFill="1"/>
    <xf numFmtId="10" fontId="0" fillId="0" borderId="0" xfId="0" applyNumberFormat="1"/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0" xfId="0" applyFont="1" applyAlignment="1">
      <alignment horizontal="left" vertical="top" wrapText="1"/>
    </xf>
    <xf numFmtId="164" fontId="0" fillId="3" borderId="0" xfId="0" applyNumberFormat="1" applyFill="1"/>
    <xf numFmtId="49" fontId="4" fillId="0" borderId="0" xfId="0" applyNumberFormat="1" applyFont="1" applyAlignment="1">
      <alignment horizontal="left" wrapText="1"/>
    </xf>
    <xf numFmtId="49" fontId="0" fillId="0" borderId="0" xfId="0" applyNumberFormat="1" applyAlignment="1">
      <alignment wrapText="1"/>
    </xf>
    <xf numFmtId="0" fontId="2" fillId="0" borderId="0" xfId="0" applyFont="1" applyAlignment="1">
      <alignment horizontal="center" vertical="top"/>
    </xf>
    <xf numFmtId="3" fontId="0" fillId="0" borderId="0" xfId="0" applyNumberFormat="1" applyAlignment="1">
      <alignment horizontal="right"/>
    </xf>
    <xf numFmtId="0" fontId="4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166" fontId="4" fillId="2" borderId="0" xfId="1" applyNumberFormat="1" applyFont="1" applyFill="1"/>
    <xf numFmtId="3" fontId="5" fillId="2" borderId="0" xfId="0" applyNumberFormat="1" applyFont="1" applyFill="1"/>
    <xf numFmtId="167" fontId="4" fillId="3" borderId="0" xfId="0" applyNumberFormat="1" applyFont="1" applyFill="1"/>
    <xf numFmtId="0" fontId="2" fillId="0" borderId="0" xfId="0" applyFont="1"/>
    <xf numFmtId="37" fontId="5" fillId="2" borderId="0" xfId="0" applyNumberFormat="1" applyFont="1" applyFill="1"/>
    <xf numFmtId="166" fontId="6" fillId="3" borderId="0" xfId="1" applyNumberFormat="1" applyFont="1" applyFill="1"/>
    <xf numFmtId="167" fontId="7" fillId="3" borderId="0" xfId="0" applyNumberFormat="1" applyFont="1" applyFill="1"/>
    <xf numFmtId="49" fontId="2" fillId="0" borderId="0" xfId="0" applyNumberFormat="1" applyFont="1"/>
    <xf numFmtId="49" fontId="4" fillId="0" borderId="0" xfId="0" applyNumberFormat="1" applyFont="1" applyAlignment="1">
      <alignment horizontal="left" vertical="top" wrapText="1"/>
    </xf>
    <xf numFmtId="0" fontId="4" fillId="0" borderId="0" xfId="0" applyFont="1" applyAlignment="1">
      <alignment vertical="top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Q42"/>
  <sheetViews>
    <sheetView workbookViewId="0">
      <selection sqref="A1:XFD1048576"/>
    </sheetView>
  </sheetViews>
  <sheetFormatPr defaultRowHeight="15"/>
  <cols>
    <col min="1" max="1" width="14.42578125" customWidth="1"/>
    <col min="2" max="2" width="4.42578125" customWidth="1"/>
    <col min="3" max="3" width="16.140625" customWidth="1"/>
    <col min="4" max="4" width="2" customWidth="1"/>
    <col min="5" max="5" width="12.5703125" customWidth="1"/>
    <col min="6" max="6" width="4.85546875" customWidth="1"/>
    <col min="7" max="7" width="5" style="12" customWidth="1"/>
    <col min="8" max="8" width="3.5703125" customWidth="1"/>
    <col min="9" max="9" width="11.42578125" customWidth="1"/>
    <col min="10" max="10" width="13.28515625" customWidth="1"/>
    <col min="11" max="11" width="22.28515625" customWidth="1"/>
  </cols>
  <sheetData>
    <row r="1" spans="1:17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3" spans="1:17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</row>
    <row r="5" spans="1:17" ht="15.75">
      <c r="E5" s="2" t="s">
        <v>2</v>
      </c>
      <c r="F5" s="2"/>
      <c r="G5" s="2"/>
      <c r="H5" s="2"/>
      <c r="I5" s="2"/>
      <c r="J5" s="2"/>
    </row>
    <row r="6" spans="1:17">
      <c r="A6" s="3" t="s">
        <v>3</v>
      </c>
      <c r="B6" s="3"/>
      <c r="C6" s="3"/>
      <c r="D6" s="4"/>
      <c r="E6" s="5" t="s">
        <v>4</v>
      </c>
      <c r="F6" s="6" t="s">
        <v>5</v>
      </c>
      <c r="G6" s="7" t="s">
        <v>6</v>
      </c>
      <c r="H6" s="8"/>
      <c r="I6" s="8"/>
      <c r="J6" s="9"/>
      <c r="K6" s="10"/>
    </row>
    <row r="7" spans="1:17">
      <c r="A7" s="11" t="s">
        <v>7</v>
      </c>
      <c r="B7" s="12" t="s">
        <v>8</v>
      </c>
      <c r="C7" s="11" t="s">
        <v>9</v>
      </c>
      <c r="E7" s="11" t="s">
        <v>7</v>
      </c>
      <c r="F7" s="13" t="s">
        <v>10</v>
      </c>
      <c r="G7" s="14">
        <v>0.15</v>
      </c>
      <c r="H7" s="15" t="s">
        <v>11</v>
      </c>
      <c r="I7" s="16" t="s">
        <v>12</v>
      </c>
      <c r="J7" s="11" t="s">
        <v>13</v>
      </c>
      <c r="K7" s="17"/>
      <c r="M7" s="12"/>
      <c r="O7" s="18"/>
      <c r="P7" s="18"/>
      <c r="Q7" s="18"/>
    </row>
    <row r="8" spans="1:17">
      <c r="A8" s="19">
        <v>50000</v>
      </c>
      <c r="B8" s="12" t="s">
        <v>8</v>
      </c>
      <c r="C8" s="19">
        <v>75000</v>
      </c>
      <c r="E8" s="19">
        <v>7500</v>
      </c>
      <c r="F8" s="13" t="s">
        <v>10</v>
      </c>
      <c r="G8" s="14">
        <v>0.25</v>
      </c>
      <c r="H8" s="15" t="s">
        <v>11</v>
      </c>
      <c r="I8" s="16" t="s">
        <v>12</v>
      </c>
      <c r="J8" s="20" t="s">
        <v>14</v>
      </c>
      <c r="K8" s="17"/>
      <c r="M8" s="12"/>
      <c r="O8" s="18"/>
      <c r="P8" s="18"/>
      <c r="Q8" s="18"/>
    </row>
    <row r="9" spans="1:17">
      <c r="A9" s="19">
        <v>75000</v>
      </c>
      <c r="B9" s="12" t="s">
        <v>8</v>
      </c>
      <c r="C9" s="19">
        <v>100000</v>
      </c>
      <c r="E9" s="19">
        <v>13750</v>
      </c>
      <c r="F9" s="13" t="s">
        <v>10</v>
      </c>
      <c r="G9" s="14">
        <v>0.34</v>
      </c>
      <c r="H9" s="15" t="s">
        <v>11</v>
      </c>
      <c r="I9" s="16" t="s">
        <v>12</v>
      </c>
      <c r="J9" s="20" t="s">
        <v>15</v>
      </c>
      <c r="K9" s="17"/>
      <c r="M9" s="12"/>
      <c r="N9" s="21"/>
      <c r="O9" s="17"/>
      <c r="P9" s="17"/>
      <c r="Q9" s="17"/>
    </row>
    <row r="10" spans="1:17">
      <c r="A10" s="19">
        <v>100000</v>
      </c>
      <c r="B10" s="12" t="s">
        <v>8</v>
      </c>
      <c r="C10" s="19">
        <v>335000</v>
      </c>
      <c r="E10" s="19">
        <v>22250</v>
      </c>
      <c r="F10" s="13" t="s">
        <v>10</v>
      </c>
      <c r="G10" s="14">
        <v>0.39</v>
      </c>
      <c r="H10" s="15" t="s">
        <v>11</v>
      </c>
      <c r="I10" s="16" t="s">
        <v>12</v>
      </c>
      <c r="J10" s="20" t="s">
        <v>16</v>
      </c>
      <c r="K10" s="17"/>
      <c r="M10" s="12"/>
      <c r="N10" s="21"/>
      <c r="O10" s="17"/>
      <c r="P10" s="17"/>
      <c r="Q10" s="17"/>
    </row>
    <row r="11" spans="1:17">
      <c r="A11" s="19">
        <v>335000</v>
      </c>
      <c r="B11" s="12" t="s">
        <v>8</v>
      </c>
      <c r="C11" s="19">
        <v>10000000</v>
      </c>
      <c r="E11" s="19">
        <v>113900</v>
      </c>
      <c r="F11" s="13" t="s">
        <v>10</v>
      </c>
      <c r="G11" s="14">
        <v>0.34</v>
      </c>
      <c r="H11" s="15" t="s">
        <v>11</v>
      </c>
      <c r="I11" s="16" t="s">
        <v>12</v>
      </c>
      <c r="J11" s="20" t="s">
        <v>17</v>
      </c>
      <c r="K11" s="17"/>
      <c r="M11" s="12"/>
      <c r="N11" s="21"/>
      <c r="O11" s="22"/>
      <c r="P11" s="22"/>
      <c r="Q11" s="22"/>
    </row>
    <row r="12" spans="1:17">
      <c r="A12" s="19">
        <v>10000000</v>
      </c>
      <c r="B12" s="12" t="s">
        <v>8</v>
      </c>
      <c r="C12" s="19">
        <v>15000000</v>
      </c>
      <c r="E12" s="19">
        <v>3400000</v>
      </c>
      <c r="F12" s="13" t="s">
        <v>10</v>
      </c>
      <c r="G12" s="14">
        <v>0.35</v>
      </c>
      <c r="H12" s="15" t="s">
        <v>11</v>
      </c>
      <c r="I12" s="16" t="s">
        <v>12</v>
      </c>
      <c r="J12" s="20" t="s">
        <v>18</v>
      </c>
      <c r="K12" s="17"/>
      <c r="M12" s="12"/>
    </row>
    <row r="13" spans="1:17">
      <c r="A13" s="19">
        <v>15000000</v>
      </c>
      <c r="B13" s="12" t="s">
        <v>8</v>
      </c>
      <c r="C13" s="19">
        <v>18333333</v>
      </c>
      <c r="E13" s="19">
        <v>5150000</v>
      </c>
      <c r="F13" s="13" t="s">
        <v>10</v>
      </c>
      <c r="G13" s="14">
        <v>0.38</v>
      </c>
      <c r="H13" s="15" t="s">
        <v>11</v>
      </c>
      <c r="I13" s="16" t="s">
        <v>12</v>
      </c>
      <c r="J13" s="20" t="s">
        <v>19</v>
      </c>
      <c r="K13" s="17"/>
    </row>
    <row r="14" spans="1:17">
      <c r="A14" s="23" t="s">
        <v>20</v>
      </c>
      <c r="B14" s="24"/>
      <c r="E14" s="19">
        <v>18333333</v>
      </c>
      <c r="F14" s="13" t="s">
        <v>10</v>
      </c>
      <c r="G14" s="14">
        <v>0.35</v>
      </c>
      <c r="H14" s="15" t="s">
        <v>11</v>
      </c>
      <c r="I14" s="16" t="s">
        <v>12</v>
      </c>
      <c r="J14" s="20" t="s">
        <v>21</v>
      </c>
      <c r="K14" s="22"/>
    </row>
    <row r="15" spans="1:17">
      <c r="H15" s="21"/>
      <c r="I15" s="17"/>
      <c r="J15" s="17"/>
      <c r="K15" s="17"/>
    </row>
    <row r="16" spans="1:17">
      <c r="A16" s="10" t="s">
        <v>22</v>
      </c>
      <c r="H16" s="21"/>
      <c r="I16" s="25"/>
      <c r="J16" s="25"/>
      <c r="K16" s="25"/>
    </row>
    <row r="17" spans="1:12">
      <c r="L17" s="17"/>
    </row>
    <row r="18" spans="1:12">
      <c r="B18" s="10" t="s">
        <v>23</v>
      </c>
      <c r="E18" s="26">
        <v>200000</v>
      </c>
      <c r="L18" s="17"/>
    </row>
    <row r="19" spans="1:12">
      <c r="B19" s="10" t="s">
        <v>24</v>
      </c>
      <c r="E19" s="26">
        <f>((E18-IF(E18&lt;=0,$A$7,IF(E18&lt;=$C$8,$A$8,IF(E18&lt;=$C$9,$A$9,IF(E18&lt;=$C$10,$A$10,IF(E18&lt;=$C$11,$A$11,IF(E18&lt;=$C$12,$A$12,IF(E18&lt;=$C$13,$A$13,$C$13))))))))*IF(E18&lt;=0,$G$7,IF(E18&lt;=$C$8,$G$8,IF(E18&lt;=$C$9,$G$9,IF(E18&lt;=$C$10,$G$10,IF(E18&lt;=$C$11,$G$11,IF(E18&lt;=$C$12,$G$12,IF(E18&lt;=$C$13,$G$13,$C$13))))))))+IF(E18&lt;=0,$E$7,IF(E18&lt;=$C$8,$E$8,IF(E18&lt;=$C$9,$E$9,IF(E18&lt;=$C$10,$E$10,IF(E18&lt;=$C$11,$E$11,IF(E18&lt;=$C$12,$E$12,IF(E18&lt;=$C$13,$E$13,$C$13)))))))</f>
        <v>61250</v>
      </c>
    </row>
    <row r="21" spans="1:12">
      <c r="A21" s="10" t="s">
        <v>25</v>
      </c>
      <c r="E21" s="27">
        <f>E19/E18</f>
        <v>0.30625000000000002</v>
      </c>
    </row>
    <row r="22" spans="1:12">
      <c r="A22" s="10"/>
      <c r="E22" s="28"/>
    </row>
    <row r="23" spans="1:12">
      <c r="A23" s="29" t="s">
        <v>26</v>
      </c>
      <c r="B23" s="30"/>
      <c r="C23" s="30"/>
      <c r="D23" s="30"/>
      <c r="E23" s="30"/>
      <c r="F23" s="30"/>
      <c r="G23" s="30"/>
      <c r="H23" s="30"/>
      <c r="I23" s="30"/>
      <c r="J23" s="30"/>
    </row>
    <row r="24" spans="1:12">
      <c r="A24" s="30"/>
      <c r="B24" s="30"/>
      <c r="C24" s="30"/>
      <c r="D24" s="30"/>
      <c r="E24" s="30"/>
      <c r="F24" s="30"/>
      <c r="G24" s="30"/>
      <c r="H24" s="30"/>
      <c r="I24" s="30"/>
      <c r="J24" s="30"/>
    </row>
    <row r="25" spans="1:12">
      <c r="A25" s="10"/>
      <c r="B25" s="10" t="s">
        <v>27</v>
      </c>
      <c r="E25" s="26">
        <v>350000</v>
      </c>
      <c r="L25" s="17"/>
    </row>
    <row r="26" spans="1:12">
      <c r="A26" s="10"/>
      <c r="B26" s="10" t="s">
        <v>24</v>
      </c>
      <c r="E26" s="26">
        <f>((E25-IF(E25&lt;=0,$A$7,IF(E25&lt;=$C$8,$A$8,IF(E25&lt;=$C$9,$A$9,IF(E25&lt;=$C$10,$A$10,IF(E25&lt;=$C$11,$A$11,IF(E25&lt;=$C$12,$A$12,IF(E25&lt;=$C$13,$A$13,$C$13))))))))*IF(E25&lt;=0,$G$7,IF(E25&lt;=$C$8,$G$8,IF(E25&lt;=$C$9,$G$9,IF(E25&lt;=$C$10,$G$10,IF(E25&lt;=$C$11,$G$11,IF(E25&lt;=$C$12,$G$12,IF(E25&lt;=$C$13,$G$13,$C$13))))))))+IF(E25&lt;=0,$E$7,IF(E25&lt;=$C$8,$E$8,IF(E25&lt;=$C$9,$E$9,IF(E25&lt;=$C$10,$E$10,IF(E25&lt;=$C$11,$E$11,IF(E25&lt;=$C$12,$E$12,IF(E25&lt;=$C$13,$E$13,$C$13)))))))</f>
        <v>119000</v>
      </c>
    </row>
    <row r="27" spans="1:12">
      <c r="A27" s="10"/>
      <c r="B27" s="10" t="s">
        <v>28</v>
      </c>
      <c r="E27" s="27">
        <f>E26/E25</f>
        <v>0.34</v>
      </c>
    </row>
    <row r="29" spans="1:12">
      <c r="A29" s="31" t="s">
        <v>29</v>
      </c>
      <c r="B29" s="31"/>
      <c r="C29" s="31"/>
      <c r="D29" s="31"/>
      <c r="E29" s="31"/>
      <c r="F29" s="31"/>
      <c r="G29" s="31"/>
      <c r="H29" s="31"/>
      <c r="I29" s="31"/>
      <c r="J29" s="31"/>
    </row>
    <row r="30" spans="1:12">
      <c r="A30" s="31"/>
      <c r="B30" s="31"/>
      <c r="C30" s="31"/>
      <c r="D30" s="31"/>
      <c r="E30" s="31"/>
      <c r="F30" s="31"/>
      <c r="G30" s="31"/>
      <c r="H30" s="31"/>
      <c r="I30" s="31"/>
      <c r="J30" s="31"/>
    </row>
    <row r="31" spans="1:12">
      <c r="B31" s="10" t="s">
        <v>27</v>
      </c>
      <c r="E31" s="26">
        <v>350000</v>
      </c>
      <c r="L31" s="17"/>
    </row>
    <row r="32" spans="1:12">
      <c r="B32" s="10" t="s">
        <v>30</v>
      </c>
      <c r="E32" s="26">
        <v>70000</v>
      </c>
      <c r="L32" s="17"/>
    </row>
    <row r="33" spans="1:12">
      <c r="B33" s="10" t="s">
        <v>31</v>
      </c>
      <c r="E33" s="32">
        <f>E31-E32</f>
        <v>280000</v>
      </c>
      <c r="L33" s="17"/>
    </row>
    <row r="34" spans="1:12">
      <c r="B34" s="10" t="s">
        <v>24</v>
      </c>
      <c r="E34" s="32">
        <f>((E33-IF(E33&lt;=0,$A$7,IF(E33&lt;=$C$8,$A$8,IF(E33&lt;=$C$9,$A$9,IF(E33&lt;=$C$10,$A$10,IF(E33&lt;=$C$11,$A$11,IF(E33&lt;=$C$12,$A$12,IF(E33&lt;=$C$13,$A$13,$C$13))))))))*IF(E33&lt;=0,$G$7,IF(E33&lt;=$C$8,$G$8,IF(E33&lt;=$C$9,$G$9,IF(E33&lt;=$C$10,$G$10,IF(E33&lt;=$C$11,$G$11,IF(E33&lt;=$C$12,$G$12,IF(E33&lt;=$C$13,$G$13,$C$13))))))))+IF(E33&lt;=0,$E$7,IF(E33&lt;=$C$8,$E$8,IF(E33&lt;=$C$9,$E$9,IF(E33&lt;=$C$10,$E$10,IF(E33&lt;=$C$11,$E$11,IF(E33&lt;=$C$12,$E$12,IF(E33&lt;=$C$13,$E$13,$C$13)))))))</f>
        <v>92450</v>
      </c>
    </row>
    <row r="35" spans="1:12">
      <c r="B35" s="10" t="s">
        <v>28</v>
      </c>
      <c r="E35" s="27">
        <f>E34/E33</f>
        <v>0.33017857142857143</v>
      </c>
    </row>
    <row r="37" spans="1:12">
      <c r="A37" s="33" t="s">
        <v>32</v>
      </c>
      <c r="B37" s="33"/>
      <c r="C37" s="33"/>
      <c r="D37" s="33"/>
      <c r="E37" s="33"/>
      <c r="F37" s="33"/>
      <c r="G37" s="33"/>
      <c r="H37" s="33"/>
      <c r="I37" s="33"/>
      <c r="J37" s="33"/>
      <c r="K37" s="34"/>
    </row>
    <row r="38" spans="1:12">
      <c r="A38" s="33"/>
      <c r="B38" s="33"/>
      <c r="C38" s="33"/>
      <c r="D38" s="33"/>
      <c r="E38" s="33"/>
      <c r="F38" s="33"/>
      <c r="G38" s="33"/>
      <c r="H38" s="33"/>
      <c r="I38" s="33"/>
      <c r="J38" s="33"/>
      <c r="K38" s="34"/>
    </row>
    <row r="40" spans="1:12">
      <c r="B40" s="10" t="s">
        <v>33</v>
      </c>
      <c r="I40" s="32">
        <f>E18-E19</f>
        <v>138750</v>
      </c>
    </row>
    <row r="41" spans="1:12">
      <c r="B41" s="10" t="s">
        <v>34</v>
      </c>
      <c r="I41" s="32">
        <f>E25-E26</f>
        <v>231000</v>
      </c>
    </row>
    <row r="42" spans="1:12">
      <c r="B42" s="10" t="s">
        <v>35</v>
      </c>
      <c r="I42" s="32">
        <f>E31-E34</f>
        <v>257550</v>
      </c>
    </row>
  </sheetData>
  <mergeCells count="8">
    <mergeCell ref="A29:J30"/>
    <mergeCell ref="A37:J38"/>
    <mergeCell ref="A1:J1"/>
    <mergeCell ref="A3:J3"/>
    <mergeCell ref="E5:J5"/>
    <mergeCell ref="A6:C6"/>
    <mergeCell ref="G6:J6"/>
    <mergeCell ref="A23:J2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CP43"/>
  <sheetViews>
    <sheetView workbookViewId="0">
      <selection sqref="A1:XFD1048576"/>
    </sheetView>
  </sheetViews>
  <sheetFormatPr defaultRowHeight="15"/>
  <cols>
    <col min="1" max="1" width="8.28515625" customWidth="1"/>
    <col min="2" max="2" width="4.42578125" customWidth="1"/>
    <col min="3" max="3" width="8.28515625" customWidth="1"/>
    <col min="4" max="4" width="2" customWidth="1"/>
    <col min="5" max="5" width="7" customWidth="1"/>
    <col min="6" max="6" width="2.5703125" customWidth="1"/>
    <col min="7" max="7" width="2.85546875" style="12" customWidth="1"/>
    <col min="8" max="8" width="3.5703125" customWidth="1"/>
    <col min="9" max="9" width="6.5703125" customWidth="1"/>
    <col min="10" max="10" width="6.42578125" customWidth="1"/>
    <col min="11" max="11" width="22.28515625" customWidth="1"/>
  </cols>
  <sheetData>
    <row r="1" spans="1:17">
      <c r="A1" s="35" t="s">
        <v>0</v>
      </c>
      <c r="B1" s="35"/>
      <c r="C1" s="35"/>
      <c r="D1" s="35"/>
      <c r="E1" s="35"/>
      <c r="F1" s="35"/>
      <c r="G1" s="35"/>
      <c r="H1" s="35"/>
      <c r="I1" s="35"/>
      <c r="J1" s="35"/>
    </row>
    <row r="3" spans="1:17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</row>
    <row r="5" spans="1:17" ht="15.75">
      <c r="E5" s="2" t="s">
        <v>2</v>
      </c>
      <c r="F5" s="2"/>
      <c r="G5" s="2"/>
      <c r="H5" s="2"/>
      <c r="I5" s="2"/>
      <c r="J5" s="2"/>
    </row>
    <row r="6" spans="1:17">
      <c r="A6" s="3" t="s">
        <v>3</v>
      </c>
      <c r="B6" s="3"/>
      <c r="C6" s="3"/>
      <c r="D6" s="4"/>
      <c r="E6" s="5" t="s">
        <v>4</v>
      </c>
      <c r="F6" s="6" t="s">
        <v>5</v>
      </c>
      <c r="G6" s="7" t="s">
        <v>6</v>
      </c>
      <c r="H6" s="8"/>
      <c r="I6" s="8"/>
      <c r="J6" s="9"/>
      <c r="K6" s="10"/>
    </row>
    <row r="7" spans="1:17">
      <c r="A7" s="11" t="s">
        <v>7</v>
      </c>
      <c r="B7" s="12" t="s">
        <v>8</v>
      </c>
      <c r="C7" s="11" t="s">
        <v>9</v>
      </c>
      <c r="E7" s="11" t="s">
        <v>7</v>
      </c>
      <c r="F7" s="13" t="s">
        <v>10</v>
      </c>
      <c r="G7" s="14">
        <v>0.15</v>
      </c>
      <c r="H7" s="15" t="s">
        <v>11</v>
      </c>
      <c r="I7" s="16" t="s">
        <v>12</v>
      </c>
      <c r="J7" s="11" t="s">
        <v>13</v>
      </c>
      <c r="K7" s="17"/>
      <c r="M7" s="12"/>
      <c r="O7" s="18"/>
      <c r="P7" s="18"/>
      <c r="Q7" s="18"/>
    </row>
    <row r="8" spans="1:17">
      <c r="A8" s="19">
        <v>50000</v>
      </c>
      <c r="B8" s="12" t="s">
        <v>8</v>
      </c>
      <c r="C8" s="36">
        <v>75000</v>
      </c>
      <c r="E8" s="19">
        <v>7500</v>
      </c>
      <c r="F8" s="13" t="s">
        <v>10</v>
      </c>
      <c r="G8" s="14">
        <v>0.25</v>
      </c>
      <c r="H8" s="15" t="s">
        <v>11</v>
      </c>
      <c r="I8" s="16" t="s">
        <v>12</v>
      </c>
      <c r="J8" s="20" t="s">
        <v>14</v>
      </c>
      <c r="K8" s="17"/>
      <c r="M8" s="12"/>
      <c r="O8" s="18"/>
      <c r="P8" s="18"/>
      <c r="Q8" s="18"/>
    </row>
    <row r="9" spans="1:17">
      <c r="A9" s="19">
        <v>75000</v>
      </c>
      <c r="B9" s="12" t="s">
        <v>8</v>
      </c>
      <c r="C9" s="36">
        <v>100000</v>
      </c>
      <c r="E9" s="19">
        <v>13750</v>
      </c>
      <c r="F9" s="13" t="s">
        <v>10</v>
      </c>
      <c r="G9" s="14">
        <v>0.34</v>
      </c>
      <c r="H9" s="15" t="s">
        <v>11</v>
      </c>
      <c r="I9" s="16" t="s">
        <v>12</v>
      </c>
      <c r="J9" s="20" t="s">
        <v>15</v>
      </c>
      <c r="K9" s="17"/>
      <c r="M9" s="12"/>
      <c r="N9" s="21"/>
      <c r="O9" s="17"/>
      <c r="P9" s="17"/>
      <c r="Q9" s="17"/>
    </row>
    <row r="10" spans="1:17">
      <c r="A10" s="19">
        <v>100000</v>
      </c>
      <c r="B10" s="12" t="s">
        <v>8</v>
      </c>
      <c r="C10" s="36">
        <v>335000</v>
      </c>
      <c r="E10" s="19">
        <v>22250</v>
      </c>
      <c r="F10" s="13" t="s">
        <v>10</v>
      </c>
      <c r="G10" s="14">
        <v>0.39</v>
      </c>
      <c r="H10" s="15" t="s">
        <v>11</v>
      </c>
      <c r="I10" s="16" t="s">
        <v>12</v>
      </c>
      <c r="J10" s="20" t="s">
        <v>16</v>
      </c>
      <c r="K10" s="17"/>
      <c r="M10" s="12"/>
      <c r="N10" s="21"/>
      <c r="O10" s="17"/>
      <c r="P10" s="17"/>
      <c r="Q10" s="17"/>
    </row>
    <row r="11" spans="1:17">
      <c r="A11" s="19">
        <v>335000</v>
      </c>
      <c r="B11" s="12" t="s">
        <v>8</v>
      </c>
      <c r="C11" s="36">
        <v>10000000</v>
      </c>
      <c r="E11" s="19">
        <v>113900</v>
      </c>
      <c r="F11" s="13" t="s">
        <v>10</v>
      </c>
      <c r="G11" s="14">
        <v>0.34</v>
      </c>
      <c r="H11" s="15" t="s">
        <v>11</v>
      </c>
      <c r="I11" s="16" t="s">
        <v>12</v>
      </c>
      <c r="J11" s="20" t="s">
        <v>17</v>
      </c>
      <c r="K11" s="17"/>
      <c r="M11" s="12"/>
      <c r="N11" s="21"/>
      <c r="O11" s="22"/>
      <c r="P11" s="22"/>
      <c r="Q11" s="22"/>
    </row>
    <row r="12" spans="1:17">
      <c r="A12" s="19">
        <v>10000000</v>
      </c>
      <c r="B12" s="12" t="s">
        <v>8</v>
      </c>
      <c r="C12" s="36">
        <v>15000000</v>
      </c>
      <c r="E12" s="19">
        <v>3400000</v>
      </c>
      <c r="F12" s="13" t="s">
        <v>10</v>
      </c>
      <c r="G12" s="14">
        <v>0.35</v>
      </c>
      <c r="H12" s="15" t="s">
        <v>11</v>
      </c>
      <c r="I12" s="16" t="s">
        <v>12</v>
      </c>
      <c r="J12" s="20" t="s">
        <v>18</v>
      </c>
      <c r="K12" s="17"/>
      <c r="M12" s="12"/>
    </row>
    <row r="13" spans="1:17">
      <c r="A13" s="19">
        <v>15000000</v>
      </c>
      <c r="B13" s="12" t="s">
        <v>8</v>
      </c>
      <c r="C13" s="36">
        <v>18333333</v>
      </c>
      <c r="E13" s="19">
        <v>5150000</v>
      </c>
      <c r="F13" s="13" t="s">
        <v>10</v>
      </c>
      <c r="G13" s="14">
        <v>0.38</v>
      </c>
      <c r="H13" s="15" t="s">
        <v>11</v>
      </c>
      <c r="I13" s="16" t="s">
        <v>12</v>
      </c>
      <c r="J13" s="20" t="s">
        <v>19</v>
      </c>
      <c r="K13" s="17"/>
    </row>
    <row r="14" spans="1:17">
      <c r="A14" s="23" t="s">
        <v>20</v>
      </c>
      <c r="B14" s="24"/>
      <c r="E14" s="19">
        <v>18333333</v>
      </c>
      <c r="F14" s="13" t="s">
        <v>10</v>
      </c>
      <c r="G14" s="14">
        <v>0.35</v>
      </c>
      <c r="H14" s="15" t="s">
        <v>11</v>
      </c>
      <c r="I14" s="16" t="s">
        <v>12</v>
      </c>
      <c r="J14" s="20" t="s">
        <v>21</v>
      </c>
      <c r="K14" s="22"/>
    </row>
    <row r="15" spans="1:17">
      <c r="H15" s="21"/>
      <c r="I15" s="17"/>
      <c r="J15" s="17"/>
      <c r="K15" s="17"/>
    </row>
    <row r="16" spans="1:17">
      <c r="A16" s="37" t="s">
        <v>22</v>
      </c>
      <c r="B16" s="37"/>
      <c r="C16" s="37"/>
      <c r="D16" s="37"/>
      <c r="E16" s="37"/>
      <c r="F16" s="37"/>
      <c r="G16" s="37"/>
      <c r="H16" s="21"/>
      <c r="I16" s="25"/>
      <c r="J16" s="25"/>
      <c r="K16" s="25"/>
    </row>
    <row r="17" spans="1:94">
      <c r="L17" s="17"/>
    </row>
    <row r="18" spans="1:94">
      <c r="B18" s="37" t="s">
        <v>23</v>
      </c>
      <c r="C18" s="37"/>
      <c r="E18" s="17">
        <v>200000</v>
      </c>
      <c r="L18" s="17"/>
    </row>
    <row r="19" spans="1:94">
      <c r="B19" s="37" t="s">
        <v>24</v>
      </c>
      <c r="C19" s="37"/>
      <c r="E19" s="38">
        <f>((E18-IF(E18&lt;=0,$A$7,IF(E18&lt;=$C$8,$A$8,IF(E18&lt;=$C$9,$A$9,IF(E18&lt;=$C$10,$A$10,IF(E18&lt;=$C$11,$A$11,IF(E18&lt;=$C$12,$A$12,IF(E18&lt;=$C$13,$A$13,$C$13))))))))*IF(E18&lt;=0,$G$7,IF(E18&lt;=$C$8,$G$8,IF(E18&lt;=$C$9,$G$9,IF(E18&lt;=$C$10,$G$10,IF(E18&lt;=$C$11,$G$11,IF(E18&lt;=$C$12,$G$12,IF(E18&lt;=$C$13,$G$13,$C$13))))))))+IF(E18&lt;=0,$E$7,IF(E18&lt;=$C$8,$E$8,IF(E18&lt;=$C$9,$E$9,IF(E18&lt;=$C$10,$E$10,IF(E18&lt;=$C$11,$E$11,IF(E18&lt;=$C$12,$E$12,IF(E18&lt;=$C$13,$E$13,$C$13)))))))</f>
        <v>61250</v>
      </c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F19" s="38"/>
      <c r="AG19" s="38"/>
      <c r="AH19" s="38"/>
      <c r="AI19" s="38"/>
      <c r="AJ19" s="38"/>
      <c r="AK19" s="38"/>
      <c r="AL19" s="38"/>
      <c r="AM19" s="38"/>
      <c r="AN19" s="38"/>
      <c r="AO19" s="38"/>
      <c r="AP19" s="38"/>
      <c r="AQ19" s="38"/>
      <c r="AR19" s="38"/>
      <c r="AS19" s="38"/>
      <c r="AT19" s="38"/>
      <c r="AU19" s="38"/>
      <c r="AV19" s="38"/>
      <c r="AW19" s="38"/>
      <c r="AX19" s="38"/>
      <c r="AY19" s="38"/>
      <c r="AZ19" s="38"/>
      <c r="BA19" s="38"/>
      <c r="BB19" s="38"/>
      <c r="BC19" s="38"/>
      <c r="BD19" s="38"/>
      <c r="BE19" s="38"/>
      <c r="BF19" s="38"/>
      <c r="BG19" s="38"/>
      <c r="BH19" s="38"/>
      <c r="BI19" s="38"/>
      <c r="BJ19" s="38"/>
      <c r="BK19" s="38"/>
      <c r="BL19" s="38"/>
      <c r="BM19" s="38"/>
      <c r="BN19" s="38"/>
      <c r="BO19" s="38"/>
      <c r="BP19" s="38"/>
      <c r="BQ19" s="38"/>
      <c r="BR19" s="38"/>
      <c r="BS19" s="38"/>
      <c r="BT19" s="38"/>
      <c r="BU19" s="38"/>
      <c r="BV19" s="38"/>
      <c r="BW19" s="38"/>
      <c r="BX19" s="38"/>
      <c r="BY19" s="38"/>
      <c r="BZ19" s="38"/>
      <c r="CA19" s="38"/>
      <c r="CB19" s="38"/>
      <c r="CC19" s="38"/>
      <c r="CD19" s="38"/>
      <c r="CE19" s="38"/>
      <c r="CF19" s="38"/>
      <c r="CG19" s="38"/>
      <c r="CH19" s="38"/>
      <c r="CI19" s="38"/>
      <c r="CJ19" s="38"/>
      <c r="CK19" s="38"/>
      <c r="CL19" s="38"/>
      <c r="CM19" s="38"/>
      <c r="CN19" s="38"/>
      <c r="CO19" s="38"/>
      <c r="CP19" s="38"/>
    </row>
    <row r="20" spans="1:94">
      <c r="B20" s="39"/>
      <c r="C20" s="39"/>
      <c r="E20" s="40"/>
      <c r="F20" s="40"/>
      <c r="G20" s="40"/>
      <c r="H20" s="40"/>
      <c r="I20" s="40"/>
      <c r="J20" s="40"/>
    </row>
    <row r="21" spans="1:94">
      <c r="E21" s="40"/>
      <c r="F21" s="40"/>
      <c r="G21" s="40"/>
      <c r="H21" s="40"/>
      <c r="I21" s="40"/>
      <c r="J21" s="40"/>
    </row>
    <row r="22" spans="1:94">
      <c r="A22" s="37" t="s">
        <v>25</v>
      </c>
      <c r="B22" s="37"/>
      <c r="C22" s="37"/>
      <c r="E22" s="28">
        <f>E19/E18</f>
        <v>0.30625000000000002</v>
      </c>
    </row>
    <row r="23" spans="1:94">
      <c r="A23" s="10"/>
      <c r="E23" s="28"/>
    </row>
    <row r="24" spans="1:94">
      <c r="A24" s="29" t="s">
        <v>26</v>
      </c>
      <c r="B24" s="30"/>
      <c r="C24" s="30"/>
      <c r="D24" s="30"/>
      <c r="E24" s="30"/>
      <c r="F24" s="30"/>
      <c r="G24" s="30"/>
      <c r="H24" s="30"/>
      <c r="I24" s="30"/>
      <c r="J24" s="30"/>
    </row>
    <row r="25" spans="1:94">
      <c r="A25" s="30"/>
      <c r="B25" s="30"/>
      <c r="C25" s="30"/>
      <c r="D25" s="30"/>
      <c r="E25" s="30"/>
      <c r="F25" s="30"/>
      <c r="G25" s="30"/>
      <c r="H25" s="30"/>
      <c r="I25" s="30"/>
      <c r="J25" s="30"/>
    </row>
    <row r="26" spans="1:94">
      <c r="A26" s="10"/>
      <c r="B26" s="37" t="s">
        <v>27</v>
      </c>
      <c r="C26" s="37"/>
      <c r="E26" s="17">
        <v>350000</v>
      </c>
      <c r="L26" s="17"/>
    </row>
    <row r="27" spans="1:94">
      <c r="A27" s="10"/>
      <c r="B27" s="37" t="s">
        <v>24</v>
      </c>
      <c r="C27" s="37"/>
      <c r="E27" s="38">
        <f>((E26-IF(E26&lt;=0,$A$7,IF(E26&lt;=$C$8,$A$8,IF(E26&lt;=$C$9,$A$9,IF(E26&lt;=$C$10,$A$10,IF(E26&lt;=$C$11,$A$11,IF(E26&lt;=$C$12,$A$12,IF(E26&lt;=$C$13,$A$13,$C$13))))))))*IF(E26&lt;=0,$G$7,IF(E26&lt;=$C$8,$G$8,IF(E26&lt;=$C$9,$G$9,IF(E26&lt;=$C$10,$G$10,IF(E26&lt;=$C$11,$G$11,IF(E26&lt;=$C$12,$G$12,IF(E26&lt;=$C$13,$G$13,$C$13))))))))+IF(E26&lt;=0,$E$7,IF(E26&lt;=$C$8,$E$8,IF(E26&lt;=$C$9,$E$9,IF(E26&lt;=$C$10,$E$10,IF(E26&lt;=$C$11,$E$11,IF(E26&lt;=$C$12,$E$12,IF(E26&lt;=$C$13,$E$13,$C$13)))))))</f>
        <v>119000</v>
      </c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</row>
    <row r="28" spans="1:94">
      <c r="A28" s="10"/>
      <c r="B28" s="37" t="s">
        <v>28</v>
      </c>
      <c r="C28" s="37"/>
      <c r="E28" s="28">
        <f>E27/E26</f>
        <v>0.34</v>
      </c>
    </row>
    <row r="30" spans="1:94">
      <c r="A30" s="31" t="s">
        <v>29</v>
      </c>
      <c r="B30" s="31"/>
      <c r="C30" s="31"/>
      <c r="D30" s="31"/>
      <c r="E30" s="31"/>
      <c r="F30" s="31"/>
      <c r="G30" s="31"/>
      <c r="H30" s="31"/>
      <c r="I30" s="31"/>
      <c r="J30" s="31"/>
    </row>
    <row r="31" spans="1:94">
      <c r="A31" s="31"/>
      <c r="B31" s="31"/>
      <c r="C31" s="31"/>
      <c r="D31" s="31"/>
      <c r="E31" s="31"/>
      <c r="F31" s="31"/>
      <c r="G31" s="31"/>
      <c r="H31" s="31"/>
      <c r="I31" s="31"/>
      <c r="J31" s="31"/>
    </row>
    <row r="32" spans="1:94">
      <c r="B32" s="37" t="s">
        <v>27</v>
      </c>
      <c r="C32" s="37"/>
      <c r="E32" s="17">
        <v>350000</v>
      </c>
      <c r="L32" s="17"/>
    </row>
    <row r="33" spans="1:29">
      <c r="B33" s="37" t="s">
        <v>30</v>
      </c>
      <c r="C33" s="37"/>
      <c r="E33" s="17">
        <v>70000</v>
      </c>
      <c r="L33" s="17"/>
    </row>
    <row r="34" spans="1:29">
      <c r="B34" s="37" t="s">
        <v>31</v>
      </c>
      <c r="C34" s="37"/>
      <c r="E34" s="17">
        <f>E32-E33</f>
        <v>280000</v>
      </c>
      <c r="L34" s="17"/>
    </row>
    <row r="35" spans="1:29">
      <c r="B35" s="37" t="s">
        <v>24</v>
      </c>
      <c r="C35" s="37"/>
      <c r="E35" s="38">
        <f>((E34-IF(E34&lt;=0,$A$7,IF(E34&lt;=$C$8,$A$8,IF(E34&lt;=$C$9,$A$9,IF(E34&lt;=$C$10,$A$10,IF(E34&lt;=$C$11,$A$11,IF(E34&lt;=$C$12,$A$12,IF(E34&lt;=$C$13,$A$13,$C$13))))))))*IF(E34&lt;=0,$G$7,IF(E34&lt;=$C$8,$G$8,IF(E34&lt;=$C$9,$G$9,IF(E34&lt;=$C$10,$G$10,IF(E34&lt;=$C$11,$G$11,IF(E34&lt;=$C$12,$G$12,IF(E34&lt;=$C$13,$G$13,$C$13))))))))+IF(E34&lt;=0,$E$7,IF(E34&lt;=$C$8,$E$8,IF(E34&lt;=$C$9,$E$9,IF(E34&lt;=$C$10,$E$10,IF(E34&lt;=$C$11,$E$11,IF(E34&lt;=$C$12,$E$12,IF(E34&lt;=$C$13,$E$13,$C$13)))))))</f>
        <v>92450</v>
      </c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</row>
    <row r="36" spans="1:29">
      <c r="B36" s="37" t="s">
        <v>28</v>
      </c>
      <c r="C36" s="37"/>
      <c r="E36" s="28">
        <f>E35/E34</f>
        <v>0.33017857142857143</v>
      </c>
    </row>
    <row r="38" spans="1:29">
      <c r="A38" s="33" t="s">
        <v>32</v>
      </c>
      <c r="B38" s="33"/>
      <c r="C38" s="33"/>
      <c r="D38" s="33"/>
      <c r="E38" s="33"/>
      <c r="F38" s="33"/>
      <c r="G38" s="33"/>
      <c r="H38" s="33"/>
      <c r="I38" s="33"/>
      <c r="J38" s="33"/>
      <c r="K38" s="34"/>
    </row>
    <row r="39" spans="1:29">
      <c r="A39" s="33"/>
      <c r="B39" s="33"/>
      <c r="C39" s="33"/>
      <c r="D39" s="33"/>
      <c r="E39" s="33"/>
      <c r="F39" s="33"/>
      <c r="G39" s="33"/>
      <c r="H39" s="33"/>
      <c r="I39" s="33"/>
      <c r="J39" s="33"/>
      <c r="K39" s="34"/>
    </row>
    <row r="41" spans="1:29">
      <c r="B41" s="37" t="s">
        <v>33</v>
      </c>
      <c r="C41" s="37"/>
      <c r="I41" s="17">
        <f>E18-E19</f>
        <v>138750</v>
      </c>
    </row>
    <row r="42" spans="1:29">
      <c r="B42" s="37" t="s">
        <v>34</v>
      </c>
      <c r="C42" s="37"/>
      <c r="D42" s="37"/>
      <c r="E42" s="37"/>
      <c r="I42" s="17">
        <f>E26-E27</f>
        <v>231000</v>
      </c>
    </row>
    <row r="43" spans="1:29">
      <c r="B43" s="37" t="s">
        <v>35</v>
      </c>
      <c r="C43" s="37"/>
      <c r="D43" s="37"/>
      <c r="E43" s="37"/>
      <c r="I43" s="17">
        <f>E32-E35</f>
        <v>257550</v>
      </c>
    </row>
  </sheetData>
  <mergeCells count="28">
    <mergeCell ref="A38:J39"/>
    <mergeCell ref="B41:C41"/>
    <mergeCell ref="B42:E42"/>
    <mergeCell ref="B43:E43"/>
    <mergeCell ref="B32:C32"/>
    <mergeCell ref="B33:C33"/>
    <mergeCell ref="B34:C34"/>
    <mergeCell ref="B35:C35"/>
    <mergeCell ref="E35:AC35"/>
    <mergeCell ref="B36:C36"/>
    <mergeCell ref="A24:J25"/>
    <mergeCell ref="B26:C26"/>
    <mergeCell ref="B27:C27"/>
    <mergeCell ref="E27:AK27"/>
    <mergeCell ref="B28:C28"/>
    <mergeCell ref="A30:J31"/>
    <mergeCell ref="B18:C18"/>
    <mergeCell ref="B19:C19"/>
    <mergeCell ref="E19:CP19"/>
    <mergeCell ref="E20:J20"/>
    <mergeCell ref="E21:J21"/>
    <mergeCell ref="A22:C22"/>
    <mergeCell ref="A1:J1"/>
    <mergeCell ref="A3:J3"/>
    <mergeCell ref="E5:J5"/>
    <mergeCell ref="A6:C6"/>
    <mergeCell ref="G6:J6"/>
    <mergeCell ref="A16:G1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D17"/>
  <sheetViews>
    <sheetView workbookViewId="0">
      <selection sqref="A1:XFD1048576"/>
    </sheetView>
  </sheetViews>
  <sheetFormatPr defaultColWidth="8.85546875" defaultRowHeight="12.75"/>
  <cols>
    <col min="1" max="1" width="70.42578125" style="10" bestFit="1" customWidth="1"/>
    <col min="2" max="2" width="15.140625" style="10" customWidth="1"/>
    <col min="3" max="3" width="14.42578125" style="10" customWidth="1"/>
    <col min="4" max="6" width="9.140625" style="10" customWidth="1"/>
    <col min="7" max="16384" width="8.85546875" style="10"/>
  </cols>
  <sheetData>
    <row r="1" spans="1:4">
      <c r="A1" s="1" t="s">
        <v>36</v>
      </c>
      <c r="B1" s="1"/>
      <c r="C1" s="1"/>
    </row>
    <row r="2" spans="1:4">
      <c r="A2" s="1" t="s">
        <v>37</v>
      </c>
      <c r="B2" s="1"/>
      <c r="C2" s="1"/>
    </row>
    <row r="3" spans="1:4">
      <c r="A3" s="1" t="s">
        <v>38</v>
      </c>
      <c r="B3" s="1"/>
      <c r="C3" s="1"/>
    </row>
    <row r="5" spans="1:4">
      <c r="A5" s="10" t="s">
        <v>39</v>
      </c>
      <c r="B5" s="41">
        <v>900000</v>
      </c>
    </row>
    <row r="6" spans="1:4">
      <c r="A6" s="10" t="s">
        <v>40</v>
      </c>
      <c r="B6" s="42">
        <v>300000</v>
      </c>
    </row>
    <row r="7" spans="1:4">
      <c r="A7" s="10" t="s">
        <v>41</v>
      </c>
      <c r="C7" s="43">
        <f>B5-B6</f>
        <v>600000</v>
      </c>
      <c r="D7" s="44" t="s">
        <v>42</v>
      </c>
    </row>
    <row r="9" spans="1:4">
      <c r="A9" s="10" t="s">
        <v>43</v>
      </c>
      <c r="B9" s="41">
        <v>600000</v>
      </c>
    </row>
    <row r="10" spans="1:4">
      <c r="A10" s="10" t="s">
        <v>44</v>
      </c>
      <c r="B10" s="45">
        <v>250000</v>
      </c>
    </row>
    <row r="11" spans="1:4" ht="15">
      <c r="A11" s="10" t="s">
        <v>45</v>
      </c>
      <c r="C11" s="46">
        <f>B9-B10</f>
        <v>350000</v>
      </c>
      <c r="D11" s="44" t="s">
        <v>46</v>
      </c>
    </row>
    <row r="13" spans="1:4" ht="15">
      <c r="A13" s="10" t="s">
        <v>47</v>
      </c>
      <c r="C13" s="47">
        <f>C7-C11</f>
        <v>250000</v>
      </c>
      <c r="D13" s="48" t="s">
        <v>48</v>
      </c>
    </row>
    <row r="15" spans="1:4">
      <c r="A15" s="49" t="s">
        <v>49</v>
      </c>
      <c r="B15" s="49"/>
      <c r="C15" s="49"/>
    </row>
    <row r="16" spans="1:4">
      <c r="A16" s="49"/>
      <c r="B16" s="49"/>
      <c r="C16" s="49"/>
    </row>
    <row r="17" spans="1:3">
      <c r="A17" s="49"/>
      <c r="B17" s="49"/>
      <c r="C17" s="49"/>
    </row>
  </sheetData>
  <mergeCells count="4">
    <mergeCell ref="A1:C1"/>
    <mergeCell ref="A2:C2"/>
    <mergeCell ref="A3:C3"/>
    <mergeCell ref="A15:C1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D17"/>
  <sheetViews>
    <sheetView tabSelected="1" workbookViewId="0">
      <selection sqref="A1:XFD1048576"/>
    </sheetView>
  </sheetViews>
  <sheetFormatPr defaultColWidth="8.85546875" defaultRowHeight="12.75"/>
  <cols>
    <col min="1" max="1" width="34.85546875" style="10" customWidth="1"/>
    <col min="2" max="2" width="6" style="10" customWidth="1"/>
    <col min="3" max="3" width="8.85546875" style="10"/>
    <col min="4" max="4" width="3" style="10" customWidth="1"/>
    <col min="5" max="16384" width="8.85546875" style="10"/>
  </cols>
  <sheetData>
    <row r="1" spans="1:4">
      <c r="A1" s="1" t="s">
        <v>36</v>
      </c>
      <c r="B1" s="1"/>
      <c r="C1" s="1"/>
    </row>
    <row r="2" spans="1:4">
      <c r="A2" s="1" t="s">
        <v>37</v>
      </c>
      <c r="B2" s="1"/>
      <c r="C2" s="1"/>
    </row>
    <row r="3" spans="1:4">
      <c r="A3" s="1" t="s">
        <v>38</v>
      </c>
      <c r="B3" s="1"/>
      <c r="C3" s="1"/>
    </row>
    <row r="5" spans="1:4">
      <c r="A5" s="10" t="s">
        <v>39</v>
      </c>
      <c r="B5" s="10">
        <v>900000</v>
      </c>
    </row>
    <row r="6" spans="1:4">
      <c r="A6" s="10" t="s">
        <v>40</v>
      </c>
      <c r="B6" s="10">
        <v>300000</v>
      </c>
    </row>
    <row r="7" spans="1:4">
      <c r="A7" s="10" t="s">
        <v>41</v>
      </c>
      <c r="C7" s="10">
        <f>B5-B6</f>
        <v>600000</v>
      </c>
      <c r="D7" s="44" t="s">
        <v>42</v>
      </c>
    </row>
    <row r="9" spans="1:4">
      <c r="A9" s="10" t="s">
        <v>43</v>
      </c>
      <c r="B9" s="10">
        <v>600000</v>
      </c>
    </row>
    <row r="10" spans="1:4">
      <c r="A10" s="10" t="s">
        <v>44</v>
      </c>
      <c r="B10" s="10">
        <v>250000</v>
      </c>
    </row>
    <row r="11" spans="1:4">
      <c r="A11" s="10" t="s">
        <v>45</v>
      </c>
      <c r="C11" s="10">
        <f>B9-B10</f>
        <v>350000</v>
      </c>
      <c r="D11" s="44" t="s">
        <v>46</v>
      </c>
    </row>
    <row r="13" spans="1:4">
      <c r="A13" s="10" t="s">
        <v>47</v>
      </c>
      <c r="C13" s="10">
        <f>C7-C11</f>
        <v>250000</v>
      </c>
      <c r="D13" s="44" t="s">
        <v>48</v>
      </c>
    </row>
    <row r="15" spans="1:4">
      <c r="A15" s="50" t="s">
        <v>50</v>
      </c>
      <c r="B15" s="50"/>
      <c r="C15" s="50"/>
    </row>
    <row r="16" spans="1:4">
      <c r="A16" s="50"/>
      <c r="B16" s="50"/>
      <c r="C16" s="50"/>
    </row>
    <row r="17" spans="1:3">
      <c r="A17" s="50"/>
      <c r="B17" s="50"/>
      <c r="C17" s="50"/>
    </row>
  </sheetData>
  <mergeCells count="4">
    <mergeCell ref="A1:C1"/>
    <mergeCell ref="A2:C2"/>
    <mergeCell ref="A3:C3"/>
    <mergeCell ref="A15:C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siaman</dc:creator>
  <cp:lastModifiedBy>siaman</cp:lastModifiedBy>
  <dcterms:created xsi:type="dcterms:W3CDTF">2017-11-13T16:51:46Z</dcterms:created>
  <dcterms:modified xsi:type="dcterms:W3CDTF">2017-11-13T16:52:33Z</dcterms:modified>
</cp:coreProperties>
</file>