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ark\Documents\Vanderbeck 17e Excel\Instructor\"/>
    </mc:Choice>
  </mc:AlternateContent>
  <bookViews>
    <workbookView xWindow="360" yWindow="75" windowWidth="11340" windowHeight="6795"/>
  </bookViews>
  <sheets>
    <sheet name="E1-1" sheetId="11" r:id="rId1"/>
    <sheet name="E1-7" sheetId="7" r:id="rId2"/>
    <sheet name="E1-9" sheetId="8" r:id="rId3"/>
    <sheet name="P1-1" sheetId="6" r:id="rId4"/>
    <sheet name="P1-2" sheetId="5" r:id="rId5"/>
    <sheet name="P1-4" sheetId="4" r:id="rId6"/>
    <sheet name="P1-8" sheetId="2" r:id="rId7"/>
    <sheet name="P1-9" sheetId="3" r:id="rId8"/>
    <sheet name="P1-10" sheetId="9" r:id="rId9"/>
  </sheets>
  <calcPr calcId="152511"/>
</workbook>
</file>

<file path=xl/calcChain.xml><?xml version="1.0" encoding="utf-8"?>
<calcChain xmlns="http://schemas.openxmlformats.org/spreadsheetml/2006/main">
  <c r="R16" i="6" l="1"/>
  <c r="U16" i="6"/>
  <c r="R17" i="6"/>
  <c r="U17" i="6"/>
  <c r="R18" i="6"/>
  <c r="U18" i="6"/>
  <c r="R19" i="6"/>
  <c r="U19" i="6"/>
  <c r="U20" i="6" s="1"/>
  <c r="F20" i="6"/>
  <c r="I20" i="6"/>
  <c r="L20" i="6"/>
  <c r="O20" i="6"/>
  <c r="R20" i="6"/>
  <c r="H16" i="4"/>
  <c r="H18" i="4" s="1"/>
  <c r="J20" i="4" s="1"/>
  <c r="J29" i="4" s="1"/>
  <c r="H41" i="4" s="1"/>
  <c r="J42" i="4" s="1"/>
  <c r="J43" i="4" s="1"/>
  <c r="J45" i="4" s="1"/>
  <c r="J75" i="4" s="1"/>
  <c r="L76" i="4" s="1"/>
  <c r="L77" i="4" s="1"/>
  <c r="J28" i="4"/>
  <c r="L60" i="4"/>
  <c r="L61" i="4"/>
  <c r="J64" i="4"/>
  <c r="J66" i="4"/>
  <c r="L67" i="4" s="1"/>
  <c r="L68" i="4" s="1"/>
  <c r="Q10" i="9"/>
  <c r="Q11" i="9"/>
  <c r="Q12" i="9"/>
  <c r="E13" i="9"/>
  <c r="H13" i="9"/>
  <c r="K13" i="9"/>
  <c r="N13" i="9"/>
  <c r="Q13" i="9" s="1"/>
  <c r="H16" i="2"/>
  <c r="J18" i="2" s="1"/>
  <c r="J21" i="2" s="1"/>
  <c r="J23" i="2" s="1"/>
  <c r="J25" i="2" s="1"/>
  <c r="H55" i="9"/>
  <c r="I22" i="3"/>
  <c r="I21" i="3"/>
  <c r="I20" i="3"/>
  <c r="J47" i="2"/>
  <c r="I16" i="5"/>
  <c r="I18" i="5" s="1"/>
  <c r="E22" i="8"/>
  <c r="K64" i="9"/>
  <c r="K69" i="9" s="1"/>
  <c r="K71" i="9" s="1"/>
  <c r="K70" i="9"/>
  <c r="K60" i="9"/>
  <c r="K63" i="9" s="1"/>
  <c r="K65" i="9" s="1"/>
  <c r="K61" i="9"/>
  <c r="K62" i="9"/>
  <c r="E55" i="9"/>
  <c r="I10" i="5"/>
  <c r="I12" i="5"/>
  <c r="E26" i="8"/>
  <c r="E18" i="8"/>
  <c r="E13" i="8"/>
  <c r="H15" i="7"/>
  <c r="H17" i="7" s="1"/>
  <c r="J19" i="7" s="1"/>
  <c r="J26" i="7" s="1"/>
  <c r="J28" i="7" s="1"/>
  <c r="J30" i="7" s="1"/>
  <c r="H36" i="7" s="1"/>
  <c r="H37" i="7" s="1"/>
  <c r="H39" i="7" s="1"/>
  <c r="J25" i="7"/>
  <c r="J36" i="2"/>
  <c r="I25" i="3"/>
  <c r="I27" i="3" s="1"/>
</calcChain>
</file>

<file path=xl/comments1.xml><?xml version="1.0" encoding="utf-8"?>
<comments xmlns="http://schemas.openxmlformats.org/spreadsheetml/2006/main">
  <authors>
    <author>SRL</author>
    <author>Kamal</author>
  </authors>
  <commentList>
    <comment ref="B4" authorId="0" shapeId="0">
      <text>
        <r>
          <rPr>
            <b/>
            <sz val="8"/>
            <color indexed="81"/>
            <rFont val="Tahoma"/>
          </rPr>
          <t>CAUTION: when copying formulas from one cell to another be sure to copy, paste special and check formulas.</t>
        </r>
        <r>
          <rPr>
            <sz val="8"/>
            <color indexed="81"/>
            <rFont val="Tahoma"/>
          </rPr>
          <t xml:space="preserve">
</t>
        </r>
      </text>
    </comment>
    <comment ref="B8" authorId="0" shapeId="0">
      <text>
        <r>
          <rPr>
            <sz val="8"/>
            <color indexed="81"/>
            <rFont val="Tahoma"/>
          </rPr>
          <t xml:space="preserve">This statement reconciles three accounts: materials, work-in-process and manufacturing overhead.
</t>
        </r>
      </text>
    </comment>
    <comment ref="H13" authorId="1" shapeId="0">
      <text>
        <r>
          <rPr>
            <sz val="9"/>
            <color indexed="81"/>
            <rFont val="Tahoma"/>
            <family val="2"/>
          </rPr>
          <t>Enter all amounts as positive values in this column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H17" authorId="0" shapeId="0">
      <text>
        <r>
          <rPr>
            <sz val="8"/>
            <color indexed="81"/>
            <rFont val="Tahoma"/>
            <family val="2"/>
          </rPr>
          <t>Cost of materials used includes both direct and indirect materials when the company uses one materials account.</t>
        </r>
        <r>
          <rPr>
            <sz val="8"/>
            <color indexed="81"/>
            <rFont val="Tahoma"/>
          </rPr>
          <t xml:space="preserve">
</t>
        </r>
      </text>
    </comment>
    <comment ref="J19" authorId="0" shapeId="0">
      <text>
        <r>
          <rPr>
            <sz val="8"/>
            <color indexed="81"/>
            <rFont val="Tahoma"/>
          </rPr>
          <t xml:space="preserve">This should represent only </t>
        </r>
        <r>
          <rPr>
            <b/>
            <sz val="8"/>
            <color indexed="81"/>
            <rFont val="Tahoma"/>
            <family val="2"/>
          </rPr>
          <t>direct materials</t>
        </r>
        <r>
          <rPr>
            <sz val="8"/>
            <color indexed="81"/>
            <rFont val="Tahoma"/>
            <family val="2"/>
          </rPr>
          <t xml:space="preserve"> debited to work-in-process during the period.</t>
        </r>
        <r>
          <rPr>
            <sz val="8"/>
            <color indexed="81"/>
            <rFont val="Tahoma"/>
          </rPr>
          <t xml:space="preserve">
</t>
        </r>
      </text>
    </comment>
    <comment ref="J25" authorId="0" shapeId="0">
      <text>
        <r>
          <rPr>
            <sz val="8"/>
            <color indexed="81"/>
            <rFont val="Tahoma"/>
          </rPr>
          <t xml:space="preserve">When the actual overhead and the applied overhead don't equal an adjustment must be made to convert the actual to applied.
</t>
        </r>
      </text>
    </comment>
    <comment ref="J30" authorId="0" shapeId="0">
      <text>
        <r>
          <rPr>
            <sz val="8"/>
            <color indexed="81"/>
            <rFont val="Tahoma"/>
          </rPr>
          <t xml:space="preserve">This is the amount of the debit into finished goods and the credit into work-in-process for completed products.
</t>
        </r>
      </text>
    </comment>
  </commentList>
</comments>
</file>

<file path=xl/comments2.xml><?xml version="1.0" encoding="utf-8"?>
<comments xmlns="http://schemas.openxmlformats.org/spreadsheetml/2006/main">
  <authors>
    <author>Vijaysai</author>
    <author>Kamal</author>
  </authors>
  <commentList>
    <comment ref="C4" authorId="0" shapeId="0">
      <text>
        <r>
          <rPr>
            <b/>
            <sz val="8"/>
            <color indexed="81"/>
            <rFont val="Tahoma"/>
          </rPr>
          <t>CAUTION: when copying formulas from one cell to another be sure to copy, paste special and check formulas.</t>
        </r>
        <r>
          <rPr>
            <sz val="8"/>
            <color indexed="81"/>
            <rFont val="Tahoma"/>
          </rPr>
          <t xml:space="preserve">
</t>
        </r>
      </text>
    </comment>
    <comment ref="E8" authorId="1" shapeId="0">
      <text>
        <r>
          <rPr>
            <sz val="9"/>
            <color indexed="81"/>
            <rFont val="Tahoma"/>
            <family val="2"/>
          </rPr>
          <t>Enter all amounts as positive values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SRL</author>
    <author>Mark Sears</author>
  </authors>
  <commentList>
    <comment ref="B4" authorId="0" shapeId="0">
      <text>
        <r>
          <rPr>
            <b/>
            <sz val="8"/>
            <color indexed="81"/>
            <rFont val="Tahoma"/>
            <family val="2"/>
          </rPr>
          <t>CAUTION: when copying formulas from one cell to another be sure to copy, paste special and check formulas.</t>
        </r>
        <r>
          <rPr>
            <sz val="8"/>
            <color indexed="81"/>
            <rFont val="Tahoma"/>
          </rPr>
          <t xml:space="preserve">
</t>
        </r>
      </text>
    </comment>
    <comment ref="I16" authorId="0" shapeId="0">
      <text>
        <r>
          <rPr>
            <sz val="8"/>
            <color indexed="81"/>
            <rFont val="Tahoma"/>
          </rPr>
          <t xml:space="preserve">Remember this year-to-date would include the amount budgeted for both January and February.
</t>
        </r>
      </text>
    </comment>
    <comment ref="R16" authorId="0" shapeId="0">
      <text>
        <r>
          <rPr>
            <sz val="8"/>
            <color indexed="81"/>
            <rFont val="Tahoma"/>
          </rPr>
          <t>The variance is a measure between what was budgeted for the month and the actual amount incurred for the month.  
Budget - Actual = Negative = Unfavorable 
Budget - Actual = Positive = Favorable</t>
        </r>
      </text>
    </comment>
    <comment ref="U16" authorId="0" shapeId="0">
      <text>
        <r>
          <rPr>
            <sz val="8"/>
            <color indexed="81"/>
            <rFont val="Tahoma"/>
          </rPr>
          <t xml:space="preserve">This is a year-to-date variance.
Budget - Actual = Negative =  Unfavorable 
Budget - Actual = Positive = Favorable
</t>
        </r>
      </text>
    </comment>
    <comment ref="R21" authorId="1" shapeId="0">
      <text>
        <r>
          <rPr>
            <sz val="9"/>
            <color indexed="81"/>
            <rFont val="Tahoma"/>
            <charset val="1"/>
          </rPr>
          <t xml:space="preserve">Select from drop-down list
</t>
        </r>
      </text>
    </comment>
    <comment ref="U21" authorId="1" shapeId="0">
      <text>
        <r>
          <rPr>
            <sz val="9"/>
            <color indexed="81"/>
            <rFont val="Tahoma"/>
            <charset val="1"/>
          </rPr>
          <t xml:space="preserve">Select from drop-down list
</t>
        </r>
      </text>
    </comment>
  </commentList>
</comments>
</file>

<file path=xl/comments4.xml><?xml version="1.0" encoding="utf-8"?>
<comments xmlns="http://schemas.openxmlformats.org/spreadsheetml/2006/main">
  <authors>
    <author>SRL</author>
  </authors>
  <commentList>
    <comment ref="B4" authorId="0" shapeId="0">
      <text>
        <r>
          <rPr>
            <b/>
            <sz val="8"/>
            <color indexed="81"/>
            <rFont val="Tahoma"/>
            <family val="2"/>
          </rPr>
          <t>CAUTION: when copying formulas from one cell to another be sure to copy, paste special and check formulas.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SRL</author>
  </authors>
  <commentList>
    <comment ref="B4" authorId="0" shapeId="0">
      <text>
        <r>
          <rPr>
            <b/>
            <sz val="8"/>
            <color indexed="81"/>
            <rFont val="Tahoma"/>
            <family val="2"/>
          </rPr>
          <t>CAUTION: when copying formulas from one cell to another be sure to copy, paste special and check formulas.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SRL</author>
  </authors>
  <commentList>
    <comment ref="B4" authorId="0" shapeId="0">
      <text>
        <r>
          <rPr>
            <b/>
            <sz val="8"/>
            <color indexed="81"/>
            <rFont val="Tahoma"/>
          </rPr>
          <t>CAUTION: when copying formulas from one cell to another be sure to copy, paste special and check formulas.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7.xml><?xml version="1.0" encoding="utf-8"?>
<comments xmlns="http://schemas.openxmlformats.org/spreadsheetml/2006/main">
  <authors>
    <author>SRL</author>
  </authors>
  <commentList>
    <comment ref="B4" authorId="0" shapeId="0">
      <text>
        <r>
          <rPr>
            <b/>
            <sz val="8"/>
            <color indexed="81"/>
            <rFont val="Tahoma"/>
          </rPr>
          <t>CAUTION: when copying formulas from one cell to another be sure to copy, paste special and check formulas.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comments8.xml><?xml version="1.0" encoding="utf-8"?>
<comments xmlns="http://schemas.openxmlformats.org/spreadsheetml/2006/main">
  <authors>
    <author>SRL</author>
  </authors>
  <commentList>
    <comment ref="B4" authorId="0" shapeId="0">
      <text>
        <r>
          <rPr>
            <b/>
            <sz val="8"/>
            <color indexed="81"/>
            <rFont val="Tahoma"/>
          </rPr>
          <t>CAUTION: when copying formulas from one cell to another be sure to copy, paste special and check formulas.</t>
        </r>
        <r>
          <rPr>
            <sz val="8"/>
            <color indexed="81"/>
            <rFont val="Tahoma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<sst xmlns="http://schemas.openxmlformats.org/spreadsheetml/2006/main" count="408" uniqueCount="194">
  <si>
    <t>For the Month Ended July 31, 20--</t>
  </si>
  <si>
    <t>Plus cost of goods manufactured</t>
  </si>
  <si>
    <t>Finished goods available for sale</t>
  </si>
  <si>
    <t>Cost of goods sold</t>
  </si>
  <si>
    <t>Name:</t>
  </si>
  <si>
    <t>Section:</t>
  </si>
  <si>
    <t>Materials:</t>
  </si>
  <si>
    <t>For the Month Ended January 31, 20--</t>
  </si>
  <si>
    <t>Statement of Cost Of Goods Manufactured</t>
  </si>
  <si>
    <t>Total manufacturing cost</t>
  </si>
  <si>
    <t>Cost of goods manufactured</t>
  </si>
  <si>
    <t>a.</t>
  </si>
  <si>
    <t>b.</t>
  </si>
  <si>
    <t>Cost of goods sold:</t>
  </si>
  <si>
    <t>Exercise 1-7</t>
  </si>
  <si>
    <t>c.</t>
  </si>
  <si>
    <t>d.</t>
  </si>
  <si>
    <t>Problem 1-1</t>
  </si>
  <si>
    <t>Expense</t>
  </si>
  <si>
    <t>Dining room wages</t>
  </si>
  <si>
    <t>Laundry and housekeeping</t>
  </si>
  <si>
    <t>Utilities</t>
  </si>
  <si>
    <t>Depreciation</t>
  </si>
  <si>
    <t>Total</t>
  </si>
  <si>
    <t>February</t>
  </si>
  <si>
    <t>Year-to-</t>
  </si>
  <si>
    <t>Date</t>
  </si>
  <si>
    <t>Budgeted</t>
  </si>
  <si>
    <t>Actual</t>
  </si>
  <si>
    <t>Variance</t>
  </si>
  <si>
    <t>Problem 1-2</t>
  </si>
  <si>
    <t>Statement of Cost of Goods Manufactured</t>
  </si>
  <si>
    <t>Cost of materials used</t>
  </si>
  <si>
    <t>Cost of direct materials used</t>
  </si>
  <si>
    <t>Direct labor</t>
  </si>
  <si>
    <t>Factory overhead:</t>
  </si>
  <si>
    <t>Cost of goods manufactured during the month</t>
  </si>
  <si>
    <t>Income Statement</t>
  </si>
  <si>
    <t>Gross profit on sales</t>
  </si>
  <si>
    <t>Selling and administrative expenses</t>
  </si>
  <si>
    <t>Net income</t>
  </si>
  <si>
    <t>Balance Sheet</t>
  </si>
  <si>
    <t>Assets</t>
  </si>
  <si>
    <t>Current assets:</t>
  </si>
  <si>
    <t>Cash</t>
  </si>
  <si>
    <t>Accounts receivable</t>
  </si>
  <si>
    <t>Inventories:</t>
  </si>
  <si>
    <t>Finished goods</t>
  </si>
  <si>
    <t>Work in process</t>
  </si>
  <si>
    <t>Materials</t>
  </si>
  <si>
    <t>Total current assets</t>
  </si>
  <si>
    <t>Plant and equipment:</t>
  </si>
  <si>
    <t>Building</t>
  </si>
  <si>
    <t>Less accumulated depreciation</t>
  </si>
  <si>
    <t>Machinery and equipment</t>
  </si>
  <si>
    <t>Total plant and equipment</t>
  </si>
  <si>
    <t>Total assets</t>
  </si>
  <si>
    <t>Liabilities and Stockholder's Equity</t>
  </si>
  <si>
    <t>Current liabilities:</t>
  </si>
  <si>
    <t>Accounts Payable</t>
  </si>
  <si>
    <t>Stockholder's equity:</t>
  </si>
  <si>
    <t>Capital stock</t>
  </si>
  <si>
    <t>Retained earnings</t>
  </si>
  <si>
    <t>Total stockholder's equity</t>
  </si>
  <si>
    <t>Total liabilities and stockholder's equity</t>
  </si>
  <si>
    <t>$</t>
  </si>
  <si>
    <t>Problem 1-8</t>
  </si>
  <si>
    <t>Direct materials</t>
  </si>
  <si>
    <t>Factory overhead</t>
  </si>
  <si>
    <t>Debit</t>
  </si>
  <si>
    <t>Credit</t>
  </si>
  <si>
    <t>When subtotals and totals are correct the cell will change to green.</t>
  </si>
  <si>
    <t>When subtotals and totals are correct the cell will change to green</t>
  </si>
  <si>
    <t>Direct materials used</t>
  </si>
  <si>
    <t>Inventory, January 1</t>
  </si>
  <si>
    <t>Purchases</t>
  </si>
  <si>
    <t>Total cost of available materials</t>
  </si>
  <si>
    <t>Less inventory, January 31</t>
  </si>
  <si>
    <t>Less indirect materials used</t>
  </si>
  <si>
    <t>Indirect materials</t>
  </si>
  <si>
    <t>Indirect labor</t>
  </si>
  <si>
    <t>Other</t>
  </si>
  <si>
    <t>Total factory overhead</t>
  </si>
  <si>
    <t>Add work in process inventory, January 1</t>
  </si>
  <si>
    <t>Add cost of goods manufactured</t>
  </si>
  <si>
    <t>Goods available for sale</t>
  </si>
  <si>
    <t>Less finished goods inventory, January 31</t>
  </si>
  <si>
    <t>Direct materials available during the period</t>
  </si>
  <si>
    <t>Less inventory of direct materials at the beginning of the</t>
  </si>
  <si>
    <t>period</t>
  </si>
  <si>
    <t>Direct materials purchased during the period</t>
  </si>
  <si>
    <t>Total manufacturing costs incurred during the period</t>
  </si>
  <si>
    <t>Less: Direct materials used</t>
  </si>
  <si>
    <t xml:space="preserve">         Factory overhead incurred</t>
  </si>
  <si>
    <t>Direct labor costs incurred during the period</t>
  </si>
  <si>
    <t>Cost of goods available for sale</t>
  </si>
  <si>
    <t>Less finished goods inventory at the end of the period</t>
  </si>
  <si>
    <t>Sales</t>
  </si>
  <si>
    <t>Gross profit</t>
  </si>
  <si>
    <t>Merchandise inventory, April 1</t>
  </si>
  <si>
    <t>Merchandise available for sale</t>
  </si>
  <si>
    <t>Less merchandise inventory, April 30</t>
  </si>
  <si>
    <t>Finished goods, April 1</t>
  </si>
  <si>
    <t>Less finished goods, April 30</t>
  </si>
  <si>
    <t>Depreciation of building</t>
  </si>
  <si>
    <t>Depreciation of machinery and equipment</t>
  </si>
  <si>
    <t>Inventory, July 1</t>
  </si>
  <si>
    <t>Less inventory, July 31</t>
  </si>
  <si>
    <t>Cost of direct materials used in production</t>
  </si>
  <si>
    <t>Add work in process inventory, July 1</t>
  </si>
  <si>
    <t>Less work in process inventory, July 31</t>
  </si>
  <si>
    <t>Direct labor incurred</t>
  </si>
  <si>
    <t>Prime cost incurred during July</t>
  </si>
  <si>
    <t>Conversion cost incurred during July</t>
  </si>
  <si>
    <t>Work in Process</t>
  </si>
  <si>
    <t>Factory Overhead</t>
  </si>
  <si>
    <t>Payroll</t>
  </si>
  <si>
    <t>Cost of goods sold during the period</t>
  </si>
  <si>
    <t>Job 101</t>
  </si>
  <si>
    <t>Job 102</t>
  </si>
  <si>
    <t>Job 103</t>
  </si>
  <si>
    <t>Job 104</t>
  </si>
  <si>
    <t>Finished goods inventory, January 1</t>
  </si>
  <si>
    <t>Add inventory of direct materials at the end of the period</t>
  </si>
  <si>
    <t>Plus purchases</t>
  </si>
  <si>
    <t>Exercise 1-1</t>
  </si>
  <si>
    <t>The variances for kitchen wages and utilities were favorable for September, whereas</t>
  </si>
  <si>
    <t xml:space="preserve">the variances for food and supplies were unfavorable.  On a year-to-date basis, the </t>
  </si>
  <si>
    <t xml:space="preserve">     Factory overhead</t>
  </si>
  <si>
    <t>Accounts Receivable</t>
  </si>
  <si>
    <t>e.</t>
  </si>
  <si>
    <t>f.</t>
  </si>
  <si>
    <t>g.</t>
  </si>
  <si>
    <t>h.</t>
  </si>
  <si>
    <t>Solution</t>
  </si>
  <si>
    <t xml:space="preserve">only expense that did not have the same pattern as September was utilities, which had </t>
  </si>
  <si>
    <t>a $120 F variance for the month, but an $850 U year-to-date variance.</t>
  </si>
  <si>
    <t>Exercise 1-9</t>
  </si>
  <si>
    <t>Direct materials used during the period</t>
  </si>
  <si>
    <t>Performance Report - Dining Room</t>
  </si>
  <si>
    <t>Unfavorable</t>
  </si>
  <si>
    <t>1.</t>
  </si>
  <si>
    <t>2.</t>
  </si>
  <si>
    <t xml:space="preserve">1. </t>
  </si>
  <si>
    <t>Direct materials:</t>
  </si>
  <si>
    <t xml:space="preserve">2. </t>
  </si>
  <si>
    <t>Finished goods inventory, November 1</t>
  </si>
  <si>
    <t>Less finished goods inventory, November 30</t>
  </si>
  <si>
    <t>Inventory, November 1</t>
  </si>
  <si>
    <t>Less inventory, November 30</t>
  </si>
  <si>
    <t xml:space="preserve">3. </t>
  </si>
  <si>
    <t>Accounts payable</t>
  </si>
  <si>
    <t>Problem 1-4</t>
  </si>
  <si>
    <t>Less work in process inventory, July 1</t>
  </si>
  <si>
    <t>Add work in process inventory, July 31</t>
  </si>
  <si>
    <t>Schedule to Compute Prime Cost</t>
  </si>
  <si>
    <t>Schedule to Compute Conversion Cost</t>
  </si>
  <si>
    <t>Problem 1-9</t>
  </si>
  <si>
    <t>Subtotal</t>
  </si>
  <si>
    <t>Less work in process inventory, January 1</t>
  </si>
  <si>
    <t>Add work in process inventory, December 31</t>
  </si>
  <si>
    <t>Less work in process inventory, December 31</t>
  </si>
  <si>
    <t>When amounts are correct the cell will change to green</t>
  </si>
  <si>
    <t>Wages Payable</t>
  </si>
  <si>
    <t>Accumulated Depreciation - Machinery</t>
  </si>
  <si>
    <t>Finished Goods</t>
  </si>
  <si>
    <t>Cost of Goods Sold</t>
  </si>
  <si>
    <t>Completed</t>
  </si>
  <si>
    <t>Billed</t>
  </si>
  <si>
    <t>GENERAL JOURNAL</t>
  </si>
  <si>
    <t xml:space="preserve">4. </t>
  </si>
  <si>
    <t>Added to finished goods</t>
  </si>
  <si>
    <t xml:space="preserve">     Direct materials</t>
  </si>
  <si>
    <t xml:space="preserve">     Direct labor</t>
  </si>
  <si>
    <t xml:space="preserve">     Total</t>
  </si>
  <si>
    <t>Transferred to finished goods</t>
  </si>
  <si>
    <t>Balance (represented by the cost of Job 104)</t>
  </si>
  <si>
    <t>Less costs of goods sold</t>
  </si>
  <si>
    <t>Balance (represented by the cost of Job 103)</t>
  </si>
  <si>
    <t>Problem 1-10</t>
  </si>
  <si>
    <t>Account Titles</t>
  </si>
  <si>
    <t>Less work in process inventory, January 31</t>
  </si>
  <si>
    <t>Added to work in process:</t>
  </si>
  <si>
    <t>Barbara's Bistro</t>
  </si>
  <si>
    <t>Rochester Electronics, Inc.</t>
  </si>
  <si>
    <t>For the Month Ended November 30, 2016</t>
  </si>
  <si>
    <t>November 30, 2016</t>
  </si>
  <si>
    <t>O'Reilly Manufacturing Company</t>
  </si>
  <si>
    <t>Glasson Manufacturing Co.</t>
  </si>
  <si>
    <t>For the Year Ended December 31, 2016</t>
  </si>
  <si>
    <t>Direct Materials:</t>
  </si>
  <si>
    <t>Add purchases</t>
  </si>
  <si>
    <t>Less inventory, December 31</t>
  </si>
  <si>
    <t>Coral Park Production Co.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</si>
</sst>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1" formatCode="_(* #,##0_);_(* \(#,##0\);_(* &quot;-&quot;_);_(@_)"/>
    <numFmt numFmtId="43" formatCode="_(* #,##0.00_);_(* \(#,##0.00\);_(* &quot;-&quot;??_);_(@_)"/>
    <numFmt numFmtId="164" formatCode="mmmm\ d\,\ yyyy"/>
    <numFmt numFmtId="165" formatCode="&quot;$&quot;#,##0"/>
    <numFmt numFmtId="166" formatCode="_(* #,##0_);_(* \(#,##0\);_(* &quot;-&quot;??_);_(@_)"/>
  </numFmts>
  <fonts count="12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8"/>
      <color indexed="81"/>
      <name val="Tahoma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b/>
      <sz val="8"/>
      <color indexed="81"/>
      <name val="Tahoma"/>
    </font>
    <font>
      <sz val="8"/>
      <name val="Arial"/>
    </font>
    <font>
      <b/>
      <i/>
      <sz val="10"/>
      <name val="Arial"/>
      <family val="2"/>
    </font>
    <font>
      <sz val="9"/>
      <color indexed="81"/>
      <name val="Tahoma"/>
      <charset val="1"/>
    </font>
    <font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3">
    <xf numFmtId="0" fontId="0" fillId="0" borderId="0" xfId="0"/>
    <xf numFmtId="0" fontId="2" fillId="0" borderId="0" xfId="0" applyFont="1"/>
    <xf numFmtId="0" fontId="2" fillId="0" borderId="0" xfId="0" applyFont="1" applyFill="1"/>
    <xf numFmtId="0" fontId="0" fillId="0" borderId="0" xfId="0" applyFill="1" applyBorder="1" applyAlignment="1"/>
    <xf numFmtId="0" fontId="0" fillId="0" borderId="0" xfId="0" applyFill="1"/>
    <xf numFmtId="0" fontId="0" fillId="0" borderId="0" xfId="0" applyFill="1" applyBorder="1"/>
    <xf numFmtId="3" fontId="0" fillId="0" borderId="0" xfId="0" applyNumberFormat="1" applyFill="1" applyBorder="1"/>
    <xf numFmtId="0" fontId="0" fillId="0" borderId="0" xfId="0" applyFill="1" applyBorder="1" applyAlignment="1" applyProtection="1">
      <protection locked="0"/>
    </xf>
    <xf numFmtId="165" fontId="0" fillId="2" borderId="1" xfId="0" applyNumberFormat="1" applyFill="1" applyBorder="1" applyProtection="1">
      <protection locked="0"/>
    </xf>
    <xf numFmtId="3" fontId="0" fillId="2" borderId="2" xfId="0" applyNumberFormat="1" applyFill="1" applyBorder="1" applyProtection="1">
      <protection locked="0"/>
    </xf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right"/>
    </xf>
    <xf numFmtId="3" fontId="0" fillId="0" borderId="0" xfId="0" applyNumberFormat="1" applyFill="1" applyBorder="1" applyProtection="1">
      <protection locked="0"/>
    </xf>
    <xf numFmtId="37" fontId="0" fillId="0" borderId="0" xfId="0" applyNumberFormat="1" applyFill="1" applyBorder="1" applyProtection="1">
      <protection locked="0"/>
    </xf>
    <xf numFmtId="37" fontId="0" fillId="0" borderId="0" xfId="0" applyNumberFormat="1" applyFill="1" applyBorder="1"/>
    <xf numFmtId="0" fontId="0" fillId="0" borderId="0" xfId="0" applyBorder="1"/>
    <xf numFmtId="4" fontId="0" fillId="0" borderId="0" xfId="0" applyNumberFormat="1" applyFill="1" applyBorder="1"/>
    <xf numFmtId="43" fontId="0" fillId="0" borderId="0" xfId="1" applyFont="1" applyFill="1" applyBorder="1"/>
    <xf numFmtId="43" fontId="0" fillId="0" borderId="0" xfId="0" applyNumberFormat="1" applyFill="1" applyBorder="1"/>
    <xf numFmtId="43" fontId="2" fillId="0" borderId="0" xfId="0" applyNumberFormat="1" applyFont="1" applyFill="1" applyBorder="1"/>
    <xf numFmtId="43" fontId="9" fillId="0" borderId="0" xfId="0" applyNumberFormat="1" applyFont="1" applyFill="1" applyBorder="1"/>
    <xf numFmtId="43" fontId="2" fillId="0" borderId="0" xfId="1" applyFont="1" applyFill="1" applyBorder="1"/>
    <xf numFmtId="0" fontId="6" fillId="0" borderId="0" xfId="0" applyFont="1" applyFill="1" applyBorder="1" applyAlignment="1" applyProtection="1"/>
    <xf numFmtId="0" fontId="6" fillId="3" borderId="3" xfId="0" applyFont="1" applyFill="1" applyBorder="1" applyAlignment="1" applyProtection="1"/>
    <xf numFmtId="0" fontId="0" fillId="2" borderId="4" xfId="0" applyFill="1" applyBorder="1" applyAlignment="1" applyProtection="1"/>
    <xf numFmtId="0" fontId="0" fillId="2" borderId="0" xfId="0" applyFill="1" applyBorder="1" applyAlignment="1" applyProtection="1"/>
    <xf numFmtId="0" fontId="0" fillId="0" borderId="0" xfId="0" applyFill="1" applyBorder="1" applyAlignment="1" applyProtection="1"/>
    <xf numFmtId="0" fontId="0" fillId="0" borderId="0" xfId="0" applyProtection="1"/>
    <xf numFmtId="0" fontId="2" fillId="0" borderId="0" xfId="0" applyFont="1" applyProtection="1"/>
    <xf numFmtId="0" fontId="0" fillId="0" borderId="0" xfId="0" applyBorder="1" applyAlignment="1" applyProtection="1"/>
    <xf numFmtId="0" fontId="2" fillId="0" borderId="0" xfId="0" applyFont="1" applyAlignment="1" applyProtection="1"/>
    <xf numFmtId="0" fontId="0" fillId="2" borderId="5" xfId="0" applyFill="1" applyBorder="1" applyProtection="1"/>
    <xf numFmtId="0" fontId="0" fillId="2" borderId="6" xfId="0" applyFill="1" applyBorder="1" applyProtection="1"/>
    <xf numFmtId="0" fontId="0" fillId="2" borderId="7" xfId="0" applyFill="1" applyBorder="1" applyProtection="1"/>
    <xf numFmtId="0" fontId="0" fillId="2" borderId="8" xfId="0" applyFill="1" applyBorder="1" applyProtection="1"/>
    <xf numFmtId="0" fontId="0" fillId="2" borderId="9" xfId="0" applyFill="1" applyBorder="1" applyProtection="1"/>
    <xf numFmtId="0" fontId="0" fillId="2" borderId="10" xfId="0" applyFill="1" applyBorder="1" applyProtection="1"/>
    <xf numFmtId="0" fontId="0" fillId="2" borderId="11" xfId="0" applyFill="1" applyBorder="1" applyProtection="1"/>
    <xf numFmtId="0" fontId="0" fillId="2" borderId="12" xfId="0" applyFill="1" applyBorder="1" applyProtection="1"/>
    <xf numFmtId="0" fontId="0" fillId="2" borderId="13" xfId="0" applyFill="1" applyBorder="1" applyProtection="1"/>
    <xf numFmtId="0" fontId="2" fillId="2" borderId="14" xfId="0" applyFont="1" applyFill="1" applyBorder="1" applyAlignment="1" applyProtection="1">
      <alignment horizontal="center"/>
    </xf>
    <xf numFmtId="0" fontId="2" fillId="2" borderId="15" xfId="0" applyFont="1" applyFill="1" applyBorder="1" applyAlignment="1" applyProtection="1">
      <alignment horizontal="center"/>
    </xf>
    <xf numFmtId="0" fontId="2" fillId="2" borderId="4" xfId="0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center"/>
    </xf>
    <xf numFmtId="0" fontId="2" fillId="2" borderId="16" xfId="0" applyFont="1" applyFill="1" applyBorder="1" applyAlignment="1" applyProtection="1">
      <alignment horizontal="center"/>
    </xf>
    <xf numFmtId="0" fontId="0" fillId="2" borderId="4" xfId="0" applyFill="1" applyBorder="1" applyProtection="1"/>
    <xf numFmtId="0" fontId="0" fillId="2" borderId="0" xfId="0" applyFill="1" applyBorder="1" applyProtection="1"/>
    <xf numFmtId="0" fontId="0" fillId="2" borderId="17" xfId="0" applyFill="1" applyBorder="1" applyProtection="1"/>
    <xf numFmtId="0" fontId="0" fillId="2" borderId="4" xfId="0" applyFill="1" applyBorder="1" applyAlignment="1" applyProtection="1">
      <alignment horizontal="left" indent="1"/>
    </xf>
    <xf numFmtId="0" fontId="0" fillId="2" borderId="0" xfId="0" applyFill="1" applyBorder="1" applyAlignment="1" applyProtection="1">
      <alignment horizontal="right"/>
    </xf>
    <xf numFmtId="3" fontId="0" fillId="2" borderId="0" xfId="0" applyNumberFormat="1" applyFill="1" applyBorder="1" applyAlignment="1" applyProtection="1">
      <alignment horizontal="right"/>
    </xf>
    <xf numFmtId="3" fontId="0" fillId="2" borderId="12" xfId="0" applyNumberFormat="1" applyFill="1" applyBorder="1" applyProtection="1"/>
    <xf numFmtId="3" fontId="0" fillId="2" borderId="0" xfId="0" applyNumberFormat="1" applyFill="1" applyBorder="1" applyProtection="1"/>
    <xf numFmtId="0" fontId="0" fillId="2" borderId="0" xfId="0" applyFill="1" applyBorder="1" applyAlignment="1" applyProtection="1">
      <alignment horizontal="left" indent="1"/>
    </xf>
    <xf numFmtId="3" fontId="0" fillId="2" borderId="18" xfId="0" applyNumberFormat="1" applyFill="1" applyBorder="1" applyProtection="1"/>
    <xf numFmtId="0" fontId="0" fillId="2" borderId="19" xfId="0" applyFill="1" applyBorder="1" applyProtection="1"/>
    <xf numFmtId="0" fontId="0" fillId="2" borderId="16" xfId="0" applyFill="1" applyBorder="1" applyProtection="1"/>
    <xf numFmtId="0" fontId="0" fillId="2" borderId="20" xfId="0" applyFill="1" applyBorder="1" applyProtection="1"/>
    <xf numFmtId="0" fontId="0" fillId="2" borderId="15" xfId="0" applyFill="1" applyBorder="1" applyProtection="1"/>
    <xf numFmtId="0" fontId="0" fillId="2" borderId="21" xfId="0" applyFill="1" applyBorder="1" applyProtection="1"/>
    <xf numFmtId="0" fontId="1" fillId="2" borderId="0" xfId="0" applyFont="1" applyFill="1" applyBorder="1" applyProtection="1"/>
    <xf numFmtId="3" fontId="0" fillId="2" borderId="22" xfId="0" applyNumberFormat="1" applyFill="1" applyBorder="1" applyProtection="1"/>
    <xf numFmtId="0" fontId="0" fillId="0" borderId="0" xfId="0" applyFill="1" applyAlignment="1" applyProtection="1"/>
    <xf numFmtId="0" fontId="0" fillId="0" borderId="9" xfId="0" applyFill="1" applyBorder="1" applyAlignment="1" applyProtection="1"/>
    <xf numFmtId="0" fontId="0" fillId="0" borderId="0" xfId="0" applyFill="1" applyProtection="1"/>
    <xf numFmtId="0" fontId="2" fillId="0" borderId="0" xfId="0" applyFont="1" applyFill="1" applyAlignment="1" applyProtection="1"/>
    <xf numFmtId="0" fontId="0" fillId="0" borderId="18" xfId="0" applyFill="1" applyBorder="1" applyAlignment="1" applyProtection="1"/>
    <xf numFmtId="0" fontId="2" fillId="0" borderId="0" xfId="0" applyFont="1" applyFill="1" applyProtection="1"/>
    <xf numFmtId="0" fontId="2" fillId="2" borderId="23" xfId="0" applyFont="1" applyFill="1" applyBorder="1" applyAlignment="1" applyProtection="1">
      <alignment horizontal="center"/>
    </xf>
    <xf numFmtId="0" fontId="0" fillId="2" borderId="24" xfId="0" applyFill="1" applyBorder="1" applyProtection="1"/>
    <xf numFmtId="3" fontId="0" fillId="2" borderId="24" xfId="0" applyNumberFormat="1" applyFill="1" applyBorder="1" applyProtection="1"/>
    <xf numFmtId="165" fontId="0" fillId="2" borderId="25" xfId="0" applyNumberFormat="1" applyFill="1" applyBorder="1" applyProtection="1"/>
    <xf numFmtId="0" fontId="2" fillId="2" borderId="26" xfId="0" applyFont="1" applyFill="1" applyBorder="1" applyAlignment="1" applyProtection="1">
      <alignment horizontal="center"/>
    </xf>
    <xf numFmtId="0" fontId="0" fillId="2" borderId="3" xfId="0" applyFill="1" applyBorder="1" applyProtection="1"/>
    <xf numFmtId="3" fontId="0" fillId="2" borderId="3" xfId="0" applyNumberFormat="1" applyFill="1" applyBorder="1" applyProtection="1"/>
    <xf numFmtId="3" fontId="0" fillId="2" borderId="27" xfId="0" applyNumberFormat="1" applyFill="1" applyBorder="1" applyProtection="1"/>
    <xf numFmtId="3" fontId="0" fillId="2" borderId="28" xfId="0" applyNumberFormat="1" applyFill="1" applyBorder="1" applyProtection="1"/>
    <xf numFmtId="165" fontId="1" fillId="2" borderId="29" xfId="0" applyNumberFormat="1" applyFont="1" applyFill="1" applyBorder="1" applyProtection="1"/>
    <xf numFmtId="3" fontId="0" fillId="2" borderId="1" xfId="0" applyNumberFormat="1" applyFill="1" applyBorder="1" applyProtection="1"/>
    <xf numFmtId="165" fontId="0" fillId="2" borderId="28" xfId="0" applyNumberFormat="1" applyFill="1" applyBorder="1" applyProtection="1"/>
    <xf numFmtId="165" fontId="0" fillId="2" borderId="3" xfId="0" applyNumberFormat="1" applyFill="1" applyBorder="1" applyProtection="1"/>
    <xf numFmtId="3" fontId="0" fillId="2" borderId="30" xfId="0" applyNumberFormat="1" applyFill="1" applyBorder="1" applyProtection="1"/>
    <xf numFmtId="3" fontId="0" fillId="2" borderId="2" xfId="0" applyNumberFormat="1" applyFill="1" applyBorder="1" applyProtection="1"/>
    <xf numFmtId="3" fontId="0" fillId="2" borderId="31" xfId="0" applyNumberFormat="1" applyFill="1" applyBorder="1" applyProtection="1"/>
    <xf numFmtId="0" fontId="1" fillId="2" borderId="3" xfId="0" applyFont="1" applyFill="1" applyBorder="1" applyProtection="1"/>
    <xf numFmtId="3" fontId="1" fillId="2" borderId="3" xfId="0" applyNumberFormat="1" applyFont="1" applyFill="1" applyBorder="1" applyProtection="1"/>
    <xf numFmtId="0" fontId="2" fillId="2" borderId="18" xfId="0" applyFont="1" applyFill="1" applyBorder="1" applyAlignment="1" applyProtection="1">
      <alignment horizontal="center"/>
    </xf>
    <xf numFmtId="165" fontId="1" fillId="2" borderId="28" xfId="0" applyNumberFormat="1" applyFont="1" applyFill="1" applyBorder="1" applyProtection="1"/>
    <xf numFmtId="3" fontId="1" fillId="2" borderId="2" xfId="0" applyNumberFormat="1" applyFont="1" applyFill="1" applyBorder="1" applyProtection="1"/>
    <xf numFmtId="0" fontId="0" fillId="2" borderId="26" xfId="0" applyFill="1" applyBorder="1" applyProtection="1"/>
    <xf numFmtId="0" fontId="0" fillId="2" borderId="32" xfId="0" applyFill="1" applyBorder="1" applyProtection="1"/>
    <xf numFmtId="0" fontId="0" fillId="2" borderId="30" xfId="0" applyFill="1" applyBorder="1" applyProtection="1"/>
    <xf numFmtId="0" fontId="0" fillId="2" borderId="33" xfId="0" applyFill="1" applyBorder="1" applyProtection="1"/>
    <xf numFmtId="164" fontId="2" fillId="2" borderId="34" xfId="0" applyNumberFormat="1" applyFont="1" applyFill="1" applyBorder="1" applyAlignment="1" applyProtection="1">
      <alignment horizontal="center"/>
    </xf>
    <xf numFmtId="164" fontId="2" fillId="2" borderId="35" xfId="0" applyNumberFormat="1" applyFont="1" applyFill="1" applyBorder="1" applyAlignment="1" applyProtection="1">
      <alignment horizontal="center"/>
    </xf>
    <xf numFmtId="0" fontId="0" fillId="2" borderId="18" xfId="0" applyFill="1" applyBorder="1" applyAlignment="1" applyProtection="1"/>
    <xf numFmtId="3" fontId="0" fillId="2" borderId="36" xfId="0" applyNumberFormat="1" applyFill="1" applyBorder="1" applyProtection="1"/>
    <xf numFmtId="37" fontId="0" fillId="2" borderId="36" xfId="0" applyNumberFormat="1" applyFill="1" applyBorder="1" applyProtection="1"/>
    <xf numFmtId="3" fontId="0" fillId="2" borderId="37" xfId="0" applyNumberFormat="1" applyFill="1" applyBorder="1" applyProtection="1"/>
    <xf numFmtId="37" fontId="0" fillId="2" borderId="37" xfId="0" applyNumberFormat="1" applyFill="1" applyBorder="1" applyProtection="1"/>
    <xf numFmtId="3" fontId="0" fillId="2" borderId="38" xfId="0" applyNumberFormat="1" applyFill="1" applyBorder="1" applyProtection="1"/>
    <xf numFmtId="37" fontId="0" fillId="2" borderId="38" xfId="0" applyNumberFormat="1" applyFill="1" applyBorder="1" applyProtection="1"/>
    <xf numFmtId="37" fontId="0" fillId="2" borderId="22" xfId="0" applyNumberFormat="1" applyFill="1" applyBorder="1" applyProtection="1"/>
    <xf numFmtId="0" fontId="0" fillId="2" borderId="39" xfId="0" applyFill="1" applyBorder="1" applyAlignment="1" applyProtection="1">
      <alignment horizontal="center"/>
    </xf>
    <xf numFmtId="3" fontId="0" fillId="2" borderId="16" xfId="0" applyNumberFormat="1" applyFill="1" applyBorder="1" applyProtection="1"/>
    <xf numFmtId="3" fontId="0" fillId="2" borderId="36" xfId="0" applyNumberFormat="1" applyFill="1" applyBorder="1" applyAlignment="1" applyProtection="1">
      <alignment horizontal="right"/>
    </xf>
    <xf numFmtId="3" fontId="0" fillId="2" borderId="40" xfId="0" applyNumberFormat="1" applyFill="1" applyBorder="1" applyProtection="1"/>
    <xf numFmtId="3" fontId="0" fillId="2" borderId="41" xfId="0" applyNumberFormat="1" applyFill="1" applyBorder="1" applyProtection="1"/>
    <xf numFmtId="3" fontId="1" fillId="2" borderId="38" xfId="0" applyNumberFormat="1" applyFont="1" applyFill="1" applyBorder="1" applyProtection="1"/>
    <xf numFmtId="0" fontId="2" fillId="0" borderId="0" xfId="0" quotePrefix="1" applyFont="1" applyAlignment="1" applyProtection="1">
      <alignment horizontal="right"/>
    </xf>
    <xf numFmtId="0" fontId="2" fillId="2" borderId="14" xfId="0" applyFont="1" applyFill="1" applyBorder="1" applyAlignment="1" applyProtection="1">
      <alignment horizontal="left"/>
    </xf>
    <xf numFmtId="0" fontId="0" fillId="0" borderId="0" xfId="0" applyFill="1" applyBorder="1" applyProtection="1"/>
    <xf numFmtId="3" fontId="0" fillId="0" borderId="0" xfId="0" applyNumberFormat="1" applyFill="1" applyBorder="1" applyProtection="1"/>
    <xf numFmtId="3" fontId="0" fillId="2" borderId="42" xfId="0" applyNumberFormat="1" applyFill="1" applyBorder="1" applyProtection="1"/>
    <xf numFmtId="3" fontId="1" fillId="2" borderId="0" xfId="0" applyNumberFormat="1" applyFont="1" applyFill="1" applyBorder="1" applyProtection="1"/>
    <xf numFmtId="3" fontId="0" fillId="2" borderId="43" xfId="0" applyNumberFormat="1" applyFill="1" applyBorder="1" applyProtection="1"/>
    <xf numFmtId="3" fontId="0" fillId="0" borderId="0" xfId="0" applyNumberFormat="1" applyProtection="1"/>
    <xf numFmtId="0" fontId="0" fillId="2" borderId="4" xfId="0" applyFill="1" applyBorder="1" applyAlignment="1" applyProtection="1">
      <alignment horizontal="left" indent="2"/>
    </xf>
    <xf numFmtId="3" fontId="2" fillId="0" borderId="0" xfId="0" applyNumberFormat="1" applyFont="1" applyProtection="1"/>
    <xf numFmtId="0" fontId="0" fillId="2" borderId="0" xfId="0" applyFill="1" applyBorder="1" applyAlignment="1" applyProtection="1">
      <alignment horizontal="left" indent="2"/>
    </xf>
    <xf numFmtId="0" fontId="0" fillId="0" borderId="0" xfId="0" applyAlignment="1" applyProtection="1">
      <alignment horizontal="left"/>
    </xf>
    <xf numFmtId="0" fontId="0" fillId="2" borderId="14" xfId="0" applyFill="1" applyBorder="1" applyProtection="1"/>
    <xf numFmtId="3" fontId="0" fillId="2" borderId="35" xfId="0" applyNumberFormat="1" applyFill="1" applyBorder="1" applyProtection="1"/>
    <xf numFmtId="4" fontId="0" fillId="0" borderId="0" xfId="0" applyNumberFormat="1" applyProtection="1"/>
    <xf numFmtId="0" fontId="0" fillId="2" borderId="16" xfId="0" applyFill="1" applyBorder="1" applyAlignment="1" applyProtection="1">
      <alignment horizontal="right"/>
    </xf>
    <xf numFmtId="0" fontId="0" fillId="0" borderId="0" xfId="0" applyAlignment="1" applyProtection="1"/>
    <xf numFmtId="0" fontId="2" fillId="2" borderId="16" xfId="0" applyFont="1" applyFill="1" applyBorder="1" applyProtection="1"/>
    <xf numFmtId="3" fontId="0" fillId="2" borderId="17" xfId="0" applyNumberFormat="1" applyFill="1" applyBorder="1" applyProtection="1"/>
    <xf numFmtId="0" fontId="0" fillId="0" borderId="0" xfId="0" applyBorder="1" applyProtection="1"/>
    <xf numFmtId="0" fontId="2" fillId="2" borderId="44" xfId="0" applyFont="1" applyFill="1" applyBorder="1" applyAlignment="1" applyProtection="1">
      <alignment horizontal="left"/>
    </xf>
    <xf numFmtId="3" fontId="0" fillId="2" borderId="36" xfId="0" applyNumberFormat="1" applyFill="1" applyBorder="1" applyAlignment="1" applyProtection="1"/>
    <xf numFmtId="3" fontId="0" fillId="2" borderId="0" xfId="0" applyNumberFormat="1" applyFill="1" applyBorder="1" applyAlignment="1" applyProtection="1"/>
    <xf numFmtId="0" fontId="0" fillId="2" borderId="4" xfId="0" applyFill="1" applyBorder="1" applyAlignment="1" applyProtection="1">
      <alignment horizontal="center"/>
    </xf>
    <xf numFmtId="0" fontId="0" fillId="2" borderId="0" xfId="0" applyFill="1" applyBorder="1" applyAlignment="1" applyProtection="1">
      <alignment horizontal="left" indent="3"/>
    </xf>
    <xf numFmtId="3" fontId="0" fillId="2" borderId="17" xfId="0" applyNumberFormat="1" applyFill="1" applyBorder="1" applyAlignment="1" applyProtection="1"/>
    <xf numFmtId="0" fontId="0" fillId="2" borderId="19" xfId="0" applyFill="1" applyBorder="1" applyAlignment="1" applyProtection="1">
      <alignment horizontal="center"/>
    </xf>
    <xf numFmtId="41" fontId="0" fillId="2" borderId="36" xfId="0" applyNumberFormat="1" applyFill="1" applyBorder="1" applyProtection="1"/>
    <xf numFmtId="41" fontId="0" fillId="2" borderId="37" xfId="0" applyNumberFormat="1" applyFill="1" applyBorder="1" applyProtection="1"/>
    <xf numFmtId="41" fontId="0" fillId="2" borderId="0" xfId="0" applyNumberFormat="1" applyFill="1" applyBorder="1" applyProtection="1"/>
    <xf numFmtId="41" fontId="0" fillId="2" borderId="41" xfId="0" applyNumberFormat="1" applyFill="1" applyBorder="1" applyProtection="1"/>
    <xf numFmtId="166" fontId="0" fillId="2" borderId="36" xfId="1" applyNumberFormat="1" applyFont="1" applyFill="1" applyBorder="1" applyProtection="1"/>
    <xf numFmtId="166" fontId="0" fillId="2" borderId="37" xfId="1" applyNumberFormat="1" applyFont="1" applyFill="1" applyBorder="1" applyProtection="1"/>
    <xf numFmtId="166" fontId="0" fillId="2" borderId="38" xfId="1" applyNumberFormat="1" applyFont="1" applyFill="1" applyBorder="1" applyProtection="1"/>
    <xf numFmtId="166" fontId="0" fillId="2" borderId="0" xfId="1" applyNumberFormat="1" applyFont="1" applyFill="1" applyBorder="1" applyProtection="1"/>
    <xf numFmtId="0" fontId="6" fillId="2" borderId="4" xfId="0" applyFont="1" applyFill="1" applyBorder="1" applyAlignment="1" applyProtection="1">
      <alignment horizontal="left" indent="2"/>
    </xf>
    <xf numFmtId="166" fontId="0" fillId="2" borderId="41" xfId="1" applyNumberFormat="1" applyFont="1" applyFill="1" applyBorder="1" applyProtection="1"/>
    <xf numFmtId="0" fontId="6" fillId="2" borderId="19" xfId="0" applyFont="1" applyFill="1" applyBorder="1" applyProtection="1"/>
    <xf numFmtId="166" fontId="0" fillId="2" borderId="16" xfId="1" applyNumberFormat="1" applyFont="1" applyFill="1" applyBorder="1" applyProtection="1"/>
    <xf numFmtId="0" fontId="6" fillId="0" borderId="0" xfId="0" applyFont="1" applyProtection="1"/>
    <xf numFmtId="166" fontId="0" fillId="0" borderId="0" xfId="1" applyNumberFormat="1" applyFont="1" applyProtection="1"/>
    <xf numFmtId="166" fontId="0" fillId="2" borderId="15" xfId="1" applyNumberFormat="1" applyFont="1" applyFill="1" applyBorder="1" applyProtection="1"/>
    <xf numFmtId="2" fontId="0" fillId="0" borderId="0" xfId="0" applyNumberFormat="1" applyProtection="1"/>
    <xf numFmtId="0" fontId="2" fillId="2" borderId="14" xfId="0" quotePrefix="1" applyFont="1" applyFill="1" applyBorder="1" applyAlignment="1" applyProtection="1">
      <alignment horizontal="center"/>
    </xf>
    <xf numFmtId="0" fontId="2" fillId="2" borderId="4" xfId="0" quotePrefix="1" applyFont="1" applyFill="1" applyBorder="1" applyAlignment="1" applyProtection="1">
      <alignment horizontal="center"/>
    </xf>
    <xf numFmtId="0" fontId="6" fillId="2" borderId="0" xfId="0" applyFont="1" applyFill="1" applyBorder="1" applyAlignment="1" applyProtection="1"/>
    <xf numFmtId="0" fontId="6" fillId="2" borderId="0" xfId="0" applyFont="1" applyFill="1" applyBorder="1" applyAlignment="1" applyProtection="1">
      <alignment horizontal="right"/>
    </xf>
    <xf numFmtId="0" fontId="0" fillId="0" borderId="0" xfId="0" applyFill="1" applyBorder="1" applyAlignment="1" applyProtection="1"/>
    <xf numFmtId="0" fontId="0" fillId="0" borderId="0" xfId="0" applyFill="1" applyAlignment="1" applyProtection="1"/>
    <xf numFmtId="0" fontId="0" fillId="0" borderId="9" xfId="0" applyFill="1" applyBorder="1" applyAlignment="1" applyProtection="1"/>
    <xf numFmtId="0" fontId="0" fillId="0" borderId="0" xfId="0" applyBorder="1" applyAlignment="1" applyProtection="1"/>
    <xf numFmtId="0" fontId="2" fillId="2" borderId="19" xfId="0" applyFont="1" applyFill="1" applyBorder="1" applyAlignment="1" applyProtection="1">
      <alignment horizontal="center"/>
    </xf>
    <xf numFmtId="0" fontId="2" fillId="2" borderId="16" xfId="0" applyFont="1" applyFill="1" applyBorder="1" applyAlignment="1" applyProtection="1">
      <alignment horizontal="center"/>
    </xf>
    <xf numFmtId="0" fontId="0" fillId="0" borderId="20" xfId="0" applyBorder="1" applyAlignment="1"/>
    <xf numFmtId="0" fontId="0" fillId="2" borderId="4" xfId="0" applyFill="1" applyBorder="1" applyAlignment="1" applyProtection="1">
      <alignment horizontal="left" indent="1"/>
    </xf>
    <xf numFmtId="0" fontId="0" fillId="2" borderId="0" xfId="0" applyFill="1" applyBorder="1" applyAlignment="1" applyProtection="1">
      <alignment horizontal="left" indent="1"/>
    </xf>
    <xf numFmtId="0" fontId="0" fillId="2" borderId="37" xfId="0" applyFill="1" applyBorder="1" applyAlignment="1" applyProtection="1"/>
    <xf numFmtId="0" fontId="0" fillId="2" borderId="36" xfId="0" applyFill="1" applyBorder="1" applyAlignment="1" applyProtection="1"/>
    <xf numFmtId="0" fontId="2" fillId="0" borderId="0" xfId="0" applyFont="1" applyAlignment="1" applyProtection="1"/>
    <xf numFmtId="0" fontId="6" fillId="3" borderId="45" xfId="0" applyFont="1" applyFill="1" applyBorder="1" applyAlignment="1" applyProtection="1"/>
    <xf numFmtId="0" fontId="6" fillId="3" borderId="9" xfId="0" applyFont="1" applyFill="1" applyBorder="1" applyAlignment="1" applyProtection="1"/>
    <xf numFmtId="0" fontId="6" fillId="3" borderId="46" xfId="0" applyFont="1" applyFill="1" applyBorder="1" applyAlignment="1" applyProtection="1"/>
    <xf numFmtId="0" fontId="2" fillId="2" borderId="14" xfId="0" applyFont="1" applyFill="1" applyBorder="1" applyAlignment="1" applyProtection="1">
      <alignment horizontal="center"/>
    </xf>
    <xf numFmtId="0" fontId="2" fillId="2" borderId="15" xfId="0" applyFont="1" applyFill="1" applyBorder="1" applyAlignment="1" applyProtection="1">
      <alignment horizontal="center"/>
    </xf>
    <xf numFmtId="0" fontId="0" fillId="0" borderId="21" xfId="0" applyBorder="1" applyAlignment="1"/>
    <xf numFmtId="0" fontId="2" fillId="2" borderId="4" xfId="0" applyFont="1" applyFill="1" applyBorder="1" applyAlignment="1" applyProtection="1">
      <alignment horizontal="center"/>
    </xf>
    <xf numFmtId="0" fontId="2" fillId="2" borderId="0" xfId="0" applyFont="1" applyFill="1" applyBorder="1" applyAlignment="1" applyProtection="1">
      <alignment horizontal="center"/>
    </xf>
    <xf numFmtId="0" fontId="0" fillId="0" borderId="17" xfId="0" applyBorder="1" applyAlignment="1"/>
    <xf numFmtId="0" fontId="0" fillId="2" borderId="14" xfId="0" applyFill="1" applyBorder="1" applyAlignment="1" applyProtection="1">
      <alignment horizontal="left" indent="1"/>
    </xf>
    <xf numFmtId="0" fontId="0" fillId="2" borderId="15" xfId="0" applyFill="1" applyBorder="1" applyAlignment="1" applyProtection="1">
      <alignment horizontal="left" indent="1"/>
    </xf>
    <xf numFmtId="0" fontId="1" fillId="2" borderId="37" xfId="0" applyFont="1" applyFill="1" applyBorder="1" applyAlignment="1" applyProtection="1"/>
    <xf numFmtId="0" fontId="0" fillId="0" borderId="0" xfId="0" applyFill="1" applyBorder="1" applyAlignment="1"/>
    <xf numFmtId="0" fontId="2" fillId="0" borderId="0" xfId="0" applyFont="1" applyFill="1" applyBorder="1" applyAlignment="1"/>
    <xf numFmtId="0" fontId="2" fillId="0" borderId="0" xfId="0" applyFont="1" applyFill="1" applyBorder="1" applyAlignment="1">
      <alignment horizontal="center"/>
    </xf>
    <xf numFmtId="164" fontId="2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8" xfId="0" applyFill="1" applyBorder="1" applyAlignment="1" applyProtection="1"/>
    <xf numFmtId="164" fontId="2" fillId="2" borderId="44" xfId="0" applyNumberFormat="1" applyFont="1" applyFill="1" applyBorder="1" applyAlignment="1" applyProtection="1">
      <alignment horizontal="center"/>
    </xf>
    <xf numFmtId="164" fontId="2" fillId="2" borderId="18" xfId="0" applyNumberFormat="1" applyFont="1" applyFill="1" applyBorder="1" applyAlignment="1" applyProtection="1">
      <alignment horizontal="center"/>
    </xf>
    <xf numFmtId="0" fontId="2" fillId="2" borderId="18" xfId="0" applyFont="1" applyFill="1" applyBorder="1" applyAlignment="1" applyProtection="1">
      <alignment horizontal="center"/>
    </xf>
    <xf numFmtId="0" fontId="0" fillId="2" borderId="18" xfId="0" applyFill="1" applyBorder="1" applyAlignment="1" applyProtection="1">
      <alignment horizontal="center"/>
    </xf>
    <xf numFmtId="0" fontId="2" fillId="2" borderId="44" xfId="0" applyFont="1" applyFill="1" applyBorder="1" applyAlignment="1" applyProtection="1">
      <alignment horizontal="left" indent="1"/>
    </xf>
    <xf numFmtId="0" fontId="0" fillId="2" borderId="18" xfId="0" applyFill="1" applyBorder="1" applyAlignment="1" applyProtection="1">
      <alignment horizontal="left" indent="1"/>
    </xf>
    <xf numFmtId="0" fontId="0" fillId="2" borderId="19" xfId="0" applyFill="1" applyBorder="1" applyAlignment="1" applyProtection="1">
      <alignment horizontal="left" indent="1"/>
    </xf>
    <xf numFmtId="0" fontId="0" fillId="2" borderId="16" xfId="0" applyFill="1" applyBorder="1" applyAlignment="1" applyProtection="1">
      <alignment horizontal="left" indent="1"/>
    </xf>
    <xf numFmtId="0" fontId="0" fillId="0" borderId="16" xfId="0" applyBorder="1" applyAlignment="1" applyProtection="1">
      <alignment horizontal="left" indent="1"/>
    </xf>
    <xf numFmtId="0" fontId="0" fillId="2" borderId="42" xfId="0" applyFill="1" applyBorder="1" applyAlignment="1" applyProtection="1"/>
    <xf numFmtId="0" fontId="0" fillId="0" borderId="9" xfId="0" applyFill="1" applyBorder="1" applyAlignment="1" applyProtection="1">
      <protection locked="0"/>
    </xf>
    <xf numFmtId="0" fontId="2" fillId="2" borderId="14" xfId="0" applyFont="1" applyFill="1" applyBorder="1" applyAlignment="1" applyProtection="1">
      <alignment horizontal="left"/>
    </xf>
    <xf numFmtId="0" fontId="0" fillId="2" borderId="15" xfId="0" applyFill="1" applyBorder="1" applyAlignment="1" applyProtection="1">
      <alignment horizontal="left"/>
    </xf>
    <xf numFmtId="0" fontId="0" fillId="2" borderId="15" xfId="0" applyFill="1" applyBorder="1" applyAlignment="1" applyProtection="1"/>
    <xf numFmtId="0" fontId="0" fillId="2" borderId="0" xfId="0" applyFill="1" applyBorder="1" applyAlignment="1" applyProtection="1"/>
    <xf numFmtId="49" fontId="2" fillId="2" borderId="19" xfId="0" applyNumberFormat="1" applyFont="1" applyFill="1" applyBorder="1" applyAlignment="1" applyProtection="1">
      <alignment horizontal="center"/>
    </xf>
    <xf numFmtId="49" fontId="2" fillId="2" borderId="16" xfId="0" applyNumberFormat="1" applyFont="1" applyFill="1" applyBorder="1" applyAlignment="1" applyProtection="1">
      <alignment horizontal="center"/>
    </xf>
    <xf numFmtId="49" fontId="0" fillId="2" borderId="16" xfId="0" applyNumberFormat="1" applyFill="1" applyBorder="1" applyAlignment="1" applyProtection="1"/>
    <xf numFmtId="0" fontId="2" fillId="0" borderId="0" xfId="0" applyFont="1" applyFill="1" applyAlignment="1" applyProtection="1"/>
    <xf numFmtId="0" fontId="2" fillId="2" borderId="15" xfId="0" applyFont="1" applyFill="1" applyBorder="1" applyAlignment="1" applyProtection="1">
      <alignment horizontal="left"/>
    </xf>
    <xf numFmtId="0" fontId="0" fillId="2" borderId="4" xfId="0" applyFill="1" applyBorder="1" applyAlignment="1" applyProtection="1">
      <alignment horizontal="left" indent="2"/>
    </xf>
    <xf numFmtId="0" fontId="0" fillId="2" borderId="0" xfId="0" applyFill="1" applyBorder="1" applyAlignment="1" applyProtection="1">
      <alignment horizontal="left" indent="2"/>
    </xf>
    <xf numFmtId="0" fontId="0" fillId="0" borderId="0" xfId="0" applyAlignment="1" applyProtection="1">
      <protection locked="0"/>
    </xf>
    <xf numFmtId="0" fontId="0" fillId="0" borderId="9" xfId="0" applyBorder="1" applyAlignment="1" applyProtection="1">
      <protection locked="0"/>
    </xf>
    <xf numFmtId="0" fontId="0" fillId="0" borderId="36" xfId="0" applyBorder="1" applyAlignment="1" applyProtection="1"/>
    <xf numFmtId="0" fontId="0" fillId="2" borderId="47" xfId="0" applyFill="1" applyBorder="1" applyAlignment="1" applyProtection="1"/>
    <xf numFmtId="0" fontId="0" fillId="0" borderId="47" xfId="0" applyBorder="1" applyAlignment="1" applyProtection="1"/>
    <xf numFmtId="0" fontId="0" fillId="0" borderId="37" xfId="0" applyBorder="1" applyAlignment="1" applyProtection="1"/>
    <xf numFmtId="0" fontId="6" fillId="2" borderId="0" xfId="0" applyFont="1" applyFill="1" applyBorder="1" applyAlignment="1" applyProtection="1"/>
    <xf numFmtId="0" fontId="0" fillId="0" borderId="18" xfId="0" applyBorder="1" applyAlignment="1" applyProtection="1"/>
    <xf numFmtId="0" fontId="0" fillId="0" borderId="9" xfId="0" applyBorder="1" applyAlignment="1" applyProtection="1"/>
    <xf numFmtId="0" fontId="0" fillId="3" borderId="45" xfId="0" applyFill="1" applyBorder="1" applyAlignment="1" applyProtection="1"/>
    <xf numFmtId="0" fontId="0" fillId="3" borderId="9" xfId="0" applyFill="1" applyBorder="1" applyAlignment="1" applyProtection="1"/>
    <xf numFmtId="0" fontId="0" fillId="3" borderId="46" xfId="0" applyFill="1" applyBorder="1" applyAlignment="1" applyProtection="1"/>
    <xf numFmtId="0" fontId="0" fillId="2" borderId="48" xfId="0" applyFill="1" applyBorder="1" applyAlignment="1" applyProtection="1">
      <alignment horizontal="left" indent="1"/>
    </xf>
    <xf numFmtId="0" fontId="0" fillId="2" borderId="49" xfId="0" applyFill="1" applyBorder="1" applyAlignment="1" applyProtection="1">
      <alignment horizontal="left" indent="1"/>
    </xf>
    <xf numFmtId="0" fontId="0" fillId="2" borderId="50" xfId="0" applyFill="1" applyBorder="1" applyAlignment="1" applyProtection="1">
      <alignment horizontal="left" indent="1"/>
    </xf>
    <xf numFmtId="3" fontId="0" fillId="2" borderId="16" xfId="0" applyNumberFormat="1" applyFill="1" applyBorder="1" applyAlignment="1" applyProtection="1"/>
    <xf numFmtId="3" fontId="0" fillId="2" borderId="48" xfId="0" applyNumberFormat="1" applyFill="1" applyBorder="1" applyAlignment="1" applyProtection="1"/>
    <xf numFmtId="3" fontId="0" fillId="2" borderId="49" xfId="0" applyNumberFormat="1" applyFill="1" applyBorder="1" applyAlignment="1" applyProtection="1"/>
    <xf numFmtId="3" fontId="0" fillId="2" borderId="51" xfId="0" applyNumberFormat="1" applyFill="1" applyBorder="1" applyAlignment="1" applyProtection="1"/>
    <xf numFmtId="3" fontId="1" fillId="2" borderId="52" xfId="0" applyNumberFormat="1" applyFont="1" applyFill="1" applyBorder="1" applyAlignment="1" applyProtection="1"/>
    <xf numFmtId="3" fontId="1" fillId="2" borderId="53" xfId="0" applyNumberFormat="1" applyFont="1" applyFill="1" applyBorder="1" applyAlignment="1" applyProtection="1"/>
    <xf numFmtId="3" fontId="1" fillId="2" borderId="54" xfId="0" applyNumberFormat="1" applyFont="1" applyFill="1" applyBorder="1" applyAlignment="1" applyProtection="1"/>
    <xf numFmtId="3" fontId="0" fillId="2" borderId="52" xfId="0" applyNumberFormat="1" applyFill="1" applyBorder="1" applyAlignment="1" applyProtection="1"/>
    <xf numFmtId="3" fontId="0" fillId="2" borderId="53" xfId="0" applyNumberFormat="1" applyFill="1" applyBorder="1" applyAlignment="1" applyProtection="1"/>
    <xf numFmtId="3" fontId="0" fillId="2" borderId="55" xfId="0" applyNumberFormat="1" applyFill="1" applyBorder="1" applyAlignment="1" applyProtection="1"/>
    <xf numFmtId="0" fontId="0" fillId="2" borderId="36" xfId="0" applyFill="1" applyBorder="1" applyAlignment="1" applyProtection="1">
      <alignment horizontal="left" indent="1"/>
    </xf>
    <xf numFmtId="0" fontId="0" fillId="0" borderId="36" xfId="0" applyBorder="1" applyAlignment="1" applyProtection="1">
      <alignment horizontal="left" indent="1"/>
    </xf>
    <xf numFmtId="0" fontId="0" fillId="2" borderId="37" xfId="0" applyFill="1" applyBorder="1" applyAlignment="1" applyProtection="1">
      <alignment horizontal="left" indent="3"/>
    </xf>
    <xf numFmtId="0" fontId="0" fillId="0" borderId="37" xfId="0" applyBorder="1" applyAlignment="1" applyProtection="1">
      <alignment horizontal="left" indent="3"/>
    </xf>
    <xf numFmtId="3" fontId="0" fillId="2" borderId="54" xfId="0" applyNumberFormat="1" applyFill="1" applyBorder="1" applyAlignment="1" applyProtection="1"/>
    <xf numFmtId="0" fontId="0" fillId="2" borderId="52" xfId="0" applyFill="1" applyBorder="1" applyAlignment="1" applyProtection="1">
      <alignment horizontal="left" indent="1"/>
    </xf>
    <xf numFmtId="0" fontId="0" fillId="2" borderId="53" xfId="0" applyFill="1" applyBorder="1" applyAlignment="1" applyProtection="1">
      <alignment horizontal="left" indent="1"/>
    </xf>
    <xf numFmtId="0" fontId="0" fillId="2" borderId="55" xfId="0" applyFill="1" applyBorder="1" applyAlignment="1" applyProtection="1">
      <alignment horizontal="left" indent="1"/>
    </xf>
    <xf numFmtId="0" fontId="0" fillId="0" borderId="0" xfId="0" applyAlignment="1" applyProtection="1"/>
    <xf numFmtId="0" fontId="2" fillId="2" borderId="33" xfId="0" applyFont="1" applyFill="1" applyBorder="1" applyAlignment="1" applyProtection="1">
      <alignment horizontal="center"/>
    </xf>
    <xf numFmtId="0" fontId="0" fillId="0" borderId="46" xfId="0" applyBorder="1" applyAlignment="1" applyProtection="1"/>
    <xf numFmtId="3" fontId="0" fillId="2" borderId="0" xfId="0" applyNumberFormat="1" applyFill="1" applyBorder="1" applyAlignment="1" applyProtection="1"/>
    <xf numFmtId="0" fontId="2" fillId="2" borderId="19" xfId="0" applyFont="1" applyFill="1" applyBorder="1" applyAlignment="1" applyProtection="1"/>
    <xf numFmtId="0" fontId="2" fillId="2" borderId="16" xfId="0" applyFont="1" applyFill="1" applyBorder="1" applyAlignment="1" applyProtection="1"/>
    <xf numFmtId="0" fontId="2" fillId="2" borderId="5" xfId="0" applyFont="1" applyFill="1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2" fillId="0" borderId="0" xfId="0" applyFont="1" applyAlignment="1" applyProtection="1">
      <alignment readingOrder="1"/>
    </xf>
    <xf numFmtId="0" fontId="0" fillId="0" borderId="0" xfId="0" applyAlignment="1">
      <alignment readingOrder="1"/>
    </xf>
  </cellXfs>
  <cellStyles count="2">
    <cellStyle name="Comma" xfId="1" builtinId="3"/>
    <cellStyle name="Normal" xfId="0" builtinId="0"/>
  </cellStyles>
  <dxfs count="84"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</font>
      <fill>
        <patternFill>
          <bgColor rgb="FF92D050"/>
        </patternFill>
      </fill>
    </dxf>
    <dxf>
      <fill>
        <patternFill>
          <bgColor rgb="FFCCFF99"/>
        </patternFill>
      </fill>
    </dxf>
    <dxf>
      <fill>
        <patternFill>
          <bgColor rgb="FFFFFFFF"/>
        </patternFill>
      </fill>
    </dxf>
    <dxf>
      <fill>
        <patternFill>
          <bgColor rgb="FFD7FFAF"/>
        </patternFill>
      </fill>
    </dxf>
    <dxf>
      <fill>
        <patternFill>
          <bgColor rgb="FFD5FFAB"/>
        </patternFill>
      </fill>
    </dxf>
    <dxf>
      <fill>
        <patternFill>
          <bgColor rgb="FFCCFFCC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CCFFCC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mruColors>
      <color rgb="FFCCFFCC"/>
      <color rgb="FFD5FFAB"/>
      <color rgb="FFFFFFFF"/>
      <color rgb="FFCCFF99"/>
      <color rgb="FFD7FFAF"/>
      <color rgb="FFE4FFC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showGridLines="0" tabSelected="1" workbookViewId="0">
      <selection activeCell="C1" sqref="C1:F1"/>
    </sheetView>
  </sheetViews>
  <sheetFormatPr defaultRowHeight="12.75" x14ac:dyDescent="0.2"/>
  <cols>
    <col min="1" max="1" width="5.7109375" customWidth="1"/>
    <col min="4" max="4" width="25.7109375" customWidth="1"/>
    <col min="5" max="5" width="1.85546875" customWidth="1"/>
    <col min="6" max="6" width="9.7109375" customWidth="1"/>
  </cols>
  <sheetData>
    <row r="1" spans="1:9" x14ac:dyDescent="0.2">
      <c r="A1" s="28"/>
      <c r="B1" s="29" t="s">
        <v>4</v>
      </c>
      <c r="C1" s="157" t="s">
        <v>134</v>
      </c>
      <c r="D1" s="157"/>
      <c r="E1" s="158"/>
      <c r="F1" s="158"/>
      <c r="G1" s="28"/>
      <c r="H1" s="28"/>
      <c r="I1" s="28"/>
    </row>
    <row r="2" spans="1:9" x14ac:dyDescent="0.2">
      <c r="A2" s="28"/>
      <c r="B2" s="29" t="s">
        <v>5</v>
      </c>
      <c r="C2" s="159"/>
      <c r="D2" s="159"/>
      <c r="E2" s="159"/>
      <c r="F2" s="159"/>
      <c r="G2" s="28"/>
      <c r="H2" s="28"/>
      <c r="I2" s="28"/>
    </row>
    <row r="3" spans="1:9" x14ac:dyDescent="0.2">
      <c r="A3" s="28"/>
      <c r="B3" s="28"/>
      <c r="C3" s="160"/>
      <c r="D3" s="160"/>
      <c r="E3" s="160"/>
      <c r="F3" s="160"/>
      <c r="G3" s="28"/>
      <c r="H3" s="28"/>
      <c r="I3" s="28"/>
    </row>
    <row r="4" spans="1:9" x14ac:dyDescent="0.2">
      <c r="A4" s="28"/>
      <c r="B4" s="31" t="s">
        <v>125</v>
      </c>
      <c r="C4" s="31"/>
      <c r="D4" s="31"/>
      <c r="E4" s="31"/>
      <c r="F4" s="28"/>
      <c r="G4" s="28"/>
      <c r="H4" s="28"/>
      <c r="I4" s="28"/>
    </row>
    <row r="5" spans="1:9" ht="13.5" thickBot="1" x14ac:dyDescent="0.25">
      <c r="A5" s="28"/>
      <c r="B5" s="28"/>
      <c r="C5" s="28"/>
      <c r="D5" s="28"/>
      <c r="E5" s="28"/>
      <c r="F5" s="28"/>
      <c r="G5" s="28"/>
      <c r="H5" s="28"/>
      <c r="I5" s="28"/>
    </row>
    <row r="6" spans="1:9" ht="15" customHeight="1" x14ac:dyDescent="0.2">
      <c r="A6" s="28"/>
      <c r="B6" s="32" t="s">
        <v>126</v>
      </c>
      <c r="C6" s="33"/>
      <c r="D6" s="33"/>
      <c r="E6" s="33"/>
      <c r="F6" s="33"/>
      <c r="G6" s="33"/>
      <c r="H6" s="34"/>
      <c r="I6" s="28"/>
    </row>
    <row r="7" spans="1:9" ht="15" customHeight="1" x14ac:dyDescent="0.2">
      <c r="A7" s="28"/>
      <c r="B7" s="35" t="s">
        <v>127</v>
      </c>
      <c r="C7" s="36"/>
      <c r="D7" s="36"/>
      <c r="E7" s="36"/>
      <c r="F7" s="36"/>
      <c r="G7" s="36"/>
      <c r="H7" s="37"/>
      <c r="I7" s="28"/>
    </row>
    <row r="8" spans="1:9" ht="15" customHeight="1" x14ac:dyDescent="0.2">
      <c r="A8" s="28"/>
      <c r="B8" s="35" t="s">
        <v>135</v>
      </c>
      <c r="C8" s="36"/>
      <c r="D8" s="36"/>
      <c r="E8" s="36"/>
      <c r="F8" s="36"/>
      <c r="G8" s="36"/>
      <c r="H8" s="37"/>
      <c r="I8" s="28"/>
    </row>
    <row r="9" spans="1:9" ht="15" customHeight="1" x14ac:dyDescent="0.2">
      <c r="A9" s="28"/>
      <c r="B9" s="35" t="s">
        <v>136</v>
      </c>
      <c r="C9" s="36"/>
      <c r="D9" s="36"/>
      <c r="E9" s="36"/>
      <c r="F9" s="36"/>
      <c r="G9" s="36"/>
      <c r="H9" s="37"/>
      <c r="I9" s="28"/>
    </row>
    <row r="10" spans="1:9" ht="15" customHeight="1" x14ac:dyDescent="0.2">
      <c r="A10" s="28"/>
      <c r="B10" s="35"/>
      <c r="C10" s="36"/>
      <c r="D10" s="36"/>
      <c r="E10" s="36"/>
      <c r="F10" s="36"/>
      <c r="G10" s="36"/>
      <c r="H10" s="37"/>
      <c r="I10" s="28"/>
    </row>
    <row r="11" spans="1:9" ht="15" customHeight="1" x14ac:dyDescent="0.2">
      <c r="A11" s="28"/>
      <c r="B11" s="35"/>
      <c r="C11" s="36"/>
      <c r="D11" s="36"/>
      <c r="E11" s="36"/>
      <c r="F11" s="36"/>
      <c r="G11" s="36"/>
      <c r="H11" s="37"/>
      <c r="I11" s="28"/>
    </row>
    <row r="12" spans="1:9" ht="15" customHeight="1" thickBot="1" x14ac:dyDescent="0.25">
      <c r="A12" s="28"/>
      <c r="B12" s="38"/>
      <c r="C12" s="39"/>
      <c r="D12" s="39"/>
      <c r="E12" s="39"/>
      <c r="F12" s="39"/>
      <c r="G12" s="39"/>
      <c r="H12" s="40"/>
      <c r="I12" s="28"/>
    </row>
    <row r="13" spans="1:9" x14ac:dyDescent="0.2">
      <c r="A13" s="28"/>
      <c r="B13" s="28"/>
      <c r="C13" s="28"/>
      <c r="D13" s="28"/>
      <c r="E13" s="28"/>
      <c r="F13" s="28"/>
      <c r="G13" s="28"/>
      <c r="H13" s="28"/>
      <c r="I13" s="28"/>
    </row>
    <row r="14" spans="1:9" x14ac:dyDescent="0.2">
      <c r="A14" s="28"/>
      <c r="B14" s="28"/>
      <c r="C14" s="28"/>
      <c r="D14" s="28"/>
      <c r="E14" s="28"/>
      <c r="F14" s="28"/>
      <c r="G14" s="28"/>
      <c r="H14" s="28"/>
      <c r="I14" s="28"/>
    </row>
    <row r="15" spans="1:9" x14ac:dyDescent="0.2">
      <c r="A15" s="28"/>
      <c r="B15" s="28"/>
      <c r="C15" s="28"/>
      <c r="D15" s="28"/>
      <c r="E15" s="28"/>
      <c r="F15" s="28"/>
      <c r="G15" s="28"/>
      <c r="H15" s="28"/>
      <c r="I15" s="28"/>
    </row>
    <row r="16" spans="1:9" x14ac:dyDescent="0.2">
      <c r="A16" s="28"/>
      <c r="B16" s="28"/>
      <c r="C16" s="28"/>
      <c r="D16" s="28"/>
      <c r="E16" s="28"/>
      <c r="F16" s="28"/>
      <c r="G16" s="28"/>
      <c r="H16" s="28"/>
      <c r="I16" s="28"/>
    </row>
    <row r="17" spans="1:9" x14ac:dyDescent="0.2">
      <c r="A17" s="28"/>
      <c r="B17" s="28"/>
      <c r="C17" s="28"/>
      <c r="D17" s="28"/>
      <c r="E17" s="28"/>
      <c r="F17" s="28"/>
      <c r="G17" s="28"/>
      <c r="H17" s="28"/>
      <c r="I17" s="28"/>
    </row>
    <row r="18" spans="1:9" x14ac:dyDescent="0.2">
      <c r="A18" s="28"/>
      <c r="B18" s="28"/>
      <c r="C18" s="28"/>
      <c r="D18" s="28"/>
      <c r="E18" s="28"/>
      <c r="F18" s="28"/>
      <c r="G18" s="28"/>
      <c r="H18" s="28"/>
      <c r="I18" s="28"/>
    </row>
    <row r="19" spans="1:9" x14ac:dyDescent="0.2">
      <c r="A19" s="28"/>
      <c r="B19" s="28"/>
      <c r="C19" s="28"/>
      <c r="D19" s="28"/>
      <c r="E19" s="28"/>
      <c r="F19" s="28"/>
      <c r="G19" s="28"/>
      <c r="H19" s="28"/>
      <c r="I19" s="28"/>
    </row>
  </sheetData>
  <sheetProtection algorithmName="SHA-512" hashValue="cOP6djlLd8v4f9asoCD/8Lmf1SJqKK1utzVfnqmqWHdYu9vqV6WKef9KjFyr7bWfa0SHzbpE1BBFgA9Y5SCsOA==" saltValue="i391Kef+1+EbbpAB5UV1Jg==" spinCount="100000" sheet="1" objects="1" scenarios="1"/>
  <mergeCells count="3">
    <mergeCell ref="C1:F1"/>
    <mergeCell ref="C2:F2"/>
    <mergeCell ref="C3:F3"/>
  </mergeCells>
  <phoneticPr fontId="8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41"/>
  <sheetViews>
    <sheetView showGridLines="0" workbookViewId="0">
      <selection activeCell="B6" sqref="B6:D6"/>
    </sheetView>
  </sheetViews>
  <sheetFormatPr defaultRowHeight="12.75" x14ac:dyDescent="0.2"/>
  <cols>
    <col min="1" max="1" width="5.7109375" customWidth="1"/>
    <col min="2" max="2" width="3.7109375" customWidth="1"/>
    <col min="3" max="3" width="5.7109375" customWidth="1"/>
    <col min="4" max="4" width="13.7109375" customWidth="1"/>
    <col min="5" max="5" width="19.7109375" customWidth="1"/>
    <col min="6" max="6" width="4.7109375" customWidth="1"/>
    <col min="7" max="7" width="2.140625" customWidth="1"/>
    <col min="8" max="8" width="11.28515625" customWidth="1"/>
    <col min="9" max="9" width="2.140625" customWidth="1"/>
    <col min="10" max="10" width="11" customWidth="1"/>
    <col min="11" max="11" width="2.7109375" customWidth="1"/>
  </cols>
  <sheetData>
    <row r="1" spans="1:11" x14ac:dyDescent="0.2">
      <c r="A1" s="28"/>
      <c r="B1" s="168" t="s">
        <v>4</v>
      </c>
      <c r="C1" s="168"/>
      <c r="D1" s="158" t="s">
        <v>134</v>
      </c>
      <c r="E1" s="158"/>
      <c r="F1" s="158"/>
      <c r="G1" s="158"/>
      <c r="H1" s="158"/>
      <c r="I1" s="158"/>
      <c r="J1" s="158"/>
    </row>
    <row r="2" spans="1:11" x14ac:dyDescent="0.2">
      <c r="A2" s="28"/>
      <c r="B2" s="29" t="s">
        <v>5</v>
      </c>
      <c r="C2" s="29"/>
      <c r="D2" s="159"/>
      <c r="E2" s="159"/>
      <c r="F2" s="159"/>
      <c r="G2" s="159"/>
      <c r="H2" s="159"/>
      <c r="I2" s="159"/>
      <c r="J2" s="159"/>
    </row>
    <row r="3" spans="1:11" x14ac:dyDescent="0.2">
      <c r="A3" s="28"/>
      <c r="B3" s="28"/>
      <c r="C3" s="28"/>
      <c r="D3" s="30"/>
      <c r="E3" s="30"/>
      <c r="F3" s="30"/>
      <c r="G3" s="30"/>
      <c r="H3" s="30"/>
      <c r="I3" s="30"/>
      <c r="J3" s="30"/>
    </row>
    <row r="4" spans="1:11" x14ac:dyDescent="0.2">
      <c r="A4" s="28"/>
      <c r="B4" s="169" t="s">
        <v>71</v>
      </c>
      <c r="C4" s="170"/>
      <c r="D4" s="170"/>
      <c r="E4" s="170"/>
      <c r="F4" s="170"/>
      <c r="G4" s="170"/>
      <c r="H4" s="170"/>
      <c r="I4" s="170"/>
      <c r="J4" s="171"/>
    </row>
    <row r="5" spans="1:11" x14ac:dyDescent="0.2">
      <c r="A5" s="28"/>
      <c r="B5" s="28"/>
      <c r="C5" s="28"/>
      <c r="D5" s="28"/>
      <c r="E5" s="28"/>
      <c r="F5" s="28"/>
      <c r="G5" s="28"/>
      <c r="H5" s="28"/>
      <c r="I5" s="28"/>
      <c r="J5" s="28"/>
    </row>
    <row r="6" spans="1:11" x14ac:dyDescent="0.2">
      <c r="A6" s="28"/>
      <c r="B6" s="251" t="s">
        <v>14</v>
      </c>
      <c r="C6" s="251"/>
      <c r="D6" s="252"/>
      <c r="E6" s="28"/>
      <c r="F6" s="28"/>
      <c r="G6" s="28"/>
      <c r="H6" s="28"/>
      <c r="I6" s="28"/>
      <c r="J6" s="28"/>
    </row>
    <row r="7" spans="1:11" ht="13.5" thickBot="1" x14ac:dyDescent="0.25">
      <c r="A7" s="28"/>
      <c r="B7" s="29" t="s">
        <v>11</v>
      </c>
      <c r="C7" s="28"/>
      <c r="D7" s="28"/>
      <c r="E7" s="28"/>
      <c r="F7" s="28"/>
      <c r="G7" s="28"/>
      <c r="H7" s="28"/>
      <c r="I7" s="28"/>
      <c r="J7" s="28"/>
    </row>
    <row r="8" spans="1:11" ht="15" customHeight="1" x14ac:dyDescent="0.2">
      <c r="A8" s="28"/>
      <c r="B8" s="172" t="s">
        <v>193</v>
      </c>
      <c r="C8" s="173"/>
      <c r="D8" s="173"/>
      <c r="E8" s="173"/>
      <c r="F8" s="173"/>
      <c r="G8" s="173"/>
      <c r="H8" s="173"/>
      <c r="I8" s="173"/>
      <c r="J8" s="173"/>
      <c r="K8" s="174"/>
    </row>
    <row r="9" spans="1:11" x14ac:dyDescent="0.2">
      <c r="A9" s="28"/>
      <c r="B9" s="175" t="s">
        <v>31</v>
      </c>
      <c r="C9" s="176"/>
      <c r="D9" s="176"/>
      <c r="E9" s="176"/>
      <c r="F9" s="176"/>
      <c r="G9" s="176"/>
      <c r="H9" s="176"/>
      <c r="I9" s="176"/>
      <c r="J9" s="176"/>
      <c r="K9" s="177"/>
    </row>
    <row r="10" spans="1:11" ht="13.5" thickBot="1" x14ac:dyDescent="0.25">
      <c r="A10" s="28"/>
      <c r="B10" s="161" t="s">
        <v>7</v>
      </c>
      <c r="C10" s="162"/>
      <c r="D10" s="162"/>
      <c r="E10" s="162"/>
      <c r="F10" s="162"/>
      <c r="G10" s="162"/>
      <c r="H10" s="162"/>
      <c r="I10" s="162"/>
      <c r="J10" s="162"/>
      <c r="K10" s="163"/>
    </row>
    <row r="11" spans="1:11" x14ac:dyDescent="0.2">
      <c r="A11" s="28"/>
      <c r="B11" s="46"/>
      <c r="C11" s="47"/>
      <c r="D11" s="47"/>
      <c r="E11" s="47"/>
      <c r="F11" s="47"/>
      <c r="G11" s="47"/>
      <c r="H11" s="47"/>
      <c r="I11" s="47"/>
      <c r="J11" s="47"/>
      <c r="K11" s="60"/>
    </row>
    <row r="12" spans="1:11" ht="14.1" customHeight="1" x14ac:dyDescent="0.2">
      <c r="A12" s="28"/>
      <c r="B12" s="49" t="s">
        <v>6</v>
      </c>
      <c r="C12" s="47"/>
      <c r="D12" s="47"/>
      <c r="E12" s="47"/>
      <c r="F12" s="47"/>
      <c r="G12" s="50"/>
      <c r="H12" s="47"/>
      <c r="I12" s="47"/>
      <c r="J12" s="47"/>
      <c r="K12" s="48"/>
    </row>
    <row r="13" spans="1:11" ht="14.1" customHeight="1" x14ac:dyDescent="0.2">
      <c r="A13" s="28"/>
      <c r="B13" s="46"/>
      <c r="C13" s="167" t="s">
        <v>74</v>
      </c>
      <c r="D13" s="167"/>
      <c r="E13" s="167"/>
      <c r="F13" s="50"/>
      <c r="G13" s="50" t="s">
        <v>65</v>
      </c>
      <c r="H13" s="106">
        <v>25000</v>
      </c>
      <c r="I13" s="50"/>
      <c r="J13" s="47"/>
      <c r="K13" s="48"/>
    </row>
    <row r="14" spans="1:11" ht="14.1" customHeight="1" x14ac:dyDescent="0.2">
      <c r="A14" s="28"/>
      <c r="B14" s="46"/>
      <c r="C14" s="166" t="s">
        <v>75</v>
      </c>
      <c r="D14" s="166"/>
      <c r="E14" s="166"/>
      <c r="F14" s="47"/>
      <c r="G14" s="50"/>
      <c r="H14" s="53">
        <v>21000</v>
      </c>
      <c r="I14" s="53"/>
      <c r="J14" s="47"/>
      <c r="K14" s="48"/>
    </row>
    <row r="15" spans="1:11" ht="14.1" customHeight="1" x14ac:dyDescent="0.2">
      <c r="A15" s="28"/>
      <c r="B15" s="46"/>
      <c r="C15" s="166" t="s">
        <v>76</v>
      </c>
      <c r="D15" s="166"/>
      <c r="E15" s="166"/>
      <c r="F15" s="47"/>
      <c r="G15" s="50" t="s">
        <v>65</v>
      </c>
      <c r="H15" s="107">
        <f>SUM(H13:H14)</f>
        <v>46000</v>
      </c>
      <c r="I15" s="53"/>
      <c r="J15" s="47"/>
      <c r="K15" s="48"/>
    </row>
    <row r="16" spans="1:11" ht="14.1" customHeight="1" x14ac:dyDescent="0.2">
      <c r="A16" s="28"/>
      <c r="B16" s="46"/>
      <c r="C16" s="166" t="s">
        <v>77</v>
      </c>
      <c r="D16" s="166"/>
      <c r="E16" s="166"/>
      <c r="F16" s="47"/>
      <c r="G16" s="50"/>
      <c r="H16" s="53">
        <v>22000</v>
      </c>
      <c r="I16" s="53"/>
      <c r="J16" s="47"/>
      <c r="K16" s="48"/>
    </row>
    <row r="17" spans="1:11" ht="14.1" customHeight="1" x14ac:dyDescent="0.2">
      <c r="A17" s="28"/>
      <c r="B17" s="46"/>
      <c r="C17" s="166" t="s">
        <v>32</v>
      </c>
      <c r="D17" s="166"/>
      <c r="E17" s="166"/>
      <c r="F17" s="47"/>
      <c r="G17" s="50" t="s">
        <v>65</v>
      </c>
      <c r="H17" s="107">
        <f>H15-H16</f>
        <v>24000</v>
      </c>
      <c r="I17" s="53"/>
      <c r="J17" s="47"/>
      <c r="K17" s="48"/>
    </row>
    <row r="18" spans="1:11" ht="14.1" customHeight="1" x14ac:dyDescent="0.2">
      <c r="A18" s="28"/>
      <c r="B18" s="46"/>
      <c r="C18" s="166" t="s">
        <v>78</v>
      </c>
      <c r="D18" s="166"/>
      <c r="E18" s="166"/>
      <c r="F18" s="47"/>
      <c r="G18" s="47"/>
      <c r="H18" s="101">
        <v>1000</v>
      </c>
      <c r="I18" s="53"/>
      <c r="J18" s="47"/>
      <c r="K18" s="48"/>
    </row>
    <row r="19" spans="1:11" ht="14.1" customHeight="1" x14ac:dyDescent="0.2">
      <c r="A19" s="28"/>
      <c r="B19" s="46"/>
      <c r="C19" s="166" t="s">
        <v>108</v>
      </c>
      <c r="D19" s="166"/>
      <c r="E19" s="166"/>
      <c r="F19" s="47"/>
      <c r="G19" s="47"/>
      <c r="H19" s="47"/>
      <c r="I19" s="50" t="s">
        <v>65</v>
      </c>
      <c r="J19" s="97">
        <f>H17-H18</f>
        <v>23000</v>
      </c>
      <c r="K19" s="48"/>
    </row>
    <row r="20" spans="1:11" ht="14.1" customHeight="1" x14ac:dyDescent="0.2">
      <c r="A20" s="28"/>
      <c r="B20" s="164" t="s">
        <v>34</v>
      </c>
      <c r="C20" s="165"/>
      <c r="D20" s="165"/>
      <c r="E20" s="165"/>
      <c r="F20" s="165"/>
      <c r="G20" s="165"/>
      <c r="H20" s="165"/>
      <c r="I20" s="50"/>
      <c r="J20" s="99">
        <v>18000</v>
      </c>
      <c r="K20" s="48"/>
    </row>
    <row r="21" spans="1:11" ht="14.1" customHeight="1" x14ac:dyDescent="0.2">
      <c r="A21" s="28"/>
      <c r="B21" s="164" t="s">
        <v>35</v>
      </c>
      <c r="C21" s="165"/>
      <c r="D21" s="165"/>
      <c r="E21" s="165"/>
      <c r="F21" s="54"/>
      <c r="G21" s="54"/>
      <c r="H21" s="54"/>
      <c r="I21" s="50"/>
      <c r="J21" s="47"/>
      <c r="K21" s="48"/>
    </row>
    <row r="22" spans="1:11" ht="14.1" customHeight="1" x14ac:dyDescent="0.2">
      <c r="A22" s="28"/>
      <c r="B22" s="46"/>
      <c r="C22" s="167" t="s">
        <v>79</v>
      </c>
      <c r="D22" s="167"/>
      <c r="E22" s="167"/>
      <c r="F22" s="47"/>
      <c r="G22" s="50" t="s">
        <v>65</v>
      </c>
      <c r="H22" s="97">
        <v>1000</v>
      </c>
      <c r="I22" s="50"/>
      <c r="J22" s="47"/>
      <c r="K22" s="48"/>
    </row>
    <row r="23" spans="1:11" ht="14.1" customHeight="1" x14ac:dyDescent="0.2">
      <c r="A23" s="28"/>
      <c r="B23" s="46"/>
      <c r="C23" s="166" t="s">
        <v>80</v>
      </c>
      <c r="D23" s="166"/>
      <c r="E23" s="166"/>
      <c r="F23" s="47"/>
      <c r="G23" s="47"/>
      <c r="H23" s="99">
        <v>3000</v>
      </c>
      <c r="I23" s="50"/>
      <c r="J23" s="47"/>
      <c r="K23" s="48"/>
    </row>
    <row r="24" spans="1:11" ht="14.1" customHeight="1" x14ac:dyDescent="0.2">
      <c r="A24" s="28"/>
      <c r="B24" s="46"/>
      <c r="C24" s="166" t="s">
        <v>81</v>
      </c>
      <c r="D24" s="166"/>
      <c r="E24" s="166"/>
      <c r="F24" s="47"/>
      <c r="G24" s="47"/>
      <c r="H24" s="101">
        <v>8000</v>
      </c>
      <c r="I24" s="50"/>
      <c r="J24" s="47"/>
      <c r="K24" s="48"/>
    </row>
    <row r="25" spans="1:11" ht="14.1" customHeight="1" x14ac:dyDescent="0.2">
      <c r="A25" s="28"/>
      <c r="B25" s="46"/>
      <c r="C25" s="166" t="s">
        <v>82</v>
      </c>
      <c r="D25" s="166"/>
      <c r="E25" s="166"/>
      <c r="F25" s="47"/>
      <c r="G25" s="47"/>
      <c r="H25" s="47"/>
      <c r="I25" s="50"/>
      <c r="J25" s="55">
        <f>SUM(H22:H24)</f>
        <v>12000</v>
      </c>
      <c r="K25" s="48"/>
    </row>
    <row r="26" spans="1:11" ht="14.1" customHeight="1" x14ac:dyDescent="0.2">
      <c r="A26" s="28"/>
      <c r="B26" s="164" t="s">
        <v>9</v>
      </c>
      <c r="C26" s="165"/>
      <c r="D26" s="165"/>
      <c r="E26" s="165"/>
      <c r="F26" s="47"/>
      <c r="G26" s="47"/>
      <c r="H26" s="47"/>
      <c r="I26" s="50" t="s">
        <v>65</v>
      </c>
      <c r="J26" s="107">
        <f>J19+J20+J25</f>
        <v>53000</v>
      </c>
      <c r="K26" s="48"/>
    </row>
    <row r="27" spans="1:11" ht="14.1" customHeight="1" x14ac:dyDescent="0.2">
      <c r="A27" s="28"/>
      <c r="B27" s="46"/>
      <c r="C27" s="167" t="s">
        <v>83</v>
      </c>
      <c r="D27" s="167"/>
      <c r="E27" s="167"/>
      <c r="F27" s="47"/>
      <c r="G27" s="47"/>
      <c r="H27" s="47"/>
      <c r="I27" s="50"/>
      <c r="J27" s="53">
        <v>24000</v>
      </c>
      <c r="K27" s="48"/>
    </row>
    <row r="28" spans="1:11" ht="14.1" customHeight="1" x14ac:dyDescent="0.2">
      <c r="A28" s="28"/>
      <c r="B28" s="46"/>
      <c r="C28" s="47"/>
      <c r="D28" s="47"/>
      <c r="E28" s="47"/>
      <c r="F28" s="47"/>
      <c r="G28" s="47"/>
      <c r="H28" s="47"/>
      <c r="I28" s="50" t="s">
        <v>65</v>
      </c>
      <c r="J28" s="107">
        <f>J26+J27</f>
        <v>77000</v>
      </c>
      <c r="K28" s="48"/>
    </row>
    <row r="29" spans="1:11" ht="14.1" customHeight="1" x14ac:dyDescent="0.2">
      <c r="A29" s="28"/>
      <c r="B29" s="46"/>
      <c r="C29" s="167" t="s">
        <v>181</v>
      </c>
      <c r="D29" s="167"/>
      <c r="E29" s="167"/>
      <c r="F29" s="47"/>
      <c r="G29" s="47"/>
      <c r="H29" s="47"/>
      <c r="I29" s="50"/>
      <c r="J29" s="53">
        <v>20000</v>
      </c>
      <c r="K29" s="48"/>
    </row>
    <row r="30" spans="1:11" ht="14.1" customHeight="1" thickBot="1" x14ac:dyDescent="0.25">
      <c r="A30" s="28"/>
      <c r="B30" s="49" t="s">
        <v>10</v>
      </c>
      <c r="C30" s="26"/>
      <c r="D30" s="26"/>
      <c r="E30" s="26"/>
      <c r="F30" s="26"/>
      <c r="G30" s="26"/>
      <c r="H30" s="26"/>
      <c r="I30" s="50" t="s">
        <v>65</v>
      </c>
      <c r="J30" s="108">
        <f>J28-J29</f>
        <v>57000</v>
      </c>
      <c r="K30" s="48"/>
    </row>
    <row r="31" spans="1:11" ht="14.25" thickTop="1" thickBot="1" x14ac:dyDescent="0.25">
      <c r="A31" s="28"/>
      <c r="B31" s="56"/>
      <c r="C31" s="57"/>
      <c r="D31" s="57"/>
      <c r="E31" s="57"/>
      <c r="F31" s="57"/>
      <c r="G31" s="57"/>
      <c r="H31" s="57"/>
      <c r="I31" s="57"/>
      <c r="J31" s="57"/>
      <c r="K31" s="58"/>
    </row>
    <row r="32" spans="1:11" x14ac:dyDescent="0.2">
      <c r="A32" s="28"/>
      <c r="B32" s="28"/>
      <c r="C32" s="28"/>
      <c r="D32" s="28"/>
      <c r="E32" s="28"/>
      <c r="F32" s="28"/>
      <c r="G32" s="28"/>
      <c r="H32" s="28"/>
      <c r="I32" s="28"/>
      <c r="J32" s="28"/>
    </row>
    <row r="33" spans="1:10" ht="13.5" thickBot="1" x14ac:dyDescent="0.25">
      <c r="A33" s="28"/>
      <c r="B33" s="29" t="s">
        <v>12</v>
      </c>
      <c r="C33" s="28"/>
      <c r="D33" s="28"/>
      <c r="E33" s="28"/>
      <c r="F33" s="28"/>
      <c r="G33" s="28"/>
      <c r="H33" s="28"/>
      <c r="I33" s="28"/>
      <c r="J33" s="28"/>
    </row>
    <row r="34" spans="1:10" ht="15" customHeight="1" x14ac:dyDescent="0.2">
      <c r="A34" s="28"/>
      <c r="B34" s="178" t="s">
        <v>13</v>
      </c>
      <c r="C34" s="179"/>
      <c r="D34" s="179"/>
      <c r="E34" s="179"/>
      <c r="F34" s="59"/>
      <c r="G34" s="59"/>
      <c r="H34" s="59"/>
      <c r="I34" s="60"/>
      <c r="J34" s="28"/>
    </row>
    <row r="35" spans="1:10" ht="14.1" customHeight="1" x14ac:dyDescent="0.2">
      <c r="A35" s="28"/>
      <c r="B35" s="46"/>
      <c r="C35" s="167" t="s">
        <v>122</v>
      </c>
      <c r="D35" s="167"/>
      <c r="E35" s="167"/>
      <c r="F35" s="47"/>
      <c r="G35" s="47" t="s">
        <v>65</v>
      </c>
      <c r="H35" s="53">
        <v>32000</v>
      </c>
      <c r="I35" s="48"/>
      <c r="J35" s="28"/>
    </row>
    <row r="36" spans="1:10" ht="14.1" customHeight="1" x14ac:dyDescent="0.2">
      <c r="A36" s="28"/>
      <c r="B36" s="46"/>
      <c r="C36" s="180" t="s">
        <v>84</v>
      </c>
      <c r="D36" s="180"/>
      <c r="E36" s="180"/>
      <c r="F36" s="61"/>
      <c r="G36" s="61"/>
      <c r="H36" s="109">
        <f>J30</f>
        <v>57000</v>
      </c>
      <c r="I36" s="48"/>
      <c r="J36" s="28"/>
    </row>
    <row r="37" spans="1:10" ht="14.1" customHeight="1" x14ac:dyDescent="0.2">
      <c r="A37" s="28"/>
      <c r="B37" s="46"/>
      <c r="C37" s="166" t="s">
        <v>85</v>
      </c>
      <c r="D37" s="166"/>
      <c r="E37" s="166"/>
      <c r="F37" s="47"/>
      <c r="G37" s="47" t="s">
        <v>65</v>
      </c>
      <c r="H37" s="107">
        <f>H35+H36</f>
        <v>89000</v>
      </c>
      <c r="I37" s="48"/>
      <c r="J37" s="28"/>
    </row>
    <row r="38" spans="1:10" ht="14.1" customHeight="1" x14ac:dyDescent="0.2">
      <c r="A38" s="28"/>
      <c r="B38" s="46"/>
      <c r="C38" s="166" t="s">
        <v>86</v>
      </c>
      <c r="D38" s="166"/>
      <c r="E38" s="166"/>
      <c r="F38" s="47"/>
      <c r="G38" s="47"/>
      <c r="H38" s="53">
        <v>30000</v>
      </c>
      <c r="I38" s="48"/>
      <c r="J38" s="28"/>
    </row>
    <row r="39" spans="1:10" ht="14.1" customHeight="1" thickBot="1" x14ac:dyDescent="0.25">
      <c r="A39" s="28"/>
      <c r="B39" s="46"/>
      <c r="C39" s="166" t="s">
        <v>3</v>
      </c>
      <c r="D39" s="166"/>
      <c r="E39" s="166"/>
      <c r="F39" s="47"/>
      <c r="G39" s="47" t="s">
        <v>65</v>
      </c>
      <c r="H39" s="108">
        <f>H37-H38</f>
        <v>59000</v>
      </c>
      <c r="I39" s="48"/>
      <c r="J39" s="28"/>
    </row>
    <row r="40" spans="1:10" ht="14.25" thickTop="1" thickBot="1" x14ac:dyDescent="0.25">
      <c r="A40" s="28"/>
      <c r="B40" s="56"/>
      <c r="C40" s="57"/>
      <c r="D40" s="57"/>
      <c r="E40" s="57"/>
      <c r="F40" s="57"/>
      <c r="G40" s="57"/>
      <c r="H40" s="57"/>
      <c r="I40" s="58"/>
      <c r="J40" s="28"/>
    </row>
    <row r="41" spans="1:10" x14ac:dyDescent="0.2">
      <c r="A41" s="28"/>
      <c r="B41" s="28"/>
      <c r="C41" s="28"/>
      <c r="D41" s="28"/>
      <c r="E41" s="28"/>
      <c r="F41" s="28"/>
      <c r="G41" s="28"/>
      <c r="H41" s="28"/>
      <c r="I41" s="28"/>
      <c r="J41" s="28"/>
    </row>
  </sheetData>
  <sheetProtection algorithmName="SHA-512" hashValue="Sw+sEGt/MGX94eOE1JKZbM5c17ZtKeXccDMkh8+YAD160Q6myyrlfT3/TJZ7JHiKkXNCC8byqby77vWm4vy0eQ==" saltValue="fuue8SggevlrYKYzUBjzoQ==" spinCount="100000" sheet="1" objects="1" scenarios="1"/>
  <mergeCells count="30">
    <mergeCell ref="C29:E29"/>
    <mergeCell ref="C22:E22"/>
    <mergeCell ref="C39:E39"/>
    <mergeCell ref="B34:E34"/>
    <mergeCell ref="C35:E35"/>
    <mergeCell ref="C36:E36"/>
    <mergeCell ref="C37:E37"/>
    <mergeCell ref="C38:E38"/>
    <mergeCell ref="C23:E23"/>
    <mergeCell ref="B26:E26"/>
    <mergeCell ref="C24:E24"/>
    <mergeCell ref="C25:E25"/>
    <mergeCell ref="C27:E27"/>
    <mergeCell ref="B1:C1"/>
    <mergeCell ref="D1:J1"/>
    <mergeCell ref="D2:J2"/>
    <mergeCell ref="B4:J4"/>
    <mergeCell ref="B8:K8"/>
    <mergeCell ref="B9:K9"/>
    <mergeCell ref="B6:D6"/>
    <mergeCell ref="B10:K10"/>
    <mergeCell ref="B21:E21"/>
    <mergeCell ref="C18:E18"/>
    <mergeCell ref="C19:E19"/>
    <mergeCell ref="B20:H20"/>
    <mergeCell ref="C13:E13"/>
    <mergeCell ref="C14:E14"/>
    <mergeCell ref="C15:E15"/>
    <mergeCell ref="C16:E16"/>
    <mergeCell ref="C17:E17"/>
  </mergeCells>
  <phoneticPr fontId="0" type="noConversion"/>
  <conditionalFormatting sqref="J25">
    <cfRule type="cellIs" dxfId="83" priority="1" stopIfTrue="1" operator="equal">
      <formula>12000</formula>
    </cfRule>
  </conditionalFormatting>
  <conditionalFormatting sqref="J30">
    <cfRule type="cellIs" dxfId="82" priority="2" stopIfTrue="1" operator="equal">
      <formula>57000</formula>
    </cfRule>
  </conditionalFormatting>
  <conditionalFormatting sqref="J28">
    <cfRule type="cellIs" dxfId="81" priority="3" stopIfTrue="1" operator="equal">
      <formula>77000</formula>
    </cfRule>
  </conditionalFormatting>
  <conditionalFormatting sqref="J26">
    <cfRule type="cellIs" dxfId="80" priority="4" stopIfTrue="1" operator="equal">
      <formula>53000</formula>
    </cfRule>
  </conditionalFormatting>
  <conditionalFormatting sqref="J19">
    <cfRule type="cellIs" dxfId="79" priority="5" stopIfTrue="1" operator="equal">
      <formula>23000</formula>
    </cfRule>
  </conditionalFormatting>
  <conditionalFormatting sqref="H18:I18">
    <cfRule type="cellIs" dxfId="78" priority="6" stopIfTrue="1" operator="equal">
      <formula>1000</formula>
    </cfRule>
  </conditionalFormatting>
  <conditionalFormatting sqref="H17">
    <cfRule type="cellIs" dxfId="77" priority="7" stopIfTrue="1" operator="equal">
      <formula>24000</formula>
    </cfRule>
  </conditionalFormatting>
  <conditionalFormatting sqref="H15">
    <cfRule type="cellIs" dxfId="76" priority="8" stopIfTrue="1" operator="equal">
      <formula>46000</formula>
    </cfRule>
  </conditionalFormatting>
  <conditionalFormatting sqref="H37">
    <cfRule type="cellIs" dxfId="75" priority="9" stopIfTrue="1" operator="equal">
      <formula>89000</formula>
    </cfRule>
  </conditionalFormatting>
  <conditionalFormatting sqref="H39">
    <cfRule type="cellIs" dxfId="74" priority="10" stopIfTrue="1" operator="equal">
      <formula>59000</formula>
    </cfRule>
  </conditionalFormatting>
  <pageMargins left="0.75" right="0.75" top="1" bottom="1" header="0.5" footer="0.5"/>
  <pageSetup orientation="portrait" blackAndWhite="1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28"/>
  <sheetViews>
    <sheetView showGridLines="0" workbookViewId="0">
      <selection activeCell="J20" sqref="J20"/>
    </sheetView>
  </sheetViews>
  <sheetFormatPr defaultRowHeight="12.75" x14ac:dyDescent="0.2"/>
  <cols>
    <col min="1" max="1" width="5.7109375" customWidth="1"/>
    <col min="2" max="2" width="8.7109375" customWidth="1"/>
    <col min="3" max="3" width="52.140625" customWidth="1"/>
    <col min="4" max="4" width="13.140625" customWidth="1"/>
    <col min="5" max="5" width="11.7109375" customWidth="1"/>
  </cols>
  <sheetData>
    <row r="1" spans="1:11" s="4" customFormat="1" x14ac:dyDescent="0.2">
      <c r="A1" s="65"/>
      <c r="B1" s="66" t="s">
        <v>4</v>
      </c>
      <c r="C1" s="67" t="s">
        <v>134</v>
      </c>
      <c r="D1" s="27"/>
      <c r="E1" s="27"/>
      <c r="F1" s="7"/>
    </row>
    <row r="2" spans="1:11" s="4" customFormat="1" x14ac:dyDescent="0.2">
      <c r="A2" s="65"/>
      <c r="B2" s="66" t="s">
        <v>5</v>
      </c>
      <c r="C2" s="64"/>
      <c r="D2" s="27"/>
      <c r="E2" s="27"/>
      <c r="F2" s="7"/>
    </row>
    <row r="3" spans="1:11" s="4" customFormat="1" x14ac:dyDescent="0.2">
      <c r="A3" s="63"/>
      <c r="B3" s="63"/>
      <c r="C3" s="27"/>
      <c r="D3" s="27"/>
      <c r="E3" s="27"/>
      <c r="F3" s="5"/>
    </row>
    <row r="4" spans="1:11" s="4" customFormat="1" x14ac:dyDescent="0.2">
      <c r="A4" s="65"/>
      <c r="B4" s="24" t="s">
        <v>71</v>
      </c>
      <c r="C4" s="24"/>
      <c r="D4" s="65"/>
      <c r="E4" s="23"/>
      <c r="F4" s="23"/>
      <c r="G4" s="23"/>
      <c r="H4" s="23"/>
      <c r="I4" s="23"/>
      <c r="J4" s="23"/>
      <c r="K4" s="23"/>
    </row>
    <row r="5" spans="1:11" s="4" customFormat="1" x14ac:dyDescent="0.2">
      <c r="A5" s="65"/>
      <c r="B5" s="23"/>
      <c r="C5" s="23"/>
      <c r="D5" s="65"/>
      <c r="E5" s="23"/>
      <c r="F5" s="23"/>
      <c r="G5" s="23"/>
      <c r="H5" s="23"/>
      <c r="I5" s="23"/>
      <c r="J5" s="23"/>
      <c r="K5" s="23"/>
    </row>
    <row r="6" spans="1:11" s="4" customFormat="1" x14ac:dyDescent="0.2">
      <c r="A6" s="65"/>
      <c r="B6" s="68" t="s">
        <v>137</v>
      </c>
      <c r="C6" s="65"/>
      <c r="D6" s="65"/>
      <c r="E6" s="65"/>
    </row>
    <row r="7" spans="1:11" s="4" customFormat="1" ht="13.5" thickBot="1" x14ac:dyDescent="0.25">
      <c r="A7" s="65"/>
      <c r="B7" s="65"/>
      <c r="C7" s="65"/>
      <c r="D7" s="65"/>
      <c r="E7" s="65"/>
    </row>
    <row r="8" spans="1:11" ht="14.1" customHeight="1" x14ac:dyDescent="0.2">
      <c r="A8" s="28"/>
      <c r="B8" s="69" t="s">
        <v>11</v>
      </c>
      <c r="C8" s="70" t="s">
        <v>138</v>
      </c>
      <c r="D8" s="71"/>
      <c r="E8" s="72">
        <v>205000</v>
      </c>
    </row>
    <row r="9" spans="1:11" ht="14.1" customHeight="1" thickBot="1" x14ac:dyDescent="0.25">
      <c r="A9" s="28"/>
      <c r="B9" s="73"/>
      <c r="C9" s="74" t="s">
        <v>123</v>
      </c>
      <c r="D9" s="75"/>
      <c r="E9" s="76">
        <v>95000</v>
      </c>
    </row>
    <row r="10" spans="1:11" ht="14.1" customHeight="1" x14ac:dyDescent="0.2">
      <c r="A10" s="28"/>
      <c r="B10" s="73"/>
      <c r="C10" s="74" t="s">
        <v>87</v>
      </c>
      <c r="D10" s="75"/>
      <c r="E10" s="8">
        <v>300000</v>
      </c>
    </row>
    <row r="11" spans="1:11" ht="14.1" customHeight="1" x14ac:dyDescent="0.2">
      <c r="A11" s="28"/>
      <c r="B11" s="73"/>
      <c r="C11" s="74" t="s">
        <v>88</v>
      </c>
      <c r="D11" s="75"/>
      <c r="E11" s="77"/>
    </row>
    <row r="12" spans="1:11" ht="14.1" customHeight="1" thickBot="1" x14ac:dyDescent="0.25">
      <c r="A12" s="28"/>
      <c r="B12" s="73"/>
      <c r="C12" s="74" t="s">
        <v>89</v>
      </c>
      <c r="D12" s="75"/>
      <c r="E12" s="76">
        <v>90000</v>
      </c>
    </row>
    <row r="13" spans="1:11" ht="14.1" customHeight="1" thickBot="1" x14ac:dyDescent="0.25">
      <c r="A13" s="28"/>
      <c r="B13" s="73"/>
      <c r="C13" s="74" t="s">
        <v>90</v>
      </c>
      <c r="D13" s="75"/>
      <c r="E13" s="78">
        <f>E10-E12</f>
        <v>210000</v>
      </c>
    </row>
    <row r="14" spans="1:11" ht="14.1" customHeight="1" thickTop="1" x14ac:dyDescent="0.2">
      <c r="A14" s="28"/>
      <c r="B14" s="73"/>
      <c r="C14" s="74"/>
      <c r="D14" s="75"/>
      <c r="E14" s="79"/>
    </row>
    <row r="15" spans="1:11" ht="14.1" customHeight="1" x14ac:dyDescent="0.2">
      <c r="A15" s="28"/>
      <c r="B15" s="73" t="s">
        <v>12</v>
      </c>
      <c r="C15" s="74" t="s">
        <v>91</v>
      </c>
      <c r="D15" s="75"/>
      <c r="E15" s="80">
        <v>675000</v>
      </c>
    </row>
    <row r="16" spans="1:11" ht="14.1" customHeight="1" x14ac:dyDescent="0.2">
      <c r="A16" s="28"/>
      <c r="B16" s="73"/>
      <c r="C16" s="74" t="s">
        <v>92</v>
      </c>
      <c r="D16" s="81">
        <v>205000</v>
      </c>
      <c r="E16" s="77"/>
    </row>
    <row r="17" spans="1:5" ht="14.1" customHeight="1" thickBot="1" x14ac:dyDescent="0.25">
      <c r="A17" s="28"/>
      <c r="B17" s="73"/>
      <c r="C17" s="74" t="s">
        <v>93</v>
      </c>
      <c r="D17" s="82">
        <v>175000</v>
      </c>
      <c r="E17" s="9">
        <v>380000</v>
      </c>
    </row>
    <row r="18" spans="1:5" ht="14.1" customHeight="1" thickBot="1" x14ac:dyDescent="0.25">
      <c r="A18" s="28"/>
      <c r="B18" s="73"/>
      <c r="C18" s="74" t="s">
        <v>94</v>
      </c>
      <c r="D18" s="84"/>
      <c r="E18" s="78">
        <f>E15-E17</f>
        <v>295000</v>
      </c>
    </row>
    <row r="19" spans="1:5" ht="14.1" customHeight="1" thickTop="1" x14ac:dyDescent="0.2">
      <c r="A19" s="28"/>
      <c r="B19" s="73"/>
      <c r="C19" s="74"/>
      <c r="D19" s="75"/>
      <c r="E19" s="79"/>
    </row>
    <row r="20" spans="1:5" ht="14.1" customHeight="1" x14ac:dyDescent="0.2">
      <c r="A20" s="28"/>
      <c r="B20" s="73" t="s">
        <v>15</v>
      </c>
      <c r="C20" s="85" t="s">
        <v>95</v>
      </c>
      <c r="D20" s="86"/>
      <c r="E20" s="88">
        <v>775000</v>
      </c>
    </row>
    <row r="21" spans="1:5" ht="14.1" customHeight="1" thickBot="1" x14ac:dyDescent="0.25">
      <c r="A21" s="28"/>
      <c r="B21" s="73"/>
      <c r="C21" s="85" t="s">
        <v>96</v>
      </c>
      <c r="D21" s="86"/>
      <c r="E21" s="89">
        <v>75000</v>
      </c>
    </row>
    <row r="22" spans="1:5" ht="14.1" customHeight="1" thickBot="1" x14ac:dyDescent="0.25">
      <c r="A22" s="28"/>
      <c r="B22" s="73"/>
      <c r="C22" s="85" t="s">
        <v>117</v>
      </c>
      <c r="D22" s="86"/>
      <c r="E22" s="78">
        <f>E20-E21</f>
        <v>700000</v>
      </c>
    </row>
    <row r="23" spans="1:5" ht="14.1" customHeight="1" thickTop="1" x14ac:dyDescent="0.2">
      <c r="A23" s="28"/>
      <c r="B23" s="73"/>
      <c r="C23" s="74"/>
      <c r="D23" s="75"/>
      <c r="E23" s="79"/>
    </row>
    <row r="24" spans="1:5" ht="14.1" customHeight="1" x14ac:dyDescent="0.2">
      <c r="A24" s="28"/>
      <c r="B24" s="73" t="s">
        <v>16</v>
      </c>
      <c r="C24" s="74" t="s">
        <v>97</v>
      </c>
      <c r="D24" s="75"/>
      <c r="E24" s="80">
        <v>900000</v>
      </c>
    </row>
    <row r="25" spans="1:5" ht="14.1" customHeight="1" thickBot="1" x14ac:dyDescent="0.25">
      <c r="A25" s="28"/>
      <c r="B25" s="90"/>
      <c r="C25" s="74" t="s">
        <v>3</v>
      </c>
      <c r="D25" s="75"/>
      <c r="E25" s="83">
        <v>700000</v>
      </c>
    </row>
    <row r="26" spans="1:5" ht="14.1" customHeight="1" thickBot="1" x14ac:dyDescent="0.25">
      <c r="A26" s="28"/>
      <c r="B26" s="90"/>
      <c r="C26" s="74" t="s">
        <v>98</v>
      </c>
      <c r="D26" s="75"/>
      <c r="E26" s="78">
        <f>E24-E25</f>
        <v>200000</v>
      </c>
    </row>
    <row r="27" spans="1:5" ht="14.1" customHeight="1" thickTop="1" x14ac:dyDescent="0.2">
      <c r="A27" s="28"/>
      <c r="B27" s="90"/>
      <c r="C27" s="74"/>
      <c r="D27" s="75"/>
      <c r="E27" s="79"/>
    </row>
    <row r="28" spans="1:5" ht="14.1" customHeight="1" thickBot="1" x14ac:dyDescent="0.25">
      <c r="A28" s="28"/>
      <c r="B28" s="91"/>
      <c r="C28" s="92"/>
      <c r="D28" s="82"/>
      <c r="E28" s="76"/>
    </row>
  </sheetData>
  <sheetProtection algorithmName="SHA-512" hashValue="UvloXsLtA5D/qMe+Jt+7mKpz91pFkhu4LCoDtBfk+bEahMeXuUuZni4FPLNwwkJ2D4ghMqfTYtmH0dPyY5l1uw==" saltValue="SXgiXFFKrrjl6wF9eNTXkQ==" spinCount="100000" sheet="1" objects="1" scenarios="1"/>
  <phoneticPr fontId="0" type="noConversion"/>
  <conditionalFormatting sqref="E13">
    <cfRule type="cellIs" dxfId="73" priority="1" stopIfTrue="1" operator="equal">
      <formula>210000</formula>
    </cfRule>
  </conditionalFormatting>
  <conditionalFormatting sqref="E18">
    <cfRule type="cellIs" dxfId="72" priority="2" stopIfTrue="1" operator="equal">
      <formula>295000</formula>
    </cfRule>
  </conditionalFormatting>
  <conditionalFormatting sqref="E26">
    <cfRule type="cellIs" dxfId="71" priority="3" stopIfTrue="1" operator="equal">
      <formula>200000</formula>
    </cfRule>
  </conditionalFormatting>
  <conditionalFormatting sqref="E22">
    <cfRule type="cellIs" dxfId="70" priority="4" stopIfTrue="1" operator="equal">
      <formula>700000</formula>
    </cfRule>
  </conditionalFormatting>
  <conditionalFormatting sqref="E10">
    <cfRule type="cellIs" dxfId="69" priority="5" stopIfTrue="1" operator="equal">
      <formula>300000</formula>
    </cfRule>
  </conditionalFormatting>
  <conditionalFormatting sqref="E17">
    <cfRule type="cellIs" dxfId="68" priority="6" stopIfTrue="1" operator="equal">
      <formula>380000</formula>
    </cfRule>
  </conditionalFormatting>
  <pageMargins left="0.75" right="0.75" top="1" bottom="1" header="0.5" footer="0.5"/>
  <pageSetup orientation="portrait" blackAndWhite="1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39"/>
  <sheetViews>
    <sheetView showGridLines="0" zoomScaleNormal="100" workbookViewId="0">
      <selection activeCell="W27" sqref="W27"/>
    </sheetView>
  </sheetViews>
  <sheetFormatPr defaultRowHeight="12.75" x14ac:dyDescent="0.2"/>
  <cols>
    <col min="1" max="1" width="5.7109375" customWidth="1"/>
    <col min="2" max="2" width="9.7109375" customWidth="1"/>
    <col min="3" max="3" width="15.7109375" customWidth="1"/>
    <col min="4" max="4" width="1.7109375" customWidth="1"/>
    <col min="5" max="5" width="2.140625" customWidth="1"/>
    <col min="6" max="6" width="11.7109375" customWidth="1"/>
    <col min="7" max="7" width="1.42578125" customWidth="1"/>
    <col min="8" max="8" width="2" customWidth="1"/>
    <col min="9" max="9" width="11.42578125" customWidth="1"/>
    <col min="10" max="11" width="1.42578125" customWidth="1"/>
    <col min="12" max="12" width="11" customWidth="1"/>
    <col min="13" max="13" width="1.42578125" customWidth="1"/>
    <col min="14" max="14" width="2" customWidth="1"/>
    <col min="15" max="15" width="10.28515625" customWidth="1"/>
    <col min="16" max="16" width="1.42578125" customWidth="1"/>
    <col min="17" max="17" width="2" customWidth="1"/>
    <col min="18" max="18" width="11" customWidth="1"/>
    <col min="19" max="19" width="1.42578125" customWidth="1"/>
    <col min="20" max="20" width="2" customWidth="1"/>
    <col min="21" max="21" width="12.7109375" customWidth="1"/>
    <col min="22" max="22" width="2.7109375" customWidth="1"/>
  </cols>
  <sheetData>
    <row r="1" spans="1:22" x14ac:dyDescent="0.2">
      <c r="A1" s="28"/>
      <c r="B1" s="68" t="s">
        <v>4</v>
      </c>
      <c r="C1" s="186" t="s">
        <v>134</v>
      </c>
      <c r="D1" s="186"/>
      <c r="E1" s="186"/>
      <c r="F1" s="186"/>
      <c r="G1" s="186"/>
      <c r="H1" s="186"/>
      <c r="I1" s="186"/>
      <c r="J1" s="186"/>
      <c r="K1" s="186"/>
      <c r="L1" s="186"/>
      <c r="M1" s="186"/>
      <c r="N1" s="186"/>
      <c r="O1" s="186"/>
      <c r="P1" s="27"/>
      <c r="Q1" s="27"/>
      <c r="R1" s="65"/>
      <c r="S1" s="65"/>
      <c r="T1" s="65"/>
      <c r="U1" s="65"/>
      <c r="V1" s="28"/>
    </row>
    <row r="2" spans="1:22" x14ac:dyDescent="0.2">
      <c r="A2" s="28"/>
      <c r="B2" s="68" t="s">
        <v>5</v>
      </c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27"/>
      <c r="Q2" s="27"/>
      <c r="R2" s="65"/>
      <c r="S2" s="65"/>
      <c r="T2" s="65"/>
      <c r="U2" s="65"/>
      <c r="V2" s="28"/>
    </row>
    <row r="3" spans="1:22" x14ac:dyDescent="0.2">
      <c r="A3" s="28"/>
      <c r="B3" s="68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65"/>
      <c r="S3" s="65"/>
      <c r="T3" s="65"/>
      <c r="U3" s="65"/>
      <c r="V3" s="28"/>
    </row>
    <row r="4" spans="1:22" x14ac:dyDescent="0.2">
      <c r="A4" s="28"/>
      <c r="B4" s="169" t="s">
        <v>71</v>
      </c>
      <c r="C4" s="170"/>
      <c r="D4" s="170"/>
      <c r="E4" s="170"/>
      <c r="F4" s="170"/>
      <c r="G4" s="170"/>
      <c r="H4" s="170"/>
      <c r="I4" s="170"/>
      <c r="J4" s="171"/>
      <c r="K4" s="27"/>
      <c r="L4" s="27"/>
      <c r="M4" s="27"/>
      <c r="N4" s="27"/>
      <c r="O4" s="27"/>
      <c r="P4" s="27"/>
      <c r="Q4" s="27"/>
      <c r="R4" s="65"/>
      <c r="S4" s="65"/>
      <c r="T4" s="65"/>
      <c r="U4" s="65"/>
      <c r="V4" s="28"/>
    </row>
    <row r="5" spans="1:22" x14ac:dyDescent="0.2">
      <c r="A5" s="28"/>
      <c r="B5" s="65"/>
      <c r="C5" s="65"/>
      <c r="D5" s="65"/>
      <c r="E5" s="65"/>
      <c r="F5" s="65"/>
      <c r="G5" s="65"/>
      <c r="H5" s="65"/>
      <c r="I5" s="65"/>
      <c r="J5" s="65"/>
      <c r="K5" s="65"/>
      <c r="L5" s="65"/>
      <c r="M5" s="65"/>
      <c r="N5" s="65"/>
      <c r="O5" s="65"/>
      <c r="P5" s="65"/>
      <c r="Q5" s="65"/>
      <c r="R5" s="65"/>
      <c r="S5" s="65"/>
      <c r="T5" s="65"/>
      <c r="U5" s="65"/>
      <c r="V5" s="28"/>
    </row>
    <row r="6" spans="1:22" x14ac:dyDescent="0.2">
      <c r="A6" s="28"/>
      <c r="B6" s="68" t="s">
        <v>17</v>
      </c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28"/>
    </row>
    <row r="7" spans="1:22" ht="13.5" thickBot="1" x14ac:dyDescent="0.25">
      <c r="A7" s="28"/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28"/>
    </row>
    <row r="8" spans="1:22" ht="15" customHeight="1" x14ac:dyDescent="0.2">
      <c r="A8" s="28"/>
      <c r="B8" s="172" t="s">
        <v>183</v>
      </c>
      <c r="C8" s="173"/>
      <c r="D8" s="173"/>
      <c r="E8" s="173"/>
      <c r="F8" s="173"/>
      <c r="G8" s="173"/>
      <c r="H8" s="173"/>
      <c r="I8" s="173"/>
      <c r="J8" s="173"/>
      <c r="K8" s="173"/>
      <c r="L8" s="173"/>
      <c r="M8" s="173"/>
      <c r="N8" s="173"/>
      <c r="O8" s="173"/>
      <c r="P8" s="173"/>
      <c r="Q8" s="173"/>
      <c r="R8" s="173"/>
      <c r="S8" s="173"/>
      <c r="T8" s="173"/>
      <c r="U8" s="173"/>
      <c r="V8" s="60"/>
    </row>
    <row r="9" spans="1:22" x14ac:dyDescent="0.2">
      <c r="A9" s="28"/>
      <c r="B9" s="175" t="s">
        <v>139</v>
      </c>
      <c r="C9" s="176"/>
      <c r="D9" s="176"/>
      <c r="E9" s="176"/>
      <c r="F9" s="176"/>
      <c r="G9" s="176"/>
      <c r="H9" s="176"/>
      <c r="I9" s="176"/>
      <c r="J9" s="176"/>
      <c r="K9" s="176"/>
      <c r="L9" s="176"/>
      <c r="M9" s="176"/>
      <c r="N9" s="176"/>
      <c r="O9" s="176"/>
      <c r="P9" s="176"/>
      <c r="Q9" s="176"/>
      <c r="R9" s="176"/>
      <c r="S9" s="176"/>
      <c r="T9" s="176"/>
      <c r="U9" s="176"/>
      <c r="V9" s="48"/>
    </row>
    <row r="10" spans="1:22" x14ac:dyDescent="0.2">
      <c r="A10" s="28"/>
      <c r="B10" s="187">
        <v>42428</v>
      </c>
      <c r="C10" s="188"/>
      <c r="D10" s="188"/>
      <c r="E10" s="188"/>
      <c r="F10" s="188"/>
      <c r="G10" s="188"/>
      <c r="H10" s="188"/>
      <c r="I10" s="188"/>
      <c r="J10" s="188"/>
      <c r="K10" s="188"/>
      <c r="L10" s="188"/>
      <c r="M10" s="188"/>
      <c r="N10" s="188"/>
      <c r="O10" s="188"/>
      <c r="P10" s="188"/>
      <c r="Q10" s="188"/>
      <c r="R10" s="188"/>
      <c r="S10" s="188"/>
      <c r="T10" s="188"/>
      <c r="U10" s="188"/>
      <c r="V10" s="93"/>
    </row>
    <row r="11" spans="1:22" ht="9.9499999999999993" customHeight="1" x14ac:dyDescent="0.2">
      <c r="A11" s="28"/>
      <c r="B11" s="94"/>
      <c r="C11" s="95"/>
      <c r="D11" s="95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48"/>
    </row>
    <row r="12" spans="1:22" x14ac:dyDescent="0.2">
      <c r="A12" s="28"/>
      <c r="B12" s="46"/>
      <c r="C12" s="47"/>
      <c r="D12" s="47"/>
      <c r="E12" s="47"/>
      <c r="F12" s="189" t="s">
        <v>27</v>
      </c>
      <c r="G12" s="189"/>
      <c r="H12" s="189"/>
      <c r="I12" s="189"/>
      <c r="J12" s="87"/>
      <c r="K12" s="44"/>
      <c r="L12" s="189" t="s">
        <v>28</v>
      </c>
      <c r="M12" s="189"/>
      <c r="N12" s="189"/>
      <c r="O12" s="189"/>
      <c r="P12" s="44"/>
      <c r="Q12" s="87"/>
      <c r="R12" s="189" t="s">
        <v>29</v>
      </c>
      <c r="S12" s="189"/>
      <c r="T12" s="189"/>
      <c r="U12" s="190"/>
      <c r="V12" s="48"/>
    </row>
    <row r="13" spans="1:22" x14ac:dyDescent="0.2">
      <c r="A13" s="28"/>
      <c r="B13" s="46"/>
      <c r="C13" s="47"/>
      <c r="D13" s="47"/>
      <c r="E13" s="47"/>
      <c r="F13" s="44"/>
      <c r="G13" s="44"/>
      <c r="H13" s="44"/>
      <c r="I13" s="44" t="s">
        <v>25</v>
      </c>
      <c r="J13" s="44"/>
      <c r="K13" s="44"/>
      <c r="L13" s="44"/>
      <c r="M13" s="44"/>
      <c r="N13" s="44"/>
      <c r="O13" s="44" t="s">
        <v>25</v>
      </c>
      <c r="P13" s="44"/>
      <c r="Q13" s="44"/>
      <c r="R13" s="44"/>
      <c r="S13" s="44"/>
      <c r="T13" s="44"/>
      <c r="U13" s="44" t="s">
        <v>25</v>
      </c>
      <c r="V13" s="48"/>
    </row>
    <row r="14" spans="1:22" x14ac:dyDescent="0.2">
      <c r="A14" s="28"/>
      <c r="B14" s="191" t="s">
        <v>18</v>
      </c>
      <c r="C14" s="192"/>
      <c r="D14" s="96"/>
      <c r="E14" s="96"/>
      <c r="F14" s="87" t="s">
        <v>24</v>
      </c>
      <c r="G14" s="87"/>
      <c r="H14" s="87"/>
      <c r="I14" s="87" t="s">
        <v>26</v>
      </c>
      <c r="J14" s="87"/>
      <c r="K14" s="87"/>
      <c r="L14" s="87" t="s">
        <v>24</v>
      </c>
      <c r="M14" s="87"/>
      <c r="N14" s="87"/>
      <c r="O14" s="87" t="s">
        <v>26</v>
      </c>
      <c r="P14" s="87"/>
      <c r="Q14" s="87"/>
      <c r="R14" s="87" t="s">
        <v>24</v>
      </c>
      <c r="S14" s="87"/>
      <c r="T14" s="87"/>
      <c r="U14" s="87" t="s">
        <v>26</v>
      </c>
      <c r="V14" s="93"/>
    </row>
    <row r="15" spans="1:22" x14ac:dyDescent="0.2">
      <c r="A15" s="28"/>
      <c r="B15" s="49"/>
      <c r="C15" s="54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8"/>
    </row>
    <row r="16" spans="1:22" ht="14.1" customHeight="1" x14ac:dyDescent="0.2">
      <c r="A16" s="28"/>
      <c r="B16" s="164" t="s">
        <v>19</v>
      </c>
      <c r="C16" s="165"/>
      <c r="D16" s="26"/>
      <c r="E16" s="50" t="s">
        <v>65</v>
      </c>
      <c r="F16" s="97">
        <v>4150</v>
      </c>
      <c r="G16" s="47"/>
      <c r="H16" s="47" t="s">
        <v>65</v>
      </c>
      <c r="I16" s="97">
        <v>8450</v>
      </c>
      <c r="J16" s="47"/>
      <c r="K16" s="47" t="s">
        <v>65</v>
      </c>
      <c r="L16" s="97">
        <v>4400</v>
      </c>
      <c r="M16" s="47"/>
      <c r="N16" s="47" t="s">
        <v>65</v>
      </c>
      <c r="O16" s="97">
        <v>9100</v>
      </c>
      <c r="P16" s="47"/>
      <c r="Q16" s="47" t="s">
        <v>65</v>
      </c>
      <c r="R16" s="98">
        <f>F16-L16</f>
        <v>-250</v>
      </c>
      <c r="S16" s="47"/>
      <c r="T16" s="47" t="s">
        <v>65</v>
      </c>
      <c r="U16" s="98">
        <f>I16-O16</f>
        <v>-650</v>
      </c>
      <c r="V16" s="48"/>
    </row>
    <row r="17" spans="1:22" ht="14.1" customHeight="1" x14ac:dyDescent="0.2">
      <c r="A17" s="28"/>
      <c r="B17" s="164" t="s">
        <v>20</v>
      </c>
      <c r="C17" s="165"/>
      <c r="D17" s="26"/>
      <c r="E17" s="50"/>
      <c r="F17" s="99">
        <v>1500</v>
      </c>
      <c r="G17" s="47"/>
      <c r="H17" s="47"/>
      <c r="I17" s="99">
        <v>3150</v>
      </c>
      <c r="J17" s="47"/>
      <c r="K17" s="47"/>
      <c r="L17" s="99">
        <v>1400</v>
      </c>
      <c r="M17" s="47"/>
      <c r="N17" s="47"/>
      <c r="O17" s="99">
        <v>3000</v>
      </c>
      <c r="P17" s="47"/>
      <c r="Q17" s="47"/>
      <c r="R17" s="100">
        <f>F17-L17</f>
        <v>100</v>
      </c>
      <c r="S17" s="47"/>
      <c r="T17" s="47"/>
      <c r="U17" s="100">
        <f>I17-O17</f>
        <v>150</v>
      </c>
      <c r="V17" s="48"/>
    </row>
    <row r="18" spans="1:22" ht="14.1" customHeight="1" x14ac:dyDescent="0.2">
      <c r="A18" s="28"/>
      <c r="B18" s="164" t="s">
        <v>21</v>
      </c>
      <c r="C18" s="165"/>
      <c r="D18" s="26"/>
      <c r="E18" s="50"/>
      <c r="F18" s="99">
        <v>2050</v>
      </c>
      <c r="G18" s="47"/>
      <c r="H18" s="47"/>
      <c r="I18" s="99">
        <v>4250</v>
      </c>
      <c r="J18" s="47"/>
      <c r="K18" s="47"/>
      <c r="L18" s="99">
        <v>2100</v>
      </c>
      <c r="M18" s="47"/>
      <c r="N18" s="47"/>
      <c r="O18" s="99">
        <v>4450</v>
      </c>
      <c r="P18" s="47"/>
      <c r="Q18" s="47"/>
      <c r="R18" s="100">
        <f>F18-L18</f>
        <v>-50</v>
      </c>
      <c r="S18" s="47"/>
      <c r="T18" s="47"/>
      <c r="U18" s="100">
        <f>I18-O18</f>
        <v>-200</v>
      </c>
      <c r="V18" s="48"/>
    </row>
    <row r="19" spans="1:22" ht="14.1" customHeight="1" x14ac:dyDescent="0.2">
      <c r="A19" s="28"/>
      <c r="B19" s="164" t="s">
        <v>22</v>
      </c>
      <c r="C19" s="165"/>
      <c r="D19" s="26"/>
      <c r="E19" s="50"/>
      <c r="F19" s="101">
        <v>1500</v>
      </c>
      <c r="G19" s="47"/>
      <c r="H19" s="47"/>
      <c r="I19" s="101">
        <v>3000</v>
      </c>
      <c r="J19" s="47"/>
      <c r="K19" s="47"/>
      <c r="L19" s="101">
        <v>1500</v>
      </c>
      <c r="M19" s="47"/>
      <c r="N19" s="47"/>
      <c r="O19" s="101">
        <v>3000</v>
      </c>
      <c r="P19" s="47"/>
      <c r="Q19" s="47"/>
      <c r="R19" s="102">
        <f>F19-L19</f>
        <v>0</v>
      </c>
      <c r="S19" s="47"/>
      <c r="T19" s="47"/>
      <c r="U19" s="102">
        <f>I19-O19</f>
        <v>0</v>
      </c>
      <c r="V19" s="48"/>
    </row>
    <row r="20" spans="1:22" ht="14.1" customHeight="1" thickBot="1" x14ac:dyDescent="0.25">
      <c r="A20" s="28"/>
      <c r="B20" s="164" t="s">
        <v>23</v>
      </c>
      <c r="C20" s="165"/>
      <c r="D20" s="26"/>
      <c r="E20" s="50" t="s">
        <v>65</v>
      </c>
      <c r="F20" s="62">
        <f>SUM(F16:F19)</f>
        <v>9200</v>
      </c>
      <c r="G20" s="47"/>
      <c r="H20" s="47" t="s">
        <v>65</v>
      </c>
      <c r="I20" s="62">
        <f>SUM(I16:I19)</f>
        <v>18850</v>
      </c>
      <c r="J20" s="47"/>
      <c r="K20" s="47" t="s">
        <v>65</v>
      </c>
      <c r="L20" s="62">
        <f>SUM(L16:L19)</f>
        <v>9400</v>
      </c>
      <c r="M20" s="47"/>
      <c r="N20" s="47" t="s">
        <v>65</v>
      </c>
      <c r="O20" s="62">
        <f>SUM(O16:O19)</f>
        <v>19550</v>
      </c>
      <c r="P20" s="47"/>
      <c r="Q20" s="47" t="s">
        <v>65</v>
      </c>
      <c r="R20" s="103">
        <f>SUM(R16:R19)</f>
        <v>-200</v>
      </c>
      <c r="S20" s="47"/>
      <c r="T20" s="47" t="s">
        <v>65</v>
      </c>
      <c r="U20" s="103">
        <f>SUM(U16:U19)</f>
        <v>-700</v>
      </c>
      <c r="V20" s="48"/>
    </row>
    <row r="21" spans="1:22" ht="14.1" customHeight="1" thickTop="1" x14ac:dyDescent="0.2">
      <c r="A21" s="28"/>
      <c r="B21" s="49"/>
      <c r="C21" s="54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104" t="s">
        <v>140</v>
      </c>
      <c r="S21" s="47"/>
      <c r="T21" s="47"/>
      <c r="U21" s="104" t="s">
        <v>140</v>
      </c>
      <c r="V21" s="48"/>
    </row>
    <row r="22" spans="1:22" ht="13.5" thickBot="1" x14ac:dyDescent="0.25">
      <c r="A22" s="28"/>
      <c r="B22" s="193"/>
      <c r="C22" s="194"/>
      <c r="D22" s="195"/>
      <c r="E22" s="195"/>
      <c r="F22" s="57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8"/>
    </row>
    <row r="23" spans="1:22" x14ac:dyDescent="0.2">
      <c r="A23" s="28"/>
      <c r="B23" s="28"/>
      <c r="C23" s="28"/>
      <c r="D23" s="28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28"/>
      <c r="S23" s="28"/>
      <c r="T23" s="28"/>
      <c r="U23" s="28"/>
      <c r="V23" s="28"/>
    </row>
    <row r="24" spans="1:22" x14ac:dyDescent="0.2">
      <c r="A24" s="28"/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28"/>
      <c r="Q24" s="28"/>
      <c r="R24" s="28"/>
      <c r="S24" s="28"/>
      <c r="T24" s="28"/>
      <c r="U24" s="28"/>
      <c r="V24" s="28"/>
    </row>
    <row r="25" spans="1:22" x14ac:dyDescent="0.2">
      <c r="B25" s="183"/>
      <c r="C25" s="183"/>
      <c r="D25" s="183"/>
      <c r="E25" s="183"/>
      <c r="F25" s="183"/>
      <c r="G25" s="183"/>
      <c r="H25" s="183"/>
      <c r="I25" s="183"/>
      <c r="J25" s="183"/>
      <c r="K25" s="183"/>
      <c r="L25" s="183"/>
      <c r="M25" s="183"/>
      <c r="N25" s="183"/>
      <c r="O25" s="183"/>
      <c r="P25" s="183"/>
      <c r="Q25" s="183"/>
      <c r="R25" s="183"/>
      <c r="S25" s="183"/>
      <c r="T25" s="183"/>
      <c r="U25" s="183"/>
      <c r="V25" s="5"/>
    </row>
    <row r="26" spans="1:22" x14ac:dyDescent="0.2">
      <c r="B26" s="183"/>
      <c r="C26" s="183"/>
      <c r="D26" s="183"/>
      <c r="E26" s="183"/>
      <c r="F26" s="183"/>
      <c r="G26" s="183"/>
      <c r="H26" s="183"/>
      <c r="I26" s="183"/>
      <c r="J26" s="183"/>
      <c r="K26" s="183"/>
      <c r="L26" s="183"/>
      <c r="M26" s="183"/>
      <c r="N26" s="183"/>
      <c r="O26" s="183"/>
      <c r="P26" s="183"/>
      <c r="Q26" s="183"/>
      <c r="R26" s="183"/>
      <c r="S26" s="183"/>
      <c r="T26" s="183"/>
      <c r="U26" s="183"/>
      <c r="V26" s="5"/>
    </row>
    <row r="27" spans="1:22" x14ac:dyDescent="0.2">
      <c r="B27" s="184"/>
      <c r="C27" s="184"/>
      <c r="D27" s="184"/>
      <c r="E27" s="184"/>
      <c r="F27" s="184"/>
      <c r="G27" s="184"/>
      <c r="H27" s="184"/>
      <c r="I27" s="184"/>
      <c r="J27" s="184"/>
      <c r="K27" s="184"/>
      <c r="L27" s="184"/>
      <c r="M27" s="184"/>
      <c r="N27" s="184"/>
      <c r="O27" s="184"/>
      <c r="P27" s="184"/>
      <c r="Q27" s="184"/>
      <c r="R27" s="184"/>
      <c r="S27" s="184"/>
      <c r="T27" s="184"/>
      <c r="U27" s="184"/>
      <c r="V27" s="5"/>
    </row>
    <row r="28" spans="1:22" x14ac:dyDescent="0.2"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5"/>
    </row>
    <row r="29" spans="1:22" x14ac:dyDescent="0.2">
      <c r="B29" s="5"/>
      <c r="C29" s="5"/>
      <c r="D29" s="5"/>
      <c r="E29" s="5"/>
      <c r="F29" s="183"/>
      <c r="G29" s="183"/>
      <c r="H29" s="183"/>
      <c r="I29" s="183"/>
      <c r="J29" s="10"/>
      <c r="K29" s="10"/>
      <c r="L29" s="183"/>
      <c r="M29" s="183"/>
      <c r="N29" s="183"/>
      <c r="O29" s="183"/>
      <c r="P29" s="10"/>
      <c r="Q29" s="10"/>
      <c r="R29" s="183"/>
      <c r="S29" s="183"/>
      <c r="T29" s="183"/>
      <c r="U29" s="185"/>
      <c r="V29" s="10"/>
    </row>
    <row r="30" spans="1:22" x14ac:dyDescent="0.2">
      <c r="B30" s="182"/>
      <c r="C30" s="181"/>
      <c r="D30" s="3"/>
      <c r="E30" s="3"/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</row>
    <row r="31" spans="1:22" x14ac:dyDescent="0.2"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</row>
    <row r="32" spans="1:22" x14ac:dyDescent="0.2">
      <c r="B32" s="181"/>
      <c r="C32" s="181"/>
      <c r="D32" s="3"/>
      <c r="E32" s="12"/>
      <c r="F32" s="13"/>
      <c r="G32" s="5"/>
      <c r="H32" s="5"/>
      <c r="I32" s="13"/>
      <c r="J32" s="5"/>
      <c r="K32" s="5"/>
      <c r="L32" s="13"/>
      <c r="M32" s="5"/>
      <c r="N32" s="5"/>
      <c r="O32" s="13"/>
      <c r="P32" s="5"/>
      <c r="Q32" s="5"/>
      <c r="R32" s="14"/>
      <c r="S32" s="5"/>
      <c r="T32" s="5"/>
      <c r="U32" s="14"/>
      <c r="V32" s="15"/>
    </row>
    <row r="33" spans="2:22" x14ac:dyDescent="0.2">
      <c r="B33" s="181"/>
      <c r="C33" s="181"/>
      <c r="D33" s="3"/>
      <c r="E33" s="12"/>
      <c r="F33" s="13"/>
      <c r="G33" s="5"/>
      <c r="H33" s="5"/>
      <c r="I33" s="13"/>
      <c r="J33" s="5"/>
      <c r="K33" s="5"/>
      <c r="L33" s="13"/>
      <c r="M33" s="5"/>
      <c r="N33" s="5"/>
      <c r="O33" s="13"/>
      <c r="P33" s="5"/>
      <c r="Q33" s="5"/>
      <c r="R33" s="14"/>
      <c r="S33" s="5"/>
      <c r="T33" s="5"/>
      <c r="U33" s="14"/>
      <c r="V33" s="15"/>
    </row>
    <row r="34" spans="2:22" x14ac:dyDescent="0.2">
      <c r="B34" s="181"/>
      <c r="C34" s="181"/>
      <c r="D34" s="3"/>
      <c r="E34" s="12"/>
      <c r="F34" s="13"/>
      <c r="G34" s="5"/>
      <c r="H34" s="5"/>
      <c r="I34" s="13"/>
      <c r="J34" s="5"/>
      <c r="K34" s="5"/>
      <c r="L34" s="13"/>
      <c r="M34" s="5"/>
      <c r="N34" s="5"/>
      <c r="O34" s="13"/>
      <c r="P34" s="5"/>
      <c r="Q34" s="5"/>
      <c r="R34" s="14"/>
      <c r="S34" s="5"/>
      <c r="T34" s="5"/>
      <c r="U34" s="14"/>
      <c r="V34" s="15"/>
    </row>
    <row r="35" spans="2:22" x14ac:dyDescent="0.2">
      <c r="B35" s="181"/>
      <c r="C35" s="181"/>
      <c r="D35" s="3"/>
      <c r="E35" s="12"/>
      <c r="F35" s="13"/>
      <c r="G35" s="5"/>
      <c r="H35" s="5"/>
      <c r="I35" s="13"/>
      <c r="J35" s="5"/>
      <c r="K35" s="5"/>
      <c r="L35" s="13"/>
      <c r="M35" s="5"/>
      <c r="N35" s="5"/>
      <c r="O35" s="13"/>
      <c r="P35" s="5"/>
      <c r="Q35" s="5"/>
      <c r="R35" s="14"/>
      <c r="S35" s="5"/>
      <c r="T35" s="5"/>
      <c r="U35" s="14"/>
      <c r="V35" s="15"/>
    </row>
    <row r="36" spans="2:22" x14ac:dyDescent="0.2">
      <c r="B36" s="181"/>
      <c r="C36" s="181"/>
      <c r="D36" s="3"/>
      <c r="E36" s="12"/>
      <c r="F36" s="13"/>
      <c r="G36" s="5"/>
      <c r="H36" s="5"/>
      <c r="I36" s="13"/>
      <c r="J36" s="5"/>
      <c r="K36" s="5"/>
      <c r="L36" s="13"/>
      <c r="M36" s="5"/>
      <c r="N36" s="5"/>
      <c r="O36" s="13"/>
      <c r="P36" s="5"/>
      <c r="Q36" s="5"/>
      <c r="R36" s="14"/>
      <c r="S36" s="5"/>
      <c r="T36" s="5"/>
      <c r="U36" s="14"/>
      <c r="V36" s="15"/>
    </row>
    <row r="37" spans="2:22" x14ac:dyDescent="0.2">
      <c r="B37" s="5"/>
      <c r="C37" s="5"/>
      <c r="D37" s="5"/>
      <c r="E37" s="5"/>
      <c r="F37" s="5"/>
      <c r="G37" s="5"/>
      <c r="H37" s="5"/>
      <c r="I37" s="6"/>
      <c r="J37" s="5"/>
      <c r="K37" s="5"/>
      <c r="L37" s="5"/>
      <c r="M37" s="5"/>
      <c r="N37" s="5"/>
      <c r="O37" s="6"/>
      <c r="P37" s="5"/>
      <c r="Q37" s="5"/>
      <c r="R37" s="5"/>
      <c r="S37" s="5"/>
      <c r="T37" s="5"/>
      <c r="U37" s="5"/>
      <c r="V37" s="5"/>
    </row>
    <row r="38" spans="2:22" x14ac:dyDescent="0.2">
      <c r="B38" s="181"/>
      <c r="C38" s="181"/>
      <c r="D38" s="3"/>
      <c r="E38" s="3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</row>
    <row r="39" spans="2:22" x14ac:dyDescent="0.2"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</row>
  </sheetData>
  <sheetProtection algorithmName="SHA-512" hashValue="vTSG+e6gMRdTGI5Cn0Rp2rnl/oqD4l7IkemO6LXaXKk4Q+7+iCty7Ml/XUYenhBBzJlWLkPA5H6GM9Ax/TroLg==" saltValue="Yn26JWkRWh4XumhP78WjAg==" spinCount="100000" sheet="1" objects="1" scenarios="1"/>
  <mergeCells count="29">
    <mergeCell ref="B20:C20"/>
    <mergeCell ref="B14:C14"/>
    <mergeCell ref="B18:C18"/>
    <mergeCell ref="B19:C19"/>
    <mergeCell ref="B22:E22"/>
    <mergeCell ref="C1:O1"/>
    <mergeCell ref="C2:O2"/>
    <mergeCell ref="B16:C16"/>
    <mergeCell ref="B17:C17"/>
    <mergeCell ref="B8:U8"/>
    <mergeCell ref="B9:U9"/>
    <mergeCell ref="B10:U10"/>
    <mergeCell ref="F12:I12"/>
    <mergeCell ref="L12:O12"/>
    <mergeCell ref="R12:U12"/>
    <mergeCell ref="B4:J4"/>
    <mergeCell ref="B25:U25"/>
    <mergeCell ref="B26:U26"/>
    <mergeCell ref="B27:U27"/>
    <mergeCell ref="F29:I29"/>
    <mergeCell ref="L29:O29"/>
    <mergeCell ref="R29:U29"/>
    <mergeCell ref="B34:C34"/>
    <mergeCell ref="B35:C35"/>
    <mergeCell ref="B36:C36"/>
    <mergeCell ref="B38:C38"/>
    <mergeCell ref="B30:C30"/>
    <mergeCell ref="B33:C33"/>
    <mergeCell ref="B32:C32"/>
  </mergeCells>
  <phoneticPr fontId="0" type="noConversion"/>
  <conditionalFormatting sqref="F36 F20">
    <cfRule type="cellIs" dxfId="67" priority="1" stopIfTrue="1" operator="equal">
      <formula>9200</formula>
    </cfRule>
  </conditionalFormatting>
  <conditionalFormatting sqref="I36 I20">
    <cfRule type="cellIs" dxfId="66" priority="2" stopIfTrue="1" operator="equal">
      <formula>18850</formula>
    </cfRule>
  </conditionalFormatting>
  <conditionalFormatting sqref="L36 L20">
    <cfRule type="cellIs" dxfId="65" priority="3" stopIfTrue="1" operator="equal">
      <formula>9400</formula>
    </cfRule>
  </conditionalFormatting>
  <conditionalFormatting sqref="O36 O20">
    <cfRule type="cellIs" dxfId="64" priority="4" stopIfTrue="1" operator="equal">
      <formula>19550</formula>
    </cfRule>
  </conditionalFormatting>
  <conditionalFormatting sqref="I32 I16">
    <cfRule type="cellIs" dxfId="63" priority="5" stopIfTrue="1" operator="equal">
      <formula>8450</formula>
    </cfRule>
  </conditionalFormatting>
  <conditionalFormatting sqref="I33 I17">
    <cfRule type="cellIs" dxfId="62" priority="6" stopIfTrue="1" operator="equal">
      <formula>3150</formula>
    </cfRule>
  </conditionalFormatting>
  <conditionalFormatting sqref="I34 I18">
    <cfRule type="cellIs" dxfId="61" priority="7" stopIfTrue="1" operator="equal">
      <formula>4250</formula>
    </cfRule>
  </conditionalFormatting>
  <conditionalFormatting sqref="O32 O16">
    <cfRule type="cellIs" dxfId="60" priority="8" stopIfTrue="1" operator="equal">
      <formula>9100</formula>
    </cfRule>
  </conditionalFormatting>
  <conditionalFormatting sqref="O33 O35 I35 O17 O19 I19">
    <cfRule type="cellIs" dxfId="59" priority="9" stopIfTrue="1" operator="equal">
      <formula>3000</formula>
    </cfRule>
  </conditionalFormatting>
  <conditionalFormatting sqref="O34 O18">
    <cfRule type="cellIs" dxfId="58" priority="10" stopIfTrue="1" operator="equal">
      <formula>4450</formula>
    </cfRule>
  </conditionalFormatting>
  <conditionalFormatting sqref="R33 R17">
    <cfRule type="cellIs" dxfId="57" priority="11" stopIfTrue="1" operator="equal">
      <formula>100</formula>
    </cfRule>
  </conditionalFormatting>
  <conditionalFormatting sqref="R34 R18">
    <cfRule type="cellIs" dxfId="56" priority="12" stopIfTrue="1" operator="equal">
      <formula>-50</formula>
    </cfRule>
  </conditionalFormatting>
  <conditionalFormatting sqref="R35 R32 R19 R16">
    <cfRule type="cellIs" dxfId="55" priority="13" stopIfTrue="1" operator="equal">
      <formula>-250</formula>
    </cfRule>
  </conditionalFormatting>
  <conditionalFormatting sqref="U32 U16">
    <cfRule type="cellIs" dxfId="54" priority="14" stopIfTrue="1" operator="equal">
      <formula>-650</formula>
    </cfRule>
  </conditionalFormatting>
  <conditionalFormatting sqref="U33 U17">
    <cfRule type="cellIs" dxfId="53" priority="15" stopIfTrue="1" operator="equal">
      <formula>150</formula>
    </cfRule>
  </conditionalFormatting>
  <conditionalFormatting sqref="U34 R36 U18 R20">
    <cfRule type="cellIs" dxfId="52" priority="16" stopIfTrue="1" operator="equal">
      <formula>-200</formula>
    </cfRule>
  </conditionalFormatting>
  <conditionalFormatting sqref="U36 U20">
    <cfRule type="cellIs" dxfId="51" priority="17" stopIfTrue="1" operator="equal">
      <formula>-700</formula>
    </cfRule>
  </conditionalFormatting>
  <dataValidations count="1">
    <dataValidation type="list" allowBlank="1" showInputMessage="1" showErrorMessage="1" sqref="R21 U21">
      <formula1>"Favorable,Unfavorable"</formula1>
    </dataValidation>
  </dataValidations>
  <pageMargins left="0.75" right="0.75" top="1" bottom="1" header="0.5" footer="0.5"/>
  <pageSetup orientation="landscape" blackAndWhite="1" horizontalDpi="300" verticalDpi="300" r:id="rId1"/>
  <headerFooter alignWithMargins="0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J19"/>
  <sheetViews>
    <sheetView showGridLines="0" workbookViewId="0"/>
  </sheetViews>
  <sheetFormatPr defaultRowHeight="12.75" x14ac:dyDescent="0.2"/>
  <cols>
    <col min="1" max="1" width="5.7109375" customWidth="1"/>
    <col min="2" max="2" width="7.85546875" customWidth="1"/>
    <col min="7" max="7" width="2.5703125" customWidth="1"/>
    <col min="8" max="8" width="2" customWidth="1"/>
    <col min="9" max="9" width="10.5703125" customWidth="1"/>
    <col min="10" max="10" width="4.7109375" customWidth="1"/>
  </cols>
  <sheetData>
    <row r="1" spans="2:10" s="4" customFormat="1" x14ac:dyDescent="0.2">
      <c r="B1" s="2" t="s">
        <v>4</v>
      </c>
      <c r="C1" s="186" t="s">
        <v>134</v>
      </c>
      <c r="D1" s="186"/>
      <c r="E1" s="186"/>
      <c r="F1" s="186"/>
      <c r="G1" s="186"/>
      <c r="H1" s="186"/>
      <c r="I1" s="186"/>
    </row>
    <row r="2" spans="2:10" s="4" customFormat="1" x14ac:dyDescent="0.2">
      <c r="B2" s="2" t="s">
        <v>5</v>
      </c>
      <c r="C2" s="197"/>
      <c r="D2" s="197"/>
      <c r="E2" s="197"/>
      <c r="F2" s="197"/>
      <c r="G2" s="197"/>
      <c r="H2" s="197"/>
      <c r="I2" s="197"/>
    </row>
    <row r="3" spans="2:10" s="4" customFormat="1" x14ac:dyDescent="0.2"/>
    <row r="4" spans="2:10" s="4" customFormat="1" x14ac:dyDescent="0.2">
      <c r="B4" s="169" t="s">
        <v>71</v>
      </c>
      <c r="C4" s="170"/>
      <c r="D4" s="170"/>
      <c r="E4" s="170"/>
      <c r="F4" s="170"/>
      <c r="G4" s="170"/>
      <c r="H4" s="170"/>
      <c r="I4" s="170"/>
      <c r="J4" s="171"/>
    </row>
    <row r="5" spans="2:10" s="4" customFormat="1" x14ac:dyDescent="0.2"/>
    <row r="6" spans="2:10" s="4" customFormat="1" x14ac:dyDescent="0.2">
      <c r="B6" s="2" t="s">
        <v>30</v>
      </c>
    </row>
    <row r="7" spans="2:10" s="4" customFormat="1" ht="13.5" thickBot="1" x14ac:dyDescent="0.25"/>
    <row r="8" spans="2:10" ht="18" customHeight="1" x14ac:dyDescent="0.2">
      <c r="B8" s="153" t="s">
        <v>141</v>
      </c>
      <c r="C8" s="196" t="s">
        <v>99</v>
      </c>
      <c r="D8" s="196"/>
      <c r="E8" s="196"/>
      <c r="F8" s="196"/>
      <c r="G8" s="59"/>
      <c r="H8" s="59" t="s">
        <v>65</v>
      </c>
      <c r="I8" s="114">
        <v>38000</v>
      </c>
      <c r="J8" s="60"/>
    </row>
    <row r="9" spans="2:10" ht="14.1" customHeight="1" x14ac:dyDescent="0.2">
      <c r="B9" s="43"/>
      <c r="C9" s="166" t="s">
        <v>124</v>
      </c>
      <c r="D9" s="166"/>
      <c r="E9" s="166"/>
      <c r="F9" s="166"/>
      <c r="G9" s="47"/>
      <c r="H9" s="47"/>
      <c r="I9" s="101">
        <v>121000</v>
      </c>
      <c r="J9" s="48"/>
    </row>
    <row r="10" spans="2:10" ht="14.1" customHeight="1" x14ac:dyDescent="0.2">
      <c r="B10" s="43"/>
      <c r="C10" s="166" t="s">
        <v>100</v>
      </c>
      <c r="D10" s="166"/>
      <c r="E10" s="166"/>
      <c r="F10" s="166"/>
      <c r="G10" s="47"/>
      <c r="H10" s="47" t="s">
        <v>65</v>
      </c>
      <c r="I10" s="131">
        <f>I8+I9</f>
        <v>159000</v>
      </c>
      <c r="J10" s="48"/>
    </row>
    <row r="11" spans="2:10" ht="14.1" customHeight="1" x14ac:dyDescent="0.2">
      <c r="B11" s="43"/>
      <c r="C11" s="166" t="s">
        <v>101</v>
      </c>
      <c r="D11" s="166"/>
      <c r="E11" s="166"/>
      <c r="F11" s="166"/>
      <c r="G11" s="47"/>
      <c r="H11" s="47"/>
      <c r="I11" s="101">
        <v>33000</v>
      </c>
      <c r="J11" s="48"/>
    </row>
    <row r="12" spans="2:10" ht="14.1" customHeight="1" thickBot="1" x14ac:dyDescent="0.25">
      <c r="B12" s="43"/>
      <c r="C12" s="166" t="s">
        <v>3</v>
      </c>
      <c r="D12" s="166"/>
      <c r="E12" s="166"/>
      <c r="F12" s="166"/>
      <c r="G12" s="47"/>
      <c r="H12" s="47" t="s">
        <v>65</v>
      </c>
      <c r="I12" s="62">
        <f>I10-I11</f>
        <v>126000</v>
      </c>
      <c r="J12" s="48"/>
    </row>
    <row r="13" spans="2:10" ht="14.1" customHeight="1" thickTop="1" x14ac:dyDescent="0.2">
      <c r="B13" s="43"/>
      <c r="C13" s="47"/>
      <c r="D13" s="47"/>
      <c r="E13" s="47"/>
      <c r="F13" s="47"/>
      <c r="G13" s="47"/>
      <c r="H13" s="47"/>
      <c r="I13" s="53"/>
      <c r="J13" s="48"/>
    </row>
    <row r="14" spans="2:10" ht="14.1" customHeight="1" x14ac:dyDescent="0.2">
      <c r="B14" s="154" t="s">
        <v>142</v>
      </c>
      <c r="C14" s="167" t="s">
        <v>102</v>
      </c>
      <c r="D14" s="167"/>
      <c r="E14" s="167"/>
      <c r="F14" s="167"/>
      <c r="G14" s="47"/>
      <c r="H14" s="47" t="s">
        <v>65</v>
      </c>
      <c r="I14" s="53">
        <v>67000</v>
      </c>
      <c r="J14" s="48"/>
    </row>
    <row r="15" spans="2:10" ht="14.1" customHeight="1" x14ac:dyDescent="0.2">
      <c r="B15" s="46"/>
      <c r="C15" s="166" t="s">
        <v>1</v>
      </c>
      <c r="D15" s="166"/>
      <c r="E15" s="166"/>
      <c r="F15" s="166"/>
      <c r="G15" s="47"/>
      <c r="H15" s="47"/>
      <c r="I15" s="101">
        <v>287000</v>
      </c>
      <c r="J15" s="48"/>
    </row>
    <row r="16" spans="2:10" ht="14.1" customHeight="1" x14ac:dyDescent="0.2">
      <c r="B16" s="46"/>
      <c r="C16" s="166" t="s">
        <v>2</v>
      </c>
      <c r="D16" s="166"/>
      <c r="E16" s="166"/>
      <c r="F16" s="166"/>
      <c r="G16" s="47"/>
      <c r="H16" s="47" t="s">
        <v>65</v>
      </c>
      <c r="I16" s="132">
        <f>I14+I15</f>
        <v>354000</v>
      </c>
      <c r="J16" s="48"/>
    </row>
    <row r="17" spans="2:10" ht="14.1" customHeight="1" x14ac:dyDescent="0.2">
      <c r="B17" s="46"/>
      <c r="C17" s="166" t="s">
        <v>103</v>
      </c>
      <c r="D17" s="166"/>
      <c r="E17" s="166"/>
      <c r="F17" s="166"/>
      <c r="G17" s="47"/>
      <c r="H17" s="47"/>
      <c r="I17" s="101">
        <v>61000</v>
      </c>
      <c r="J17" s="48"/>
    </row>
    <row r="18" spans="2:10" ht="14.1" customHeight="1" thickBot="1" x14ac:dyDescent="0.25">
      <c r="B18" s="46"/>
      <c r="C18" s="166" t="s">
        <v>3</v>
      </c>
      <c r="D18" s="166"/>
      <c r="E18" s="166"/>
      <c r="F18" s="166"/>
      <c r="G18" s="47"/>
      <c r="H18" s="47" t="s">
        <v>65</v>
      </c>
      <c r="I18" s="62">
        <f>I16-I17</f>
        <v>293000</v>
      </c>
      <c r="J18" s="48"/>
    </row>
    <row r="19" spans="2:10" ht="14.25" thickTop="1" thickBot="1" x14ac:dyDescent="0.25">
      <c r="B19" s="56"/>
      <c r="C19" s="57"/>
      <c r="D19" s="57"/>
      <c r="E19" s="57"/>
      <c r="F19" s="57"/>
      <c r="G19" s="57"/>
      <c r="H19" s="57"/>
      <c r="I19" s="57"/>
      <c r="J19" s="58"/>
    </row>
  </sheetData>
  <sheetProtection algorithmName="SHA-512" hashValue="UQffj3CtdXvqgwEL+luKnJPtdo1TiumCmEVzB9mHRtT3M+FUAf8UDEf29Cmq4RuNCr4RZIJJ0WvNR49TDAY03w==" saltValue="i6WTQSSheO66a/mjTlhlew==" spinCount="100000" sheet="1" objects="1" scenarios="1"/>
  <mergeCells count="13">
    <mergeCell ref="C10:F10"/>
    <mergeCell ref="C8:F8"/>
    <mergeCell ref="C1:I1"/>
    <mergeCell ref="C2:I2"/>
    <mergeCell ref="C9:F9"/>
    <mergeCell ref="B4:J4"/>
    <mergeCell ref="C11:F11"/>
    <mergeCell ref="C12:F12"/>
    <mergeCell ref="C18:F18"/>
    <mergeCell ref="C14:F14"/>
    <mergeCell ref="C15:F15"/>
    <mergeCell ref="C16:F16"/>
    <mergeCell ref="C17:F17"/>
  </mergeCells>
  <phoneticPr fontId="0" type="noConversion"/>
  <conditionalFormatting sqref="I10">
    <cfRule type="cellIs" dxfId="50" priority="1" stopIfTrue="1" operator="equal">
      <formula>159000</formula>
    </cfRule>
  </conditionalFormatting>
  <conditionalFormatting sqref="I12">
    <cfRule type="cellIs" dxfId="49" priority="2" stopIfTrue="1" operator="equal">
      <formula>126000</formula>
    </cfRule>
  </conditionalFormatting>
  <conditionalFormatting sqref="I18">
    <cfRule type="cellIs" dxfId="48" priority="3" stopIfTrue="1" operator="equal">
      <formula>293000</formula>
    </cfRule>
  </conditionalFormatting>
  <conditionalFormatting sqref="I16">
    <cfRule type="cellIs" dxfId="47" priority="4" stopIfTrue="1" operator="equal">
      <formula>354000</formula>
    </cfRule>
  </conditionalFormatting>
  <pageMargins left="0.75" right="0.75" top="1" bottom="1" header="0.5" footer="0.5"/>
  <pageSetup orientation="portrait" blackAndWhite="1" horizontalDpi="300" verticalDpi="300" r:id="rId1"/>
  <headerFooter alignWithMargins="0"/>
  <ignoredErrors>
    <ignoredError sqref="I10 I12 I16:I18" unlockedFormula="1"/>
    <ignoredError sqref="B14 B8" numberStoredAsText="1"/>
  </ignoredError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82"/>
  <sheetViews>
    <sheetView showGridLines="0" zoomScaleNormal="100" workbookViewId="0">
      <selection activeCell="D1" sqref="D1:J1"/>
    </sheetView>
  </sheetViews>
  <sheetFormatPr defaultRowHeight="12.75" x14ac:dyDescent="0.2"/>
  <cols>
    <col min="1" max="2" width="5.7109375" customWidth="1"/>
    <col min="3" max="3" width="3.7109375" customWidth="1"/>
    <col min="4" max="4" width="12" customWidth="1"/>
    <col min="5" max="5" width="10.5703125" customWidth="1"/>
    <col min="6" max="6" width="11.140625" customWidth="1"/>
    <col min="7" max="7" width="2.42578125" customWidth="1"/>
    <col min="8" max="8" width="11.140625" customWidth="1"/>
    <col min="9" max="9" width="2.42578125" customWidth="1"/>
    <col min="10" max="10" width="11.140625" customWidth="1"/>
    <col min="11" max="11" width="2.5703125" customWidth="1"/>
    <col min="12" max="12" width="11.140625" customWidth="1"/>
    <col min="13" max="13" width="2.7109375" customWidth="1"/>
  </cols>
  <sheetData>
    <row r="1" spans="1:14" x14ac:dyDescent="0.2">
      <c r="A1" s="28"/>
      <c r="B1" s="205" t="s">
        <v>4</v>
      </c>
      <c r="C1" s="205"/>
      <c r="D1" s="158" t="s">
        <v>134</v>
      </c>
      <c r="E1" s="158"/>
      <c r="F1" s="158"/>
      <c r="G1" s="158"/>
      <c r="H1" s="158"/>
      <c r="I1" s="158"/>
      <c r="J1" s="158"/>
      <c r="K1" s="28"/>
      <c r="L1" s="28"/>
      <c r="M1" s="28"/>
      <c r="N1" s="28"/>
    </row>
    <row r="2" spans="1:14" x14ac:dyDescent="0.2">
      <c r="A2" s="28"/>
      <c r="B2" s="205" t="s">
        <v>5</v>
      </c>
      <c r="C2" s="205"/>
      <c r="D2" s="159"/>
      <c r="E2" s="159"/>
      <c r="F2" s="159"/>
      <c r="G2" s="159"/>
      <c r="H2" s="159"/>
      <c r="I2" s="159"/>
      <c r="J2" s="159"/>
      <c r="K2" s="28"/>
      <c r="L2" s="28"/>
      <c r="M2" s="28"/>
      <c r="N2" s="28"/>
    </row>
    <row r="3" spans="1:14" x14ac:dyDescent="0.2">
      <c r="A3" s="28"/>
      <c r="B3" s="65"/>
      <c r="C3" s="65"/>
      <c r="D3" s="65"/>
      <c r="E3" s="65"/>
      <c r="F3" s="65"/>
      <c r="G3" s="65"/>
      <c r="H3" s="65"/>
      <c r="I3" s="65"/>
      <c r="J3" s="65"/>
      <c r="K3" s="28"/>
      <c r="L3" s="28"/>
      <c r="M3" s="28"/>
      <c r="N3" s="28"/>
    </row>
    <row r="4" spans="1:14" x14ac:dyDescent="0.2">
      <c r="A4" s="28"/>
      <c r="B4" s="169" t="s">
        <v>71</v>
      </c>
      <c r="C4" s="170"/>
      <c r="D4" s="170"/>
      <c r="E4" s="170"/>
      <c r="F4" s="170"/>
      <c r="G4" s="170"/>
      <c r="H4" s="170"/>
      <c r="I4" s="170"/>
      <c r="J4" s="171"/>
      <c r="K4" s="28"/>
      <c r="L4" s="28"/>
      <c r="M4" s="28"/>
      <c r="N4" s="28"/>
    </row>
    <row r="5" spans="1:14" x14ac:dyDescent="0.2">
      <c r="A5" s="28"/>
      <c r="B5" s="65"/>
      <c r="C5" s="65"/>
      <c r="D5" s="65"/>
      <c r="E5" s="65"/>
      <c r="F5" s="65"/>
      <c r="G5" s="65"/>
      <c r="H5" s="65"/>
      <c r="I5" s="65"/>
      <c r="J5" s="65"/>
      <c r="K5" s="28"/>
      <c r="L5" s="28"/>
      <c r="M5" s="28"/>
      <c r="N5" s="28"/>
    </row>
    <row r="6" spans="1:14" x14ac:dyDescent="0.2">
      <c r="A6" s="28"/>
      <c r="B6" s="205" t="s">
        <v>152</v>
      </c>
      <c r="C6" s="158"/>
      <c r="D6" s="158"/>
      <c r="E6" s="65"/>
      <c r="F6" s="65"/>
      <c r="G6" s="65"/>
      <c r="H6" s="65"/>
      <c r="I6" s="65"/>
      <c r="J6" s="65"/>
      <c r="K6" s="28"/>
      <c r="L6" s="28"/>
      <c r="M6" s="28"/>
      <c r="N6" s="28"/>
    </row>
    <row r="7" spans="1:14" ht="13.5" thickBot="1" x14ac:dyDescent="0.25">
      <c r="A7" s="28"/>
      <c r="B7" s="65"/>
      <c r="C7" s="65"/>
      <c r="D7" s="65"/>
      <c r="E7" s="65"/>
      <c r="F7" s="65"/>
      <c r="G7" s="65"/>
      <c r="H7" s="65"/>
      <c r="I7" s="65"/>
      <c r="J7" s="65"/>
      <c r="K7" s="28"/>
      <c r="L7" s="28"/>
      <c r="M7" s="28"/>
      <c r="N7" s="28"/>
    </row>
    <row r="8" spans="1:14" x14ac:dyDescent="0.2">
      <c r="A8" s="110" t="s">
        <v>143</v>
      </c>
      <c r="B8" s="198"/>
      <c r="C8" s="206"/>
      <c r="D8" s="206"/>
      <c r="E8" s="206"/>
      <c r="F8" s="206"/>
      <c r="G8" s="206"/>
      <c r="H8" s="206"/>
      <c r="I8" s="206"/>
      <c r="J8" s="206"/>
      <c r="K8" s="60"/>
      <c r="L8" s="28"/>
      <c r="M8" s="28"/>
      <c r="N8" s="28"/>
    </row>
    <row r="9" spans="1:14" x14ac:dyDescent="0.2">
      <c r="A9" s="28"/>
      <c r="B9" s="175" t="s">
        <v>184</v>
      </c>
      <c r="C9" s="176"/>
      <c r="D9" s="176"/>
      <c r="E9" s="176"/>
      <c r="F9" s="176"/>
      <c r="G9" s="176"/>
      <c r="H9" s="176"/>
      <c r="I9" s="176"/>
      <c r="J9" s="176"/>
      <c r="K9" s="177"/>
      <c r="L9" s="28"/>
      <c r="M9" s="28"/>
      <c r="N9" s="28"/>
    </row>
    <row r="10" spans="1:14" x14ac:dyDescent="0.2">
      <c r="A10" s="28"/>
      <c r="B10" s="175" t="s">
        <v>31</v>
      </c>
      <c r="C10" s="176"/>
      <c r="D10" s="176"/>
      <c r="E10" s="176"/>
      <c r="F10" s="176"/>
      <c r="G10" s="176"/>
      <c r="H10" s="176"/>
      <c r="I10" s="176"/>
      <c r="J10" s="176"/>
      <c r="K10" s="177"/>
      <c r="L10" s="28"/>
      <c r="M10" s="28"/>
      <c r="N10" s="28"/>
    </row>
    <row r="11" spans="1:14" ht="13.5" thickBot="1" x14ac:dyDescent="0.25">
      <c r="A11" s="28"/>
      <c r="B11" s="161" t="s">
        <v>185</v>
      </c>
      <c r="C11" s="162"/>
      <c r="D11" s="162"/>
      <c r="E11" s="162"/>
      <c r="F11" s="162"/>
      <c r="G11" s="162"/>
      <c r="H11" s="162"/>
      <c r="I11" s="162"/>
      <c r="J11" s="162"/>
      <c r="K11" s="163"/>
      <c r="L11" s="28"/>
      <c r="M11" s="28"/>
      <c r="N11" s="28"/>
    </row>
    <row r="12" spans="1:14" x14ac:dyDescent="0.2">
      <c r="A12" s="28"/>
      <c r="B12" s="46"/>
      <c r="C12" s="47"/>
      <c r="D12" s="47"/>
      <c r="E12" s="47"/>
      <c r="F12" s="47"/>
      <c r="G12" s="47"/>
      <c r="H12" s="47"/>
      <c r="I12" s="47"/>
      <c r="J12" s="47"/>
      <c r="K12" s="48"/>
      <c r="L12" s="28"/>
      <c r="M12" s="28"/>
      <c r="N12" s="28"/>
    </row>
    <row r="13" spans="1:14" ht="14.1" customHeight="1" x14ac:dyDescent="0.2">
      <c r="A13" s="28"/>
      <c r="B13" s="164" t="s">
        <v>144</v>
      </c>
      <c r="C13" s="165"/>
      <c r="D13" s="165"/>
      <c r="E13" s="165"/>
      <c r="F13" s="165"/>
      <c r="G13" s="47"/>
      <c r="H13" s="47"/>
      <c r="I13" s="47"/>
      <c r="J13" s="47"/>
      <c r="K13" s="48"/>
      <c r="L13" s="28"/>
      <c r="M13" s="28"/>
      <c r="N13" s="28"/>
    </row>
    <row r="14" spans="1:14" ht="14.1" customHeight="1" x14ac:dyDescent="0.2">
      <c r="A14" s="28"/>
      <c r="B14" s="46"/>
      <c r="C14" s="167" t="s">
        <v>148</v>
      </c>
      <c r="D14" s="167"/>
      <c r="E14" s="167"/>
      <c r="F14" s="167"/>
      <c r="G14" s="50" t="s">
        <v>65</v>
      </c>
      <c r="H14" s="53">
        <v>0</v>
      </c>
      <c r="I14" s="53"/>
      <c r="J14" s="53"/>
      <c r="K14" s="48"/>
      <c r="L14" s="28"/>
      <c r="M14" s="28"/>
      <c r="N14" s="28"/>
    </row>
    <row r="15" spans="1:14" ht="14.1" customHeight="1" x14ac:dyDescent="0.2">
      <c r="A15" s="28"/>
      <c r="B15" s="46"/>
      <c r="C15" s="166" t="s">
        <v>75</v>
      </c>
      <c r="D15" s="166"/>
      <c r="E15" s="166"/>
      <c r="F15" s="166"/>
      <c r="G15" s="50"/>
      <c r="H15" s="101">
        <v>33000</v>
      </c>
      <c r="I15" s="53"/>
      <c r="J15" s="53"/>
      <c r="K15" s="48"/>
      <c r="L15" s="28"/>
      <c r="M15" s="28"/>
      <c r="N15" s="28"/>
    </row>
    <row r="16" spans="1:14" ht="15.95" customHeight="1" x14ac:dyDescent="0.2">
      <c r="A16" s="28"/>
      <c r="B16" s="164" t="s">
        <v>76</v>
      </c>
      <c r="C16" s="165"/>
      <c r="D16" s="165"/>
      <c r="E16" s="165"/>
      <c r="F16" s="165"/>
      <c r="G16" s="50" t="s">
        <v>65</v>
      </c>
      <c r="H16" s="53">
        <f>H14+H15</f>
        <v>33000</v>
      </c>
      <c r="I16" s="53"/>
      <c r="J16" s="53"/>
      <c r="K16" s="48"/>
      <c r="L16" s="28"/>
      <c r="M16" s="28"/>
      <c r="N16" s="28"/>
    </row>
    <row r="17" spans="1:14" ht="14.1" customHeight="1" x14ac:dyDescent="0.2">
      <c r="A17" s="28"/>
      <c r="B17" s="46"/>
      <c r="C17" s="167" t="s">
        <v>149</v>
      </c>
      <c r="D17" s="167"/>
      <c r="E17" s="167"/>
      <c r="F17" s="167"/>
      <c r="G17" s="50"/>
      <c r="H17" s="101">
        <v>7400</v>
      </c>
      <c r="I17" s="53"/>
      <c r="J17" s="53"/>
      <c r="K17" s="48"/>
      <c r="L17" s="28"/>
      <c r="M17" s="28"/>
      <c r="N17" s="28"/>
    </row>
    <row r="18" spans="1:14" ht="14.1" customHeight="1" x14ac:dyDescent="0.2">
      <c r="A18" s="28"/>
      <c r="B18" s="164" t="s">
        <v>32</v>
      </c>
      <c r="C18" s="165"/>
      <c r="D18" s="165"/>
      <c r="E18" s="165"/>
      <c r="F18" s="165"/>
      <c r="G18" s="50" t="s">
        <v>65</v>
      </c>
      <c r="H18" s="53">
        <f>H16-H17</f>
        <v>25600</v>
      </c>
      <c r="I18" s="53"/>
      <c r="J18" s="53"/>
      <c r="K18" s="48"/>
      <c r="L18" s="28"/>
      <c r="M18" s="28"/>
      <c r="N18" s="28"/>
    </row>
    <row r="19" spans="1:14" ht="14.1" customHeight="1" x14ac:dyDescent="0.2">
      <c r="A19" s="28"/>
      <c r="B19" s="46"/>
      <c r="C19" s="167" t="s">
        <v>78</v>
      </c>
      <c r="D19" s="167"/>
      <c r="E19" s="167"/>
      <c r="F19" s="167"/>
      <c r="G19" s="50"/>
      <c r="H19" s="101">
        <v>1400</v>
      </c>
      <c r="I19" s="53"/>
      <c r="J19" s="53"/>
      <c r="K19" s="48"/>
      <c r="L19" s="28"/>
      <c r="M19" s="28"/>
      <c r="N19" s="28"/>
    </row>
    <row r="20" spans="1:14" ht="15.95" customHeight="1" x14ac:dyDescent="0.2">
      <c r="A20" s="28"/>
      <c r="B20" s="164" t="s">
        <v>33</v>
      </c>
      <c r="C20" s="165"/>
      <c r="D20" s="165"/>
      <c r="E20" s="165"/>
      <c r="F20" s="165"/>
      <c r="G20" s="50"/>
      <c r="H20" s="53"/>
      <c r="I20" s="51" t="s">
        <v>65</v>
      </c>
      <c r="J20" s="97">
        <f>H18-H19</f>
        <v>24200</v>
      </c>
      <c r="K20" s="48"/>
      <c r="L20" s="28"/>
      <c r="M20" s="28"/>
      <c r="N20" s="28"/>
    </row>
    <row r="21" spans="1:14" ht="15.95" customHeight="1" x14ac:dyDescent="0.2">
      <c r="A21" s="28"/>
      <c r="B21" s="164" t="s">
        <v>34</v>
      </c>
      <c r="C21" s="165"/>
      <c r="D21" s="165"/>
      <c r="E21" s="165"/>
      <c r="F21" s="165"/>
      <c r="G21" s="50"/>
      <c r="H21" s="53"/>
      <c r="I21" s="51"/>
      <c r="J21" s="99">
        <v>18500</v>
      </c>
      <c r="K21" s="48"/>
      <c r="L21" s="28"/>
      <c r="M21" s="28"/>
      <c r="N21" s="28"/>
    </row>
    <row r="22" spans="1:14" ht="14.1" customHeight="1" x14ac:dyDescent="0.2">
      <c r="A22" s="28"/>
      <c r="B22" s="164" t="s">
        <v>35</v>
      </c>
      <c r="C22" s="165"/>
      <c r="D22" s="165"/>
      <c r="E22" s="165"/>
      <c r="F22" s="165"/>
      <c r="G22" s="50"/>
      <c r="H22" s="53"/>
      <c r="I22" s="51"/>
      <c r="J22" s="53"/>
      <c r="K22" s="48"/>
      <c r="L22" s="28"/>
      <c r="M22" s="28"/>
      <c r="N22" s="28"/>
    </row>
    <row r="23" spans="1:14" ht="14.1" customHeight="1" x14ac:dyDescent="0.2">
      <c r="A23" s="28"/>
      <c r="B23" s="46"/>
      <c r="C23" s="167" t="s">
        <v>79</v>
      </c>
      <c r="D23" s="167"/>
      <c r="E23" s="167"/>
      <c r="F23" s="167"/>
      <c r="G23" s="50" t="s">
        <v>65</v>
      </c>
      <c r="H23" s="97">
        <v>1400</v>
      </c>
      <c r="I23" s="51"/>
      <c r="J23" s="53"/>
      <c r="K23" s="48"/>
      <c r="L23" s="28"/>
      <c r="M23" s="28"/>
      <c r="N23" s="28"/>
    </row>
    <row r="24" spans="1:14" ht="14.1" customHeight="1" x14ac:dyDescent="0.2">
      <c r="A24" s="28"/>
      <c r="B24" s="46"/>
      <c r="C24" s="166" t="s">
        <v>80</v>
      </c>
      <c r="D24" s="166"/>
      <c r="E24" s="166"/>
      <c r="F24" s="166"/>
      <c r="G24" s="47"/>
      <c r="H24" s="99">
        <v>4300</v>
      </c>
      <c r="I24" s="51"/>
      <c r="J24" s="53"/>
      <c r="K24" s="48"/>
      <c r="L24" s="28"/>
      <c r="M24" s="28"/>
      <c r="N24" s="28"/>
    </row>
    <row r="25" spans="1:14" ht="14.1" customHeight="1" x14ac:dyDescent="0.2">
      <c r="A25" s="28"/>
      <c r="B25" s="46"/>
      <c r="C25" s="166" t="s">
        <v>104</v>
      </c>
      <c r="D25" s="166"/>
      <c r="E25" s="166"/>
      <c r="F25" s="166"/>
      <c r="G25" s="47"/>
      <c r="H25" s="99">
        <v>3000</v>
      </c>
      <c r="I25" s="51"/>
      <c r="J25" s="53"/>
      <c r="K25" s="48"/>
      <c r="L25" s="28"/>
      <c r="M25" s="28"/>
      <c r="N25" s="28"/>
    </row>
    <row r="26" spans="1:14" ht="14.1" customHeight="1" x14ac:dyDescent="0.2">
      <c r="A26" s="28"/>
      <c r="B26" s="46"/>
      <c r="C26" s="166" t="s">
        <v>105</v>
      </c>
      <c r="D26" s="166"/>
      <c r="E26" s="166"/>
      <c r="F26" s="166"/>
      <c r="G26" s="47"/>
      <c r="H26" s="99">
        <v>2200</v>
      </c>
      <c r="I26" s="51"/>
      <c r="J26" s="53"/>
      <c r="K26" s="48"/>
      <c r="L26" s="28"/>
      <c r="M26" s="28"/>
      <c r="N26" s="28"/>
    </row>
    <row r="27" spans="1:14" ht="14.1" customHeight="1" x14ac:dyDescent="0.2">
      <c r="A27" s="28"/>
      <c r="B27" s="46"/>
      <c r="C27" s="166" t="s">
        <v>21</v>
      </c>
      <c r="D27" s="166"/>
      <c r="E27" s="166"/>
      <c r="F27" s="166"/>
      <c r="G27" s="47"/>
      <c r="H27" s="55">
        <v>2750</v>
      </c>
      <c r="I27" s="51"/>
      <c r="J27" s="53"/>
      <c r="K27" s="48"/>
      <c r="L27" s="28"/>
      <c r="M27" s="28"/>
      <c r="N27" s="28"/>
    </row>
    <row r="28" spans="1:14" ht="14.1" customHeight="1" x14ac:dyDescent="0.2">
      <c r="A28" s="28"/>
      <c r="B28" s="46"/>
      <c r="C28" s="166" t="s">
        <v>82</v>
      </c>
      <c r="D28" s="166"/>
      <c r="E28" s="166"/>
      <c r="F28" s="166"/>
      <c r="G28" s="47"/>
      <c r="H28" s="53"/>
      <c r="I28" s="51"/>
      <c r="J28" s="55">
        <f>SUM(H23:H27)</f>
        <v>13650</v>
      </c>
      <c r="K28" s="48"/>
      <c r="L28" s="28"/>
      <c r="M28" s="28"/>
      <c r="N28" s="28"/>
    </row>
    <row r="29" spans="1:14" ht="15.95" customHeight="1" thickBot="1" x14ac:dyDescent="0.25">
      <c r="A29" s="28"/>
      <c r="B29" s="164" t="s">
        <v>36</v>
      </c>
      <c r="C29" s="165"/>
      <c r="D29" s="165"/>
      <c r="E29" s="165"/>
      <c r="F29" s="165"/>
      <c r="G29" s="47"/>
      <c r="H29" s="53"/>
      <c r="I29" s="51" t="s">
        <v>65</v>
      </c>
      <c r="J29" s="62">
        <f>SUM(J20:J28)</f>
        <v>56350</v>
      </c>
      <c r="K29" s="48"/>
      <c r="L29" s="28"/>
      <c r="M29" s="28"/>
      <c r="N29" s="28"/>
    </row>
    <row r="30" spans="1:14" ht="14.25" thickTop="1" thickBot="1" x14ac:dyDescent="0.25">
      <c r="A30" s="28"/>
      <c r="B30" s="56"/>
      <c r="C30" s="57"/>
      <c r="D30" s="57"/>
      <c r="E30" s="57"/>
      <c r="F30" s="57"/>
      <c r="G30" s="57"/>
      <c r="H30" s="105"/>
      <c r="I30" s="105"/>
      <c r="J30" s="105"/>
      <c r="K30" s="58"/>
      <c r="L30" s="28"/>
      <c r="M30" s="28"/>
      <c r="N30" s="28"/>
    </row>
    <row r="31" spans="1:14" s="4" customFormat="1" x14ac:dyDescent="0.2">
      <c r="A31" s="65"/>
      <c r="B31" s="112"/>
      <c r="C31" s="112"/>
      <c r="D31" s="112"/>
      <c r="E31" s="112"/>
      <c r="F31" s="112"/>
      <c r="G31" s="112"/>
      <c r="H31" s="113"/>
      <c r="I31" s="113"/>
      <c r="J31" s="113"/>
      <c r="K31" s="65"/>
      <c r="L31" s="65"/>
      <c r="M31" s="65"/>
      <c r="N31" s="65"/>
    </row>
    <row r="32" spans="1:14" ht="13.5" thickBot="1" x14ac:dyDescent="0.2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  <c r="N32" s="28"/>
    </row>
    <row r="33" spans="1:14" x14ac:dyDescent="0.2">
      <c r="A33" s="28"/>
      <c r="B33" s="198"/>
      <c r="C33" s="199"/>
      <c r="D33" s="199"/>
      <c r="E33" s="199"/>
      <c r="F33" s="199"/>
      <c r="G33" s="199"/>
      <c r="H33" s="199"/>
      <c r="I33" s="199"/>
      <c r="J33" s="199"/>
      <c r="K33" s="60"/>
      <c r="L33" s="28"/>
      <c r="M33" s="28"/>
      <c r="N33" s="28"/>
    </row>
    <row r="34" spans="1:14" x14ac:dyDescent="0.2">
      <c r="A34" s="110" t="s">
        <v>145</v>
      </c>
      <c r="B34" s="175" t="s">
        <v>184</v>
      </c>
      <c r="C34" s="176"/>
      <c r="D34" s="176"/>
      <c r="E34" s="176"/>
      <c r="F34" s="176"/>
      <c r="G34" s="176"/>
      <c r="H34" s="176"/>
      <c r="I34" s="176"/>
      <c r="J34" s="176"/>
      <c r="K34" s="177"/>
      <c r="L34" s="28"/>
      <c r="M34" s="28"/>
      <c r="N34" s="28"/>
    </row>
    <row r="35" spans="1:14" x14ac:dyDescent="0.2">
      <c r="A35" s="28"/>
      <c r="B35" s="175" t="s">
        <v>37</v>
      </c>
      <c r="C35" s="176"/>
      <c r="D35" s="176"/>
      <c r="E35" s="176"/>
      <c r="F35" s="176"/>
      <c r="G35" s="176"/>
      <c r="H35" s="176"/>
      <c r="I35" s="176"/>
      <c r="J35" s="176"/>
      <c r="K35" s="177"/>
      <c r="L35" s="28"/>
      <c r="M35" s="28"/>
      <c r="N35" s="28"/>
    </row>
    <row r="36" spans="1:14" ht="13.5" thickBot="1" x14ac:dyDescent="0.25">
      <c r="A36" s="28"/>
      <c r="B36" s="161" t="s">
        <v>185</v>
      </c>
      <c r="C36" s="162"/>
      <c r="D36" s="162"/>
      <c r="E36" s="162"/>
      <c r="F36" s="162"/>
      <c r="G36" s="162"/>
      <c r="H36" s="162"/>
      <c r="I36" s="162"/>
      <c r="J36" s="162"/>
      <c r="K36" s="163"/>
      <c r="L36" s="28"/>
      <c r="M36" s="28"/>
      <c r="N36" s="28"/>
    </row>
    <row r="37" spans="1:14" ht="18" customHeight="1" x14ac:dyDescent="0.2">
      <c r="A37" s="28"/>
      <c r="B37" s="178" t="s">
        <v>97</v>
      </c>
      <c r="C37" s="179"/>
      <c r="D37" s="179"/>
      <c r="E37" s="179"/>
      <c r="F37" s="179"/>
      <c r="G37" s="47"/>
      <c r="H37" s="53"/>
      <c r="I37" s="51" t="s">
        <v>65</v>
      </c>
      <c r="J37" s="114">
        <v>68300</v>
      </c>
      <c r="K37" s="48"/>
      <c r="L37" s="28"/>
      <c r="M37" s="28"/>
      <c r="N37" s="28"/>
    </row>
    <row r="38" spans="1:14" ht="14.1" customHeight="1" x14ac:dyDescent="0.2">
      <c r="A38" s="28"/>
      <c r="B38" s="164" t="s">
        <v>13</v>
      </c>
      <c r="C38" s="165"/>
      <c r="D38" s="165"/>
      <c r="E38" s="165"/>
      <c r="F38" s="165"/>
      <c r="G38" s="47"/>
      <c r="H38" s="53"/>
      <c r="I38" s="51"/>
      <c r="J38" s="53"/>
      <c r="K38" s="48"/>
      <c r="L38" s="28"/>
      <c r="M38" s="28"/>
      <c r="N38" s="28"/>
    </row>
    <row r="39" spans="1:14" ht="14.1" customHeight="1" x14ac:dyDescent="0.2">
      <c r="A39" s="28"/>
      <c r="B39" s="46"/>
      <c r="C39" s="167" t="s">
        <v>146</v>
      </c>
      <c r="D39" s="167"/>
      <c r="E39" s="167"/>
      <c r="F39" s="167"/>
      <c r="G39" s="50" t="s">
        <v>65</v>
      </c>
      <c r="H39" s="53">
        <v>0</v>
      </c>
      <c r="I39" s="51"/>
      <c r="J39" s="53"/>
      <c r="K39" s="48"/>
      <c r="L39" s="28"/>
      <c r="M39" s="28"/>
      <c r="N39" s="28"/>
    </row>
    <row r="40" spans="1:14" ht="14.1" customHeight="1" x14ac:dyDescent="0.2">
      <c r="A40" s="28"/>
      <c r="B40" s="46"/>
      <c r="C40" s="166" t="s">
        <v>84</v>
      </c>
      <c r="D40" s="166"/>
      <c r="E40" s="166"/>
      <c r="F40" s="166"/>
      <c r="G40" s="50"/>
      <c r="H40" s="101">
        <v>56350</v>
      </c>
      <c r="I40" s="51"/>
      <c r="J40" s="53"/>
      <c r="K40" s="48"/>
      <c r="L40" s="28"/>
      <c r="M40" s="28"/>
      <c r="N40" s="28"/>
    </row>
    <row r="41" spans="1:14" ht="14.1" customHeight="1" x14ac:dyDescent="0.2">
      <c r="A41" s="28"/>
      <c r="B41" s="46"/>
      <c r="C41" s="166" t="s">
        <v>85</v>
      </c>
      <c r="D41" s="166"/>
      <c r="E41" s="166"/>
      <c r="F41" s="166"/>
      <c r="G41" s="50" t="s">
        <v>65</v>
      </c>
      <c r="H41" s="115">
        <f>+J29</f>
        <v>56350</v>
      </c>
      <c r="I41" s="51"/>
      <c r="J41" s="53"/>
      <c r="K41" s="48"/>
      <c r="L41" s="28"/>
      <c r="M41" s="28"/>
      <c r="N41" s="28"/>
    </row>
    <row r="42" spans="1:14" ht="14.1" customHeight="1" x14ac:dyDescent="0.2">
      <c r="A42" s="28"/>
      <c r="B42" s="46"/>
      <c r="C42" s="167" t="s">
        <v>147</v>
      </c>
      <c r="D42" s="167"/>
      <c r="E42" s="167"/>
      <c r="F42" s="167"/>
      <c r="G42" s="50"/>
      <c r="H42" s="101">
        <v>13900</v>
      </c>
      <c r="I42" s="51"/>
      <c r="J42" s="55">
        <f>H41-H42</f>
        <v>42450</v>
      </c>
      <c r="K42" s="48"/>
      <c r="L42" s="28"/>
      <c r="M42" s="28"/>
      <c r="N42" s="28"/>
    </row>
    <row r="43" spans="1:14" ht="15.95" customHeight="1" x14ac:dyDescent="0.2">
      <c r="A43" s="28"/>
      <c r="B43" s="164" t="s">
        <v>38</v>
      </c>
      <c r="C43" s="165"/>
      <c r="D43" s="165"/>
      <c r="E43" s="165"/>
      <c r="F43" s="165"/>
      <c r="G43" s="47"/>
      <c r="H43" s="53"/>
      <c r="I43" s="51" t="s">
        <v>65</v>
      </c>
      <c r="J43" s="107">
        <f>J37-J42</f>
        <v>25850</v>
      </c>
      <c r="K43" s="48"/>
      <c r="L43" s="28"/>
      <c r="M43" s="28"/>
      <c r="N43" s="28"/>
    </row>
    <row r="44" spans="1:14" ht="14.1" customHeight="1" x14ac:dyDescent="0.2">
      <c r="A44" s="28"/>
      <c r="B44" s="164" t="s">
        <v>39</v>
      </c>
      <c r="C44" s="165"/>
      <c r="D44" s="165"/>
      <c r="E44" s="165"/>
      <c r="F44" s="165"/>
      <c r="G44" s="47"/>
      <c r="H44" s="53"/>
      <c r="I44" s="51"/>
      <c r="J44" s="53">
        <v>15200</v>
      </c>
      <c r="K44" s="48"/>
      <c r="L44" s="28"/>
      <c r="M44" s="28"/>
      <c r="N44" s="28"/>
    </row>
    <row r="45" spans="1:14" ht="14.1" customHeight="1" thickBot="1" x14ac:dyDescent="0.25">
      <c r="A45" s="28"/>
      <c r="B45" s="164" t="s">
        <v>40</v>
      </c>
      <c r="C45" s="165"/>
      <c r="D45" s="165"/>
      <c r="E45" s="165"/>
      <c r="F45" s="165"/>
      <c r="G45" s="47"/>
      <c r="H45" s="53"/>
      <c r="I45" s="51" t="s">
        <v>65</v>
      </c>
      <c r="J45" s="108">
        <f>J43-J44</f>
        <v>10650</v>
      </c>
      <c r="K45" s="48"/>
      <c r="L45" s="28"/>
      <c r="M45" s="28"/>
      <c r="N45" s="28"/>
    </row>
    <row r="46" spans="1:14" ht="14.25" thickTop="1" thickBot="1" x14ac:dyDescent="0.25">
      <c r="A46" s="28"/>
      <c r="B46" s="56"/>
      <c r="C46" s="57"/>
      <c r="D46" s="57"/>
      <c r="E46" s="57"/>
      <c r="F46" s="57"/>
      <c r="G46" s="57"/>
      <c r="H46" s="57"/>
      <c r="I46" s="57"/>
      <c r="J46" s="57"/>
      <c r="K46" s="58"/>
      <c r="L46" s="28"/>
      <c r="M46" s="28"/>
      <c r="N46" s="28"/>
    </row>
    <row r="47" spans="1:14" x14ac:dyDescent="0.2">
      <c r="A47" s="28"/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</row>
    <row r="48" spans="1:14" ht="13.5" thickBot="1" x14ac:dyDescent="0.25">
      <c r="A48" s="28"/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</row>
    <row r="49" spans="1:14" x14ac:dyDescent="0.2">
      <c r="A49" s="110" t="s">
        <v>150</v>
      </c>
      <c r="B49" s="198"/>
      <c r="C49" s="199"/>
      <c r="D49" s="199"/>
      <c r="E49" s="199"/>
      <c r="F49" s="199"/>
      <c r="G49" s="199"/>
      <c r="H49" s="199"/>
      <c r="I49" s="199"/>
      <c r="J49" s="199"/>
      <c r="K49" s="200"/>
      <c r="L49" s="200"/>
      <c r="M49" s="60"/>
      <c r="N49" s="28"/>
    </row>
    <row r="50" spans="1:14" x14ac:dyDescent="0.2">
      <c r="A50" s="28"/>
      <c r="B50" s="175" t="s">
        <v>184</v>
      </c>
      <c r="C50" s="176"/>
      <c r="D50" s="176"/>
      <c r="E50" s="176"/>
      <c r="F50" s="176"/>
      <c r="G50" s="176"/>
      <c r="H50" s="176"/>
      <c r="I50" s="176"/>
      <c r="J50" s="176"/>
      <c r="K50" s="201"/>
      <c r="L50" s="201"/>
      <c r="M50" s="48"/>
      <c r="N50" s="28"/>
    </row>
    <row r="51" spans="1:14" x14ac:dyDescent="0.2">
      <c r="A51" s="28"/>
      <c r="B51" s="175" t="s">
        <v>41</v>
      </c>
      <c r="C51" s="176"/>
      <c r="D51" s="176"/>
      <c r="E51" s="176"/>
      <c r="F51" s="176"/>
      <c r="G51" s="176"/>
      <c r="H51" s="176"/>
      <c r="I51" s="176"/>
      <c r="J51" s="176"/>
      <c r="K51" s="201"/>
      <c r="L51" s="201"/>
      <c r="M51" s="48"/>
      <c r="N51" s="28"/>
    </row>
    <row r="52" spans="1:14" ht="13.5" thickBot="1" x14ac:dyDescent="0.25">
      <c r="A52" s="28"/>
      <c r="B52" s="202" t="s">
        <v>186</v>
      </c>
      <c r="C52" s="203"/>
      <c r="D52" s="203"/>
      <c r="E52" s="203"/>
      <c r="F52" s="203"/>
      <c r="G52" s="203"/>
      <c r="H52" s="203"/>
      <c r="I52" s="203"/>
      <c r="J52" s="203"/>
      <c r="K52" s="204"/>
      <c r="L52" s="204"/>
      <c r="M52" s="58"/>
      <c r="N52" s="28"/>
    </row>
    <row r="53" spans="1:14" x14ac:dyDescent="0.2">
      <c r="A53" s="28"/>
      <c r="B53" s="175" t="s">
        <v>42</v>
      </c>
      <c r="C53" s="176"/>
      <c r="D53" s="176"/>
      <c r="E53" s="176"/>
      <c r="F53" s="176"/>
      <c r="G53" s="176"/>
      <c r="H53" s="176"/>
      <c r="I53" s="176"/>
      <c r="J53" s="176"/>
      <c r="K53" s="201"/>
      <c r="L53" s="201"/>
      <c r="M53" s="48"/>
      <c r="N53" s="28"/>
    </row>
    <row r="54" spans="1:14" x14ac:dyDescent="0.2">
      <c r="A54" s="28"/>
      <c r="B54" s="164" t="s">
        <v>43</v>
      </c>
      <c r="C54" s="165"/>
      <c r="D54" s="165"/>
      <c r="E54" s="165"/>
      <c r="F54" s="165"/>
      <c r="G54" s="47"/>
      <c r="H54" s="47"/>
      <c r="I54" s="47"/>
      <c r="J54" s="47"/>
      <c r="K54" s="47"/>
      <c r="L54" s="47"/>
      <c r="M54" s="48"/>
      <c r="N54" s="28"/>
    </row>
    <row r="55" spans="1:14" ht="14.1" customHeight="1" x14ac:dyDescent="0.2">
      <c r="A55" s="28"/>
      <c r="B55" s="46"/>
      <c r="C55" s="201" t="s">
        <v>44</v>
      </c>
      <c r="D55" s="201"/>
      <c r="E55" s="201"/>
      <c r="F55" s="201"/>
      <c r="G55" s="47"/>
      <c r="H55" s="53"/>
      <c r="I55" s="53"/>
      <c r="J55" s="53"/>
      <c r="K55" s="51" t="s">
        <v>65</v>
      </c>
      <c r="L55" s="97">
        <v>21800</v>
      </c>
      <c r="M55" s="48"/>
      <c r="N55" s="28"/>
    </row>
    <row r="56" spans="1:14" ht="14.1" customHeight="1" x14ac:dyDescent="0.2">
      <c r="A56" s="28"/>
      <c r="B56" s="46"/>
      <c r="C56" s="201" t="s">
        <v>45</v>
      </c>
      <c r="D56" s="201"/>
      <c r="E56" s="201"/>
      <c r="F56" s="201"/>
      <c r="G56" s="47"/>
      <c r="H56" s="53"/>
      <c r="I56" s="53"/>
      <c r="J56" s="53"/>
      <c r="K56" s="51"/>
      <c r="L56" s="99">
        <v>16200</v>
      </c>
      <c r="M56" s="48"/>
      <c r="N56" s="28"/>
    </row>
    <row r="57" spans="1:14" ht="14.1" customHeight="1" x14ac:dyDescent="0.2">
      <c r="A57" s="28"/>
      <c r="B57" s="46"/>
      <c r="C57" s="201" t="s">
        <v>46</v>
      </c>
      <c r="D57" s="201"/>
      <c r="E57" s="201"/>
      <c r="F57" s="201"/>
      <c r="G57" s="47"/>
      <c r="H57" s="53"/>
      <c r="I57" s="53"/>
      <c r="J57" s="53"/>
      <c r="K57" s="51"/>
      <c r="L57" s="53"/>
      <c r="M57" s="48"/>
      <c r="N57" s="28"/>
    </row>
    <row r="58" spans="1:14" ht="14.1" customHeight="1" x14ac:dyDescent="0.2">
      <c r="A58" s="28"/>
      <c r="B58" s="46"/>
      <c r="C58" s="47"/>
      <c r="D58" s="201" t="s">
        <v>47</v>
      </c>
      <c r="E58" s="201"/>
      <c r="F58" s="201"/>
      <c r="G58" s="47"/>
      <c r="H58" s="53"/>
      <c r="I58" s="51" t="s">
        <v>65</v>
      </c>
      <c r="J58" s="97">
        <v>13900</v>
      </c>
      <c r="K58" s="51"/>
      <c r="L58" s="53"/>
      <c r="M58" s="48"/>
      <c r="N58" s="28"/>
    </row>
    <row r="59" spans="1:14" ht="14.1" customHeight="1" x14ac:dyDescent="0.2">
      <c r="A59" s="28"/>
      <c r="B59" s="46"/>
      <c r="C59" s="47"/>
      <c r="D59" s="201" t="s">
        <v>48</v>
      </c>
      <c r="E59" s="201"/>
      <c r="F59" s="201"/>
      <c r="G59" s="47"/>
      <c r="H59" s="53"/>
      <c r="I59" s="51"/>
      <c r="J59" s="99">
        <v>0</v>
      </c>
      <c r="K59" s="51"/>
      <c r="L59" s="53"/>
      <c r="M59" s="48"/>
      <c r="N59" s="28"/>
    </row>
    <row r="60" spans="1:14" ht="14.1" customHeight="1" x14ac:dyDescent="0.2">
      <c r="A60" s="28"/>
      <c r="B60" s="46"/>
      <c r="C60" s="47"/>
      <c r="D60" s="201" t="s">
        <v>49</v>
      </c>
      <c r="E60" s="201"/>
      <c r="F60" s="201"/>
      <c r="G60" s="47"/>
      <c r="H60" s="53"/>
      <c r="I60" s="51"/>
      <c r="J60" s="101">
        <v>7400</v>
      </c>
      <c r="K60" s="51"/>
      <c r="L60" s="53">
        <f>J58+J59+J60</f>
        <v>21300</v>
      </c>
      <c r="M60" s="48"/>
      <c r="N60" s="28"/>
    </row>
    <row r="61" spans="1:14" ht="14.1" customHeight="1" x14ac:dyDescent="0.2">
      <c r="A61" s="28"/>
      <c r="B61" s="46"/>
      <c r="C61" s="201" t="s">
        <v>50</v>
      </c>
      <c r="D61" s="201"/>
      <c r="E61" s="201"/>
      <c r="F61" s="201"/>
      <c r="G61" s="47"/>
      <c r="H61" s="53"/>
      <c r="I61" s="51"/>
      <c r="J61" s="53"/>
      <c r="K61" s="51" t="s">
        <v>65</v>
      </c>
      <c r="L61" s="107">
        <f>L55+L56+L60</f>
        <v>59300</v>
      </c>
      <c r="M61" s="48"/>
      <c r="N61" s="28"/>
    </row>
    <row r="62" spans="1:14" ht="14.1" customHeight="1" x14ac:dyDescent="0.2">
      <c r="A62" s="28"/>
      <c r="B62" s="164" t="s">
        <v>51</v>
      </c>
      <c r="C62" s="165"/>
      <c r="D62" s="165"/>
      <c r="E62" s="165"/>
      <c r="F62" s="165"/>
      <c r="G62" s="47"/>
      <c r="H62" s="53"/>
      <c r="I62" s="51"/>
      <c r="J62" s="53"/>
      <c r="K62" s="51"/>
      <c r="L62" s="53"/>
      <c r="M62" s="48"/>
      <c r="N62" s="28"/>
    </row>
    <row r="63" spans="1:14" ht="14.1" customHeight="1" x14ac:dyDescent="0.2">
      <c r="A63" s="28"/>
      <c r="B63" s="46"/>
      <c r="C63" s="201" t="s">
        <v>52</v>
      </c>
      <c r="D63" s="201"/>
      <c r="E63" s="201"/>
      <c r="F63" s="201"/>
      <c r="G63" s="50" t="s">
        <v>65</v>
      </c>
      <c r="H63" s="53">
        <v>300000</v>
      </c>
      <c r="I63" s="51"/>
      <c r="J63" s="53"/>
      <c r="K63" s="51"/>
      <c r="L63" s="53"/>
      <c r="M63" s="48"/>
      <c r="N63" s="28"/>
    </row>
    <row r="64" spans="1:14" ht="14.1" customHeight="1" x14ac:dyDescent="0.2">
      <c r="A64" s="28"/>
      <c r="B64" s="46"/>
      <c r="C64" s="47"/>
      <c r="D64" s="47" t="s">
        <v>53</v>
      </c>
      <c r="E64" s="47"/>
      <c r="F64" s="47"/>
      <c r="G64" s="50"/>
      <c r="H64" s="101">
        <v>3000</v>
      </c>
      <c r="I64" s="51" t="s">
        <v>65</v>
      </c>
      <c r="J64" s="97">
        <f>H63-H64</f>
        <v>297000</v>
      </c>
      <c r="K64" s="51"/>
      <c r="L64" s="53"/>
      <c r="M64" s="48"/>
      <c r="N64" s="28"/>
    </row>
    <row r="65" spans="1:14" ht="14.1" customHeight="1" x14ac:dyDescent="0.2">
      <c r="A65" s="28"/>
      <c r="B65" s="46"/>
      <c r="C65" s="201" t="s">
        <v>54</v>
      </c>
      <c r="D65" s="201"/>
      <c r="E65" s="201"/>
      <c r="F65" s="201"/>
      <c r="G65" s="50" t="s">
        <v>65</v>
      </c>
      <c r="H65" s="53">
        <v>88000</v>
      </c>
      <c r="I65" s="51"/>
      <c r="J65" s="53"/>
      <c r="K65" s="51"/>
      <c r="L65" s="53"/>
      <c r="M65" s="48"/>
      <c r="N65" s="28"/>
    </row>
    <row r="66" spans="1:14" ht="14.1" customHeight="1" x14ac:dyDescent="0.2">
      <c r="A66" s="28"/>
      <c r="B66" s="46"/>
      <c r="C66" s="47"/>
      <c r="D66" s="201" t="s">
        <v>53</v>
      </c>
      <c r="E66" s="201"/>
      <c r="F66" s="201"/>
      <c r="G66" s="50"/>
      <c r="H66" s="101">
        <v>2200</v>
      </c>
      <c r="I66" s="51"/>
      <c r="J66" s="55">
        <f>H65-H66</f>
        <v>85800</v>
      </c>
      <c r="K66" s="51"/>
      <c r="L66" s="53"/>
      <c r="M66" s="48"/>
      <c r="N66" s="28"/>
    </row>
    <row r="67" spans="1:14" ht="14.1" customHeight="1" x14ac:dyDescent="0.2">
      <c r="A67" s="28"/>
      <c r="B67" s="46"/>
      <c r="C67" s="201" t="s">
        <v>55</v>
      </c>
      <c r="D67" s="201"/>
      <c r="E67" s="201"/>
      <c r="F67" s="201"/>
      <c r="G67" s="47"/>
      <c r="H67" s="53"/>
      <c r="I67" s="53"/>
      <c r="J67" s="53"/>
      <c r="K67" s="51"/>
      <c r="L67" s="55">
        <f>J64+J66</f>
        <v>382800</v>
      </c>
      <c r="M67" s="48"/>
      <c r="N67" s="28"/>
    </row>
    <row r="68" spans="1:14" ht="14.1" customHeight="1" thickBot="1" x14ac:dyDescent="0.25">
      <c r="A68" s="28"/>
      <c r="B68" s="164" t="s">
        <v>56</v>
      </c>
      <c r="C68" s="165"/>
      <c r="D68" s="165"/>
      <c r="E68" s="165"/>
      <c r="F68" s="165"/>
      <c r="G68" s="47"/>
      <c r="H68" s="53"/>
      <c r="I68" s="53"/>
      <c r="J68" s="53"/>
      <c r="K68" s="51" t="s">
        <v>65</v>
      </c>
      <c r="L68" s="62">
        <f>L61+L67</f>
        <v>442100</v>
      </c>
      <c r="M68" s="48"/>
      <c r="N68" s="28"/>
    </row>
    <row r="69" spans="1:14" ht="14.1" customHeight="1" thickTop="1" x14ac:dyDescent="0.2">
      <c r="A69" s="28"/>
      <c r="B69" s="46"/>
      <c r="C69" s="47"/>
      <c r="D69" s="47"/>
      <c r="E69" s="47"/>
      <c r="F69" s="47"/>
      <c r="G69" s="47"/>
      <c r="H69" s="47"/>
      <c r="I69" s="47"/>
      <c r="J69" s="47"/>
      <c r="K69" s="47"/>
      <c r="L69" s="47"/>
      <c r="M69" s="48"/>
      <c r="N69" s="28"/>
    </row>
    <row r="70" spans="1:14" ht="14.1" customHeight="1" x14ac:dyDescent="0.2">
      <c r="A70" s="28"/>
      <c r="B70" s="175" t="s">
        <v>57</v>
      </c>
      <c r="C70" s="176"/>
      <c r="D70" s="176"/>
      <c r="E70" s="176"/>
      <c r="F70" s="176"/>
      <c r="G70" s="176"/>
      <c r="H70" s="176"/>
      <c r="I70" s="176"/>
      <c r="J70" s="176"/>
      <c r="K70" s="176"/>
      <c r="L70" s="176"/>
      <c r="M70" s="48"/>
      <c r="N70" s="28"/>
    </row>
    <row r="71" spans="1:14" ht="14.1" customHeight="1" x14ac:dyDescent="0.2">
      <c r="A71" s="28"/>
      <c r="B71" s="164" t="s">
        <v>58</v>
      </c>
      <c r="C71" s="165"/>
      <c r="D71" s="165"/>
      <c r="E71" s="165"/>
      <c r="F71" s="165"/>
      <c r="G71" s="47"/>
      <c r="H71" s="47"/>
      <c r="I71" s="47"/>
      <c r="J71" s="47"/>
      <c r="K71" s="47"/>
      <c r="L71" s="47"/>
      <c r="M71" s="48"/>
      <c r="N71" s="28"/>
    </row>
    <row r="72" spans="1:14" ht="14.1" customHeight="1" x14ac:dyDescent="0.2">
      <c r="A72" s="28"/>
      <c r="B72" s="46"/>
      <c r="C72" s="201" t="s">
        <v>151</v>
      </c>
      <c r="D72" s="201"/>
      <c r="E72" s="201"/>
      <c r="F72" s="201"/>
      <c r="G72" s="47"/>
      <c r="H72" s="47"/>
      <c r="I72" s="47"/>
      <c r="J72" s="53"/>
      <c r="K72" s="51" t="s">
        <v>65</v>
      </c>
      <c r="L72" s="97">
        <v>8900</v>
      </c>
      <c r="M72" s="48"/>
      <c r="N72" s="28"/>
    </row>
    <row r="73" spans="1:14" ht="14.1" customHeight="1" x14ac:dyDescent="0.2">
      <c r="A73" s="28"/>
      <c r="B73" s="164" t="s">
        <v>60</v>
      </c>
      <c r="C73" s="165"/>
      <c r="D73" s="165"/>
      <c r="E73" s="165"/>
      <c r="F73" s="165"/>
      <c r="G73" s="47"/>
      <c r="H73" s="47"/>
      <c r="I73" s="47"/>
      <c r="J73" s="53"/>
      <c r="K73" s="51"/>
      <c r="L73" s="53"/>
      <c r="M73" s="48"/>
      <c r="N73" s="28"/>
    </row>
    <row r="74" spans="1:14" ht="14.1" customHeight="1" x14ac:dyDescent="0.2">
      <c r="A74" s="28"/>
      <c r="B74" s="46"/>
      <c r="C74" s="201" t="s">
        <v>61</v>
      </c>
      <c r="D74" s="201"/>
      <c r="E74" s="201"/>
      <c r="F74" s="201"/>
      <c r="G74" s="47"/>
      <c r="H74" s="47"/>
      <c r="I74" s="50" t="s">
        <v>65</v>
      </c>
      <c r="J74" s="55">
        <v>422550</v>
      </c>
      <c r="K74" s="51"/>
      <c r="L74" s="53"/>
      <c r="M74" s="48"/>
      <c r="N74" s="28"/>
    </row>
    <row r="75" spans="1:14" ht="14.1" customHeight="1" thickBot="1" x14ac:dyDescent="0.25">
      <c r="A75" s="28"/>
      <c r="B75" s="46"/>
      <c r="C75" s="201" t="s">
        <v>62</v>
      </c>
      <c r="D75" s="201"/>
      <c r="E75" s="201"/>
      <c r="F75" s="201"/>
      <c r="G75" s="47"/>
      <c r="H75" s="47"/>
      <c r="I75" s="50"/>
      <c r="J75" s="52">
        <f>+J45</f>
        <v>10650</v>
      </c>
      <c r="K75" s="51"/>
      <c r="L75" s="53"/>
      <c r="M75" s="48"/>
      <c r="N75" s="28"/>
    </row>
    <row r="76" spans="1:14" ht="14.1" customHeight="1" thickBot="1" x14ac:dyDescent="0.25">
      <c r="A76" s="28"/>
      <c r="B76" s="164" t="s">
        <v>63</v>
      </c>
      <c r="C76" s="165"/>
      <c r="D76" s="165"/>
      <c r="E76" s="165"/>
      <c r="F76" s="165"/>
      <c r="G76" s="47"/>
      <c r="H76" s="47"/>
      <c r="I76" s="47"/>
      <c r="J76" s="53"/>
      <c r="K76" s="51"/>
      <c r="L76" s="105">
        <f>J74+J75</f>
        <v>433200</v>
      </c>
      <c r="M76" s="48"/>
      <c r="N76" s="28"/>
    </row>
    <row r="77" spans="1:14" ht="14.1" customHeight="1" thickBot="1" x14ac:dyDescent="0.25">
      <c r="A77" s="28"/>
      <c r="B77" s="164" t="s">
        <v>64</v>
      </c>
      <c r="C77" s="165"/>
      <c r="D77" s="165"/>
      <c r="E77" s="165"/>
      <c r="F77" s="165"/>
      <c r="G77" s="47"/>
      <c r="H77" s="47"/>
      <c r="I77" s="47"/>
      <c r="J77" s="53"/>
      <c r="K77" s="51" t="s">
        <v>65</v>
      </c>
      <c r="L77" s="116">
        <f>L72+L76</f>
        <v>442100</v>
      </c>
      <c r="M77" s="48"/>
      <c r="N77" s="28"/>
    </row>
    <row r="78" spans="1:14" ht="14.25" thickTop="1" thickBot="1" x14ac:dyDescent="0.25">
      <c r="A78" s="28"/>
      <c r="B78" s="56"/>
      <c r="C78" s="57"/>
      <c r="D78" s="57"/>
      <c r="E78" s="57"/>
      <c r="F78" s="57"/>
      <c r="G78" s="57"/>
      <c r="H78" s="57"/>
      <c r="I78" s="57"/>
      <c r="J78" s="57"/>
      <c r="K78" s="57"/>
      <c r="L78" s="57"/>
      <c r="M78" s="58"/>
      <c r="N78" s="28"/>
    </row>
    <row r="79" spans="1:14" x14ac:dyDescent="0.2">
      <c r="A79" s="28"/>
      <c r="B79" s="28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</row>
    <row r="80" spans="1:14" x14ac:dyDescent="0.2">
      <c r="A80" s="28"/>
      <c r="B80" s="28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</row>
    <row r="81" spans="1:14" x14ac:dyDescent="0.2">
      <c r="A81" s="28"/>
      <c r="B81" s="28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</row>
    <row r="82" spans="1:14" x14ac:dyDescent="0.2">
      <c r="A82" s="28"/>
      <c r="B82" s="28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</row>
  </sheetData>
  <sheetProtection algorithmName="SHA-512" hashValue="1Yex7J+BcIIhF1TwVXPIsTWGFCFEDNZqIl2lLJkt3G1PnVi1+ZpclqUtO+T5luzF6QBnk2TyfT6Mquw1KxCZOA==" saltValue="RYrG4M7IL3Co6X14VNprXw==" spinCount="100000" sheet="1" objects="1" scenarios="1"/>
  <mergeCells count="67">
    <mergeCell ref="B29:F29"/>
    <mergeCell ref="B8:J8"/>
    <mergeCell ref="C23:F23"/>
    <mergeCell ref="C24:F24"/>
    <mergeCell ref="C25:F25"/>
    <mergeCell ref="B11:K11"/>
    <mergeCell ref="C26:F26"/>
    <mergeCell ref="B10:K10"/>
    <mergeCell ref="B21:F21"/>
    <mergeCell ref="B22:F22"/>
    <mergeCell ref="C27:F27"/>
    <mergeCell ref="B16:F16"/>
    <mergeCell ref="B18:F18"/>
    <mergeCell ref="B13:F13"/>
    <mergeCell ref="C14:F14"/>
    <mergeCell ref="C15:F15"/>
    <mergeCell ref="C19:F19"/>
    <mergeCell ref="B20:F20"/>
    <mergeCell ref="C28:F28"/>
    <mergeCell ref="B1:C1"/>
    <mergeCell ref="B2:C2"/>
    <mergeCell ref="D1:J1"/>
    <mergeCell ref="D2:J2"/>
    <mergeCell ref="C17:F17"/>
    <mergeCell ref="B6:D6"/>
    <mergeCell ref="B9:K9"/>
    <mergeCell ref="B4:J4"/>
    <mergeCell ref="B33:J33"/>
    <mergeCell ref="B37:F37"/>
    <mergeCell ref="B38:F38"/>
    <mergeCell ref="C39:F39"/>
    <mergeCell ref="B34:K34"/>
    <mergeCell ref="B35:K35"/>
    <mergeCell ref="B36:K36"/>
    <mergeCell ref="C40:F40"/>
    <mergeCell ref="B45:F45"/>
    <mergeCell ref="C41:F41"/>
    <mergeCell ref="C42:F42"/>
    <mergeCell ref="B43:F43"/>
    <mergeCell ref="B44:F44"/>
    <mergeCell ref="C67:F67"/>
    <mergeCell ref="B68:F68"/>
    <mergeCell ref="B62:F62"/>
    <mergeCell ref="B54:F54"/>
    <mergeCell ref="C63:F63"/>
    <mergeCell ref="C55:F55"/>
    <mergeCell ref="C56:F56"/>
    <mergeCell ref="C57:F57"/>
    <mergeCell ref="D58:F58"/>
    <mergeCell ref="D59:F59"/>
    <mergeCell ref="D60:F60"/>
    <mergeCell ref="B77:F77"/>
    <mergeCell ref="B49:L49"/>
    <mergeCell ref="B50:L50"/>
    <mergeCell ref="B51:L51"/>
    <mergeCell ref="B52:L52"/>
    <mergeCell ref="C61:F61"/>
    <mergeCell ref="B73:F73"/>
    <mergeCell ref="C74:F74"/>
    <mergeCell ref="C75:F75"/>
    <mergeCell ref="B76:F76"/>
    <mergeCell ref="B53:L53"/>
    <mergeCell ref="B70:L70"/>
    <mergeCell ref="B71:F71"/>
    <mergeCell ref="C72:F72"/>
    <mergeCell ref="C65:F65"/>
    <mergeCell ref="D66:F66"/>
  </mergeCells>
  <phoneticPr fontId="0" type="noConversion"/>
  <conditionalFormatting sqref="H16">
    <cfRule type="cellIs" dxfId="46" priority="1" stopIfTrue="1" operator="equal">
      <formula>33000</formula>
    </cfRule>
  </conditionalFormatting>
  <conditionalFormatting sqref="J20">
    <cfRule type="cellIs" dxfId="45" priority="2" stopIfTrue="1" operator="equal">
      <formula>24200</formula>
    </cfRule>
  </conditionalFormatting>
  <conditionalFormatting sqref="L61">
    <cfRule type="cellIs" dxfId="44" priority="3" stopIfTrue="1" operator="equal">
      <formula>59300</formula>
    </cfRule>
  </conditionalFormatting>
  <conditionalFormatting sqref="L67">
    <cfRule type="cellIs" dxfId="43" priority="4" stopIfTrue="1" operator="equal">
      <formula>382800</formula>
    </cfRule>
  </conditionalFormatting>
  <conditionalFormatting sqref="L68 L77">
    <cfRule type="cellIs" dxfId="42" priority="5" stopIfTrue="1" operator="equal">
      <formula>442100</formula>
    </cfRule>
  </conditionalFormatting>
  <conditionalFormatting sqref="J29 H41">
    <cfRule type="cellIs" dxfId="41" priority="6" stopIfTrue="1" operator="equal">
      <formula>56350</formula>
    </cfRule>
  </conditionalFormatting>
  <conditionalFormatting sqref="J28">
    <cfRule type="cellIs" dxfId="40" priority="7" stopIfTrue="1" operator="equal">
      <formula>13650</formula>
    </cfRule>
  </conditionalFormatting>
  <conditionalFormatting sqref="J43">
    <cfRule type="cellIs" dxfId="39" priority="8" stopIfTrue="1" operator="equal">
      <formula>25850</formula>
    </cfRule>
  </conditionalFormatting>
  <conditionalFormatting sqref="J45 J75">
    <cfRule type="cellIs" dxfId="38" priority="9" stopIfTrue="1" operator="equal">
      <formula>10650</formula>
    </cfRule>
  </conditionalFormatting>
  <conditionalFormatting sqref="L76">
    <cfRule type="cellIs" dxfId="37" priority="10" stopIfTrue="1" operator="equal">
      <formula>433200</formula>
    </cfRule>
  </conditionalFormatting>
  <conditionalFormatting sqref="H18">
    <cfRule type="cellIs" dxfId="36" priority="11" stopIfTrue="1" operator="equal">
      <formula>25600</formula>
    </cfRule>
  </conditionalFormatting>
  <pageMargins left="0.75" right="0.75" top="1" bottom="1" header="0.5" footer="0.5"/>
  <pageSetup orientation="portrait" blackAndWhite="1" horizontalDpi="300" verticalDpi="300" r:id="rId1"/>
  <headerFooter alignWithMargins="0"/>
  <rowBreaks count="1" manualBreakCount="1">
    <brk id="48" max="16383" man="1"/>
  </rowBreaks>
  <ignoredErrors>
    <ignoredError sqref="A34:A50 A8" numberStoredAsText="1"/>
  </ignoredError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50"/>
  <sheetViews>
    <sheetView showGridLines="0" workbookViewId="0">
      <selection activeCell="Q23" sqref="Q23"/>
    </sheetView>
  </sheetViews>
  <sheetFormatPr defaultRowHeight="12.75" x14ac:dyDescent="0.2"/>
  <cols>
    <col min="1" max="1" width="5.7109375" customWidth="1"/>
    <col min="7" max="7" width="2" customWidth="1"/>
    <col min="8" max="8" width="10.85546875" customWidth="1"/>
    <col min="9" max="9" width="2.7109375" customWidth="1"/>
    <col min="10" max="10" width="11.42578125" customWidth="1"/>
    <col min="11" max="11" width="2.7109375" customWidth="1"/>
    <col min="16" max="16" width="0" hidden="1" customWidth="1"/>
  </cols>
  <sheetData>
    <row r="1" spans="1:20" x14ac:dyDescent="0.2">
      <c r="B1" s="1" t="s">
        <v>4</v>
      </c>
      <c r="C1" s="209" t="s">
        <v>134</v>
      </c>
      <c r="D1" s="209"/>
      <c r="E1" s="209"/>
      <c r="F1" s="209"/>
      <c r="G1" s="209"/>
      <c r="H1" s="209"/>
      <c r="I1" s="209"/>
      <c r="J1" s="209"/>
    </row>
    <row r="2" spans="1:20" x14ac:dyDescent="0.2">
      <c r="B2" s="1" t="s">
        <v>5</v>
      </c>
      <c r="C2" s="210"/>
      <c r="D2" s="210"/>
      <c r="E2" s="210"/>
      <c r="F2" s="210"/>
      <c r="G2" s="210"/>
      <c r="H2" s="210"/>
      <c r="I2" s="210"/>
      <c r="J2" s="210"/>
    </row>
    <row r="4" spans="1:20" x14ac:dyDescent="0.2">
      <c r="B4" s="169" t="s">
        <v>71</v>
      </c>
      <c r="C4" s="170"/>
      <c r="D4" s="170"/>
      <c r="E4" s="170"/>
      <c r="F4" s="170"/>
      <c r="G4" s="170"/>
      <c r="H4" s="170"/>
      <c r="I4" s="170"/>
      <c r="J4" s="171"/>
    </row>
    <row r="6" spans="1:20" x14ac:dyDescent="0.2">
      <c r="A6" s="28"/>
      <c r="B6" s="168" t="s">
        <v>66</v>
      </c>
      <c r="C6" s="16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</row>
    <row r="7" spans="1:20" ht="13.5" thickBot="1" x14ac:dyDescent="0.2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</row>
    <row r="8" spans="1:20" x14ac:dyDescent="0.2">
      <c r="A8" s="110" t="s">
        <v>143</v>
      </c>
      <c r="B8" s="198"/>
      <c r="C8" s="206"/>
      <c r="D8" s="206"/>
      <c r="E8" s="206"/>
      <c r="F8" s="206"/>
      <c r="G8" s="206"/>
      <c r="H8" s="206"/>
      <c r="I8" s="206"/>
      <c r="J8" s="206"/>
      <c r="K8" s="60"/>
      <c r="L8" s="28"/>
      <c r="M8" s="28"/>
      <c r="N8" s="28"/>
      <c r="O8" s="28"/>
      <c r="P8" s="28"/>
      <c r="Q8" s="28"/>
      <c r="R8" s="28"/>
      <c r="S8" s="28"/>
      <c r="T8" s="28"/>
    </row>
    <row r="9" spans="1:20" x14ac:dyDescent="0.2">
      <c r="A9" s="28"/>
      <c r="B9" s="175" t="s">
        <v>187</v>
      </c>
      <c r="C9" s="176"/>
      <c r="D9" s="176"/>
      <c r="E9" s="176"/>
      <c r="F9" s="176"/>
      <c r="G9" s="176"/>
      <c r="H9" s="176"/>
      <c r="I9" s="176"/>
      <c r="J9" s="176"/>
      <c r="K9" s="48"/>
      <c r="L9" s="28"/>
      <c r="M9" s="28"/>
      <c r="N9" s="28"/>
      <c r="O9" s="28"/>
      <c r="P9" s="28"/>
      <c r="Q9" s="28"/>
      <c r="R9" s="28"/>
      <c r="S9" s="28"/>
      <c r="T9" s="28"/>
    </row>
    <row r="10" spans="1:20" x14ac:dyDescent="0.2">
      <c r="A10" s="28"/>
      <c r="B10" s="175" t="s">
        <v>8</v>
      </c>
      <c r="C10" s="176"/>
      <c r="D10" s="176"/>
      <c r="E10" s="176"/>
      <c r="F10" s="176"/>
      <c r="G10" s="176"/>
      <c r="H10" s="176"/>
      <c r="I10" s="176"/>
      <c r="J10" s="176"/>
      <c r="K10" s="48"/>
      <c r="L10" s="28"/>
      <c r="M10" s="28"/>
      <c r="N10" s="28"/>
      <c r="O10" s="28"/>
      <c r="P10" s="28"/>
      <c r="Q10" s="28"/>
      <c r="R10" s="28"/>
      <c r="S10" s="28"/>
      <c r="T10" s="28"/>
    </row>
    <row r="11" spans="1:20" ht="13.5" thickBot="1" x14ac:dyDescent="0.25">
      <c r="A11" s="28"/>
      <c r="B11" s="161" t="s">
        <v>0</v>
      </c>
      <c r="C11" s="162"/>
      <c r="D11" s="162"/>
      <c r="E11" s="162"/>
      <c r="F11" s="162"/>
      <c r="G11" s="162"/>
      <c r="H11" s="162"/>
      <c r="I11" s="162"/>
      <c r="J11" s="162"/>
      <c r="K11" s="58"/>
      <c r="L11" s="28"/>
      <c r="M11" s="28"/>
      <c r="N11" s="28"/>
      <c r="O11" s="28"/>
      <c r="P11" s="117"/>
      <c r="Q11" s="28"/>
      <c r="R11" s="28"/>
      <c r="S11" s="28"/>
      <c r="T11" s="28"/>
    </row>
    <row r="12" spans="1:20" x14ac:dyDescent="0.2">
      <c r="A12" s="28"/>
      <c r="B12" s="46"/>
      <c r="C12" s="47"/>
      <c r="D12" s="47"/>
      <c r="E12" s="47"/>
      <c r="F12" s="47"/>
      <c r="G12" s="47"/>
      <c r="H12" s="47"/>
      <c r="I12" s="47"/>
      <c r="J12" s="47"/>
      <c r="K12" s="48"/>
      <c r="L12" s="28"/>
      <c r="M12" s="117"/>
      <c r="N12" s="28"/>
      <c r="O12" s="28"/>
      <c r="P12" s="28"/>
      <c r="Q12" s="28"/>
      <c r="R12" s="28"/>
      <c r="S12" s="28"/>
      <c r="T12" s="28"/>
    </row>
    <row r="13" spans="1:20" x14ac:dyDescent="0.2">
      <c r="A13" s="28"/>
      <c r="B13" s="118" t="s">
        <v>6</v>
      </c>
      <c r="C13" s="47"/>
      <c r="D13" s="47"/>
      <c r="E13" s="47"/>
      <c r="F13" s="47"/>
      <c r="G13" s="47"/>
      <c r="H13" s="47"/>
      <c r="I13" s="47"/>
      <c r="J13" s="47"/>
      <c r="K13" s="48"/>
      <c r="L13" s="28"/>
      <c r="M13" s="119"/>
      <c r="N13" s="117"/>
      <c r="O13" s="28"/>
      <c r="P13" s="28"/>
      <c r="Q13" s="28"/>
      <c r="R13" s="28"/>
      <c r="S13" s="28"/>
      <c r="T13" s="28"/>
    </row>
    <row r="14" spans="1:20" ht="14.1" customHeight="1" x14ac:dyDescent="0.2">
      <c r="A14" s="28"/>
      <c r="B14" s="46"/>
      <c r="C14" s="167" t="s">
        <v>106</v>
      </c>
      <c r="D14" s="167"/>
      <c r="E14" s="167"/>
      <c r="F14" s="211"/>
      <c r="G14" s="26" t="s">
        <v>65</v>
      </c>
      <c r="H14" s="51">
        <v>20000</v>
      </c>
      <c r="I14" s="50"/>
      <c r="J14" s="47"/>
      <c r="K14" s="48"/>
      <c r="L14" s="28"/>
      <c r="M14" s="28"/>
      <c r="N14" s="28"/>
      <c r="O14" s="117"/>
      <c r="P14" s="117"/>
      <c r="Q14" s="28"/>
      <c r="R14" s="28"/>
      <c r="S14" s="28"/>
      <c r="T14" s="28"/>
    </row>
    <row r="15" spans="1:20" ht="14.1" customHeight="1" x14ac:dyDescent="0.2">
      <c r="A15" s="28"/>
      <c r="B15" s="46"/>
      <c r="C15" s="166" t="s">
        <v>75</v>
      </c>
      <c r="D15" s="166"/>
      <c r="E15" s="166"/>
      <c r="F15" s="214"/>
      <c r="G15" s="26"/>
      <c r="H15" s="101">
        <v>110000</v>
      </c>
      <c r="I15" s="53"/>
      <c r="J15" s="47"/>
      <c r="K15" s="48"/>
      <c r="L15" s="117"/>
      <c r="M15" s="117"/>
      <c r="N15" s="28"/>
      <c r="O15" s="28"/>
      <c r="P15" s="28"/>
      <c r="Q15" s="28"/>
      <c r="R15" s="28"/>
      <c r="S15" s="28"/>
      <c r="T15" s="28"/>
    </row>
    <row r="16" spans="1:20" ht="14.1" customHeight="1" x14ac:dyDescent="0.2">
      <c r="A16" s="28"/>
      <c r="B16" s="46"/>
      <c r="C16" s="201" t="s">
        <v>76</v>
      </c>
      <c r="D16" s="201"/>
      <c r="E16" s="201"/>
      <c r="F16" s="160"/>
      <c r="G16" s="26" t="s">
        <v>65</v>
      </c>
      <c r="H16" s="53">
        <f>SUM(H14:H15)</f>
        <v>130000</v>
      </c>
      <c r="I16" s="53"/>
      <c r="J16" s="47"/>
      <c r="K16" s="48"/>
      <c r="L16" s="117"/>
      <c r="M16" s="28"/>
      <c r="N16" s="28"/>
      <c r="O16" s="28"/>
      <c r="P16" s="117"/>
      <c r="Q16" s="28"/>
      <c r="R16" s="28"/>
      <c r="S16" s="28"/>
      <c r="T16" s="28"/>
    </row>
    <row r="17" spans="1:20" ht="14.1" customHeight="1" x14ac:dyDescent="0.2">
      <c r="A17" s="28"/>
      <c r="B17" s="46"/>
      <c r="C17" s="167" t="s">
        <v>107</v>
      </c>
      <c r="D17" s="167"/>
      <c r="E17" s="167"/>
      <c r="F17" s="211"/>
      <c r="G17" s="26"/>
      <c r="H17" s="101">
        <v>26000</v>
      </c>
      <c r="I17" s="53"/>
      <c r="J17" s="47"/>
      <c r="K17" s="48"/>
      <c r="L17" s="117"/>
      <c r="M17" s="117"/>
      <c r="N17" s="28"/>
      <c r="O17" s="28"/>
      <c r="P17" s="117"/>
      <c r="Q17" s="28"/>
      <c r="R17" s="28"/>
      <c r="S17" s="28"/>
      <c r="T17" s="28"/>
    </row>
    <row r="18" spans="1:20" ht="14.1" customHeight="1" x14ac:dyDescent="0.2">
      <c r="A18" s="28"/>
      <c r="B18" s="46"/>
      <c r="C18" s="212" t="s">
        <v>108</v>
      </c>
      <c r="D18" s="212"/>
      <c r="E18" s="212"/>
      <c r="F18" s="213"/>
      <c r="G18" s="47"/>
      <c r="H18" s="47"/>
      <c r="I18" s="50" t="s">
        <v>65</v>
      </c>
      <c r="J18" s="97">
        <f>H16-H17</f>
        <v>104000</v>
      </c>
      <c r="K18" s="48"/>
      <c r="L18" s="28"/>
      <c r="M18" s="117"/>
      <c r="N18" s="28"/>
      <c r="O18" s="28"/>
      <c r="P18" s="117"/>
      <c r="Q18" s="28"/>
      <c r="R18" s="28"/>
      <c r="S18" s="28"/>
      <c r="T18" s="28"/>
    </row>
    <row r="19" spans="1:20" ht="14.1" customHeight="1" x14ac:dyDescent="0.2">
      <c r="A19" s="28"/>
      <c r="B19" s="207" t="s">
        <v>34</v>
      </c>
      <c r="C19" s="208"/>
      <c r="D19" s="208"/>
      <c r="E19" s="208"/>
      <c r="F19" s="208"/>
      <c r="G19" s="208"/>
      <c r="H19" s="208"/>
      <c r="I19" s="50"/>
      <c r="J19" s="99">
        <v>160000</v>
      </c>
      <c r="K19" s="48"/>
      <c r="L19" s="28"/>
      <c r="M19" s="28"/>
      <c r="N19" s="28"/>
      <c r="O19" s="28"/>
      <c r="P19" s="28"/>
      <c r="Q19" s="28"/>
      <c r="R19" s="28"/>
      <c r="S19" s="28"/>
      <c r="T19" s="28"/>
    </row>
    <row r="20" spans="1:20" ht="14.1" customHeight="1" x14ac:dyDescent="0.2">
      <c r="A20" s="28"/>
      <c r="B20" s="207" t="s">
        <v>68</v>
      </c>
      <c r="C20" s="208"/>
      <c r="D20" s="208"/>
      <c r="E20" s="208"/>
      <c r="F20" s="120"/>
      <c r="G20" s="120"/>
      <c r="H20" s="120"/>
      <c r="I20" s="50"/>
      <c r="J20" s="53">
        <v>80000</v>
      </c>
      <c r="K20" s="48"/>
      <c r="L20" s="28"/>
      <c r="M20" s="28"/>
      <c r="N20" s="28"/>
      <c r="O20" s="117"/>
      <c r="P20" s="117"/>
      <c r="Q20" s="28"/>
      <c r="R20" s="28"/>
      <c r="S20" s="28"/>
      <c r="T20" s="28"/>
    </row>
    <row r="21" spans="1:20" ht="14.1" customHeight="1" x14ac:dyDescent="0.2">
      <c r="A21" s="28"/>
      <c r="B21" s="207" t="s">
        <v>9</v>
      </c>
      <c r="C21" s="208"/>
      <c r="D21" s="208"/>
      <c r="E21" s="208"/>
      <c r="F21" s="120"/>
      <c r="G21" s="120"/>
      <c r="H21" s="120"/>
      <c r="I21" s="50" t="s">
        <v>65</v>
      </c>
      <c r="J21" s="107">
        <f>SUM(J18:J20)</f>
        <v>344000</v>
      </c>
      <c r="K21" s="48"/>
      <c r="L21" s="28"/>
      <c r="M21" s="28"/>
      <c r="N21" s="28"/>
      <c r="O21" s="117"/>
      <c r="P21" s="28"/>
      <c r="Q21" s="28"/>
      <c r="R21" s="28"/>
      <c r="S21" s="28"/>
      <c r="T21" s="28"/>
    </row>
    <row r="22" spans="1:20" ht="14.1" customHeight="1" x14ac:dyDescent="0.2">
      <c r="A22" s="28"/>
      <c r="B22" s="46"/>
      <c r="C22" s="167" t="s">
        <v>109</v>
      </c>
      <c r="D22" s="167"/>
      <c r="E22" s="167"/>
      <c r="F22" s="211"/>
      <c r="G22" s="47"/>
      <c r="H22" s="47"/>
      <c r="I22" s="50"/>
      <c r="J22" s="53">
        <v>40000</v>
      </c>
      <c r="K22" s="48"/>
      <c r="L22" s="28"/>
      <c r="M22" s="28"/>
      <c r="N22" s="28"/>
      <c r="O22" s="28"/>
      <c r="P22" s="117" t="s">
        <v>109</v>
      </c>
      <c r="Q22" s="28"/>
      <c r="R22" s="28"/>
      <c r="S22" s="28"/>
      <c r="T22" s="28"/>
    </row>
    <row r="23" spans="1:20" ht="14.1" customHeight="1" x14ac:dyDescent="0.2">
      <c r="A23" s="28"/>
      <c r="B23" s="46"/>
      <c r="C23" s="212" t="s">
        <v>23</v>
      </c>
      <c r="D23" s="212"/>
      <c r="E23" s="212"/>
      <c r="F23" s="213"/>
      <c r="G23" s="47"/>
      <c r="H23" s="47"/>
      <c r="I23" s="50"/>
      <c r="J23" s="107">
        <f>SUM(J21:J22)</f>
        <v>384000</v>
      </c>
      <c r="K23" s="48"/>
      <c r="L23" s="28"/>
      <c r="M23" s="28"/>
      <c r="N23" s="28"/>
      <c r="O23" s="28"/>
      <c r="P23" s="28" t="s">
        <v>153</v>
      </c>
      <c r="Q23" s="28"/>
      <c r="R23" s="28"/>
      <c r="S23" s="28"/>
      <c r="T23" s="28"/>
    </row>
    <row r="24" spans="1:20" ht="14.1" customHeight="1" x14ac:dyDescent="0.2">
      <c r="A24" s="28"/>
      <c r="B24" s="46"/>
      <c r="C24" s="167" t="s">
        <v>110</v>
      </c>
      <c r="D24" s="167"/>
      <c r="E24" s="167"/>
      <c r="F24" s="211"/>
      <c r="G24" s="47"/>
      <c r="H24" s="47"/>
      <c r="I24" s="50"/>
      <c r="J24" s="115">
        <v>36000</v>
      </c>
      <c r="K24" s="48"/>
      <c r="L24" s="28"/>
      <c r="M24" s="28"/>
      <c r="N24" s="28"/>
      <c r="O24" s="28"/>
      <c r="P24" s="117" t="s">
        <v>154</v>
      </c>
      <c r="Q24" s="28"/>
      <c r="R24" s="28"/>
      <c r="S24" s="28"/>
      <c r="T24" s="28"/>
    </row>
    <row r="25" spans="1:20" ht="14.1" customHeight="1" thickBot="1" x14ac:dyDescent="0.25">
      <c r="A25" s="28"/>
      <c r="B25" s="118" t="s">
        <v>10</v>
      </c>
      <c r="C25" s="26"/>
      <c r="D25" s="26"/>
      <c r="E25" s="26"/>
      <c r="F25" s="26"/>
      <c r="G25" s="26"/>
      <c r="H25" s="26"/>
      <c r="I25" s="50" t="s">
        <v>65</v>
      </c>
      <c r="J25" s="108">
        <f>J23-J24</f>
        <v>348000</v>
      </c>
      <c r="K25" s="48"/>
      <c r="L25" s="28"/>
      <c r="M25" s="28"/>
      <c r="N25" s="28"/>
      <c r="O25" s="28"/>
      <c r="P25" s="28" t="s">
        <v>110</v>
      </c>
      <c r="Q25" s="28"/>
      <c r="R25" s="28"/>
      <c r="S25" s="28"/>
      <c r="T25" s="28"/>
    </row>
    <row r="26" spans="1:20" ht="14.25" thickTop="1" thickBot="1" x14ac:dyDescent="0.25">
      <c r="A26" s="28"/>
      <c r="B26" s="56"/>
      <c r="C26" s="57"/>
      <c r="D26" s="57"/>
      <c r="E26" s="57"/>
      <c r="F26" s="57"/>
      <c r="G26" s="57"/>
      <c r="H26" s="57"/>
      <c r="I26" s="57"/>
      <c r="J26" s="57"/>
      <c r="K26" s="58"/>
      <c r="L26" s="28"/>
      <c r="M26" s="117"/>
      <c r="N26" s="28"/>
      <c r="O26" s="28"/>
      <c r="P26" s="117"/>
      <c r="Q26" s="28"/>
      <c r="R26" s="28"/>
      <c r="S26" s="28"/>
      <c r="T26" s="28"/>
    </row>
    <row r="27" spans="1:20" x14ac:dyDescent="0.2">
      <c r="A27" s="28"/>
      <c r="B27" s="112"/>
      <c r="C27" s="112"/>
      <c r="D27" s="112"/>
      <c r="E27" s="112"/>
      <c r="F27" s="112"/>
      <c r="G27" s="112"/>
      <c r="H27" s="112"/>
      <c r="I27" s="112"/>
      <c r="J27" s="112"/>
      <c r="K27" s="28"/>
      <c r="L27" s="28"/>
      <c r="M27" s="28"/>
      <c r="N27" s="117"/>
      <c r="O27" s="121"/>
      <c r="P27" s="28"/>
      <c r="Q27" s="28"/>
      <c r="R27" s="28"/>
      <c r="S27" s="28"/>
      <c r="T27" s="28"/>
    </row>
    <row r="28" spans="1:20" ht="13.5" thickBot="1" x14ac:dyDescent="0.25">
      <c r="A28" s="28"/>
      <c r="B28" s="28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</row>
    <row r="29" spans="1:20" x14ac:dyDescent="0.2">
      <c r="A29" s="110" t="s">
        <v>145</v>
      </c>
      <c r="B29" s="198"/>
      <c r="C29" s="206"/>
      <c r="D29" s="206"/>
      <c r="E29" s="206"/>
      <c r="F29" s="206"/>
      <c r="G29" s="206"/>
      <c r="H29" s="206"/>
      <c r="I29" s="206"/>
      <c r="J29" s="206"/>
      <c r="K29" s="60"/>
      <c r="L29" s="28"/>
      <c r="M29" s="117"/>
      <c r="N29" s="28"/>
      <c r="O29" s="28"/>
      <c r="P29" s="28"/>
      <c r="Q29" s="28"/>
      <c r="R29" s="28"/>
      <c r="S29" s="28"/>
      <c r="T29" s="28"/>
    </row>
    <row r="30" spans="1:20" x14ac:dyDescent="0.2">
      <c r="A30" s="28"/>
      <c r="B30" s="175" t="s">
        <v>187</v>
      </c>
      <c r="C30" s="176"/>
      <c r="D30" s="176"/>
      <c r="E30" s="176"/>
      <c r="F30" s="176"/>
      <c r="G30" s="176"/>
      <c r="H30" s="176"/>
      <c r="I30" s="176"/>
      <c r="J30" s="176"/>
      <c r="K30" s="48"/>
      <c r="L30" s="28"/>
      <c r="M30" s="117"/>
      <c r="N30" s="28"/>
      <c r="O30" s="28"/>
      <c r="P30" s="28"/>
      <c r="Q30" s="28"/>
      <c r="R30" s="28"/>
      <c r="S30" s="28"/>
      <c r="T30" s="28"/>
    </row>
    <row r="31" spans="1:20" x14ac:dyDescent="0.2">
      <c r="A31" s="28"/>
      <c r="B31" s="175" t="s">
        <v>155</v>
      </c>
      <c r="C31" s="176"/>
      <c r="D31" s="176"/>
      <c r="E31" s="176"/>
      <c r="F31" s="176"/>
      <c r="G31" s="176"/>
      <c r="H31" s="176"/>
      <c r="I31" s="176"/>
      <c r="J31" s="176"/>
      <c r="K31" s="48"/>
      <c r="L31" s="28"/>
      <c r="M31" s="28"/>
      <c r="N31" s="28"/>
      <c r="O31" s="28"/>
      <c r="P31" s="28"/>
      <c r="Q31" s="28"/>
      <c r="R31" s="28"/>
      <c r="S31" s="28"/>
      <c r="T31" s="28"/>
    </row>
    <row r="32" spans="1:20" ht="13.5" thickBot="1" x14ac:dyDescent="0.25">
      <c r="A32" s="28"/>
      <c r="B32" s="161" t="s">
        <v>0</v>
      </c>
      <c r="C32" s="162"/>
      <c r="D32" s="162"/>
      <c r="E32" s="162"/>
      <c r="F32" s="162"/>
      <c r="G32" s="162"/>
      <c r="H32" s="162"/>
      <c r="I32" s="162"/>
      <c r="J32" s="162"/>
      <c r="K32" s="58"/>
      <c r="L32" s="28"/>
      <c r="M32" s="28"/>
      <c r="N32" s="28"/>
      <c r="O32" s="28"/>
      <c r="P32" s="28"/>
      <c r="Q32" s="28"/>
      <c r="R32" s="28"/>
      <c r="S32" s="28"/>
      <c r="T32" s="28"/>
    </row>
    <row r="33" spans="1:20" x14ac:dyDescent="0.2">
      <c r="A33" s="28"/>
      <c r="B33" s="43"/>
      <c r="C33" s="44"/>
      <c r="D33" s="44"/>
      <c r="E33" s="44"/>
      <c r="F33" s="44"/>
      <c r="G33" s="44"/>
      <c r="H33" s="44"/>
      <c r="I33" s="44"/>
      <c r="J33" s="44"/>
      <c r="K33" s="60"/>
      <c r="L33" s="28"/>
      <c r="M33" s="28"/>
      <c r="N33" s="28"/>
      <c r="O33" s="28"/>
      <c r="P33" s="28"/>
      <c r="Q33" s="28"/>
      <c r="R33" s="28"/>
      <c r="S33" s="28"/>
      <c r="T33" s="28"/>
    </row>
    <row r="34" spans="1:20" ht="14.1" customHeight="1" x14ac:dyDescent="0.2">
      <c r="A34" s="28"/>
      <c r="B34" s="207" t="s">
        <v>73</v>
      </c>
      <c r="C34" s="208"/>
      <c r="D34" s="208"/>
      <c r="E34" s="208"/>
      <c r="F34" s="208"/>
      <c r="G34" s="208"/>
      <c r="H34" s="208"/>
      <c r="I34" s="50" t="s">
        <v>65</v>
      </c>
      <c r="J34" s="53">
        <v>104000</v>
      </c>
      <c r="K34" s="48"/>
      <c r="L34" s="28"/>
      <c r="M34" s="117"/>
      <c r="N34" s="28"/>
      <c r="O34" s="28"/>
      <c r="P34" s="28"/>
      <c r="Q34" s="28"/>
      <c r="R34" s="28"/>
      <c r="S34" s="28"/>
      <c r="T34" s="28"/>
    </row>
    <row r="35" spans="1:20" ht="14.1" customHeight="1" x14ac:dyDescent="0.2">
      <c r="A35" s="28"/>
      <c r="B35" s="207" t="s">
        <v>111</v>
      </c>
      <c r="C35" s="208"/>
      <c r="D35" s="208"/>
      <c r="E35" s="208"/>
      <c r="F35" s="208"/>
      <c r="G35" s="208"/>
      <c r="H35" s="208"/>
      <c r="I35" s="50"/>
      <c r="J35" s="101">
        <v>160000</v>
      </c>
      <c r="K35" s="48"/>
      <c r="L35" s="28"/>
      <c r="M35" s="28"/>
      <c r="N35" s="117"/>
      <c r="O35" s="28"/>
      <c r="P35" s="28"/>
      <c r="Q35" s="28"/>
      <c r="R35" s="28"/>
      <c r="S35" s="28"/>
      <c r="T35" s="28"/>
    </row>
    <row r="36" spans="1:20" ht="14.1" customHeight="1" thickBot="1" x14ac:dyDescent="0.25">
      <c r="A36" s="28"/>
      <c r="B36" s="207" t="s">
        <v>112</v>
      </c>
      <c r="C36" s="208"/>
      <c r="D36" s="208"/>
      <c r="E36" s="208"/>
      <c r="F36" s="208"/>
      <c r="G36" s="208"/>
      <c r="H36" s="208"/>
      <c r="I36" s="50" t="s">
        <v>65</v>
      </c>
      <c r="J36" s="62">
        <f>SUM(J34:J35)</f>
        <v>264000</v>
      </c>
      <c r="K36" s="48"/>
      <c r="L36" s="28"/>
      <c r="M36" s="28"/>
      <c r="N36" s="28"/>
      <c r="O36" s="28"/>
      <c r="P36" s="28"/>
      <c r="Q36" s="28"/>
      <c r="R36" s="28"/>
      <c r="S36" s="28"/>
      <c r="T36" s="28"/>
    </row>
    <row r="37" spans="1:20" ht="14.25" thickTop="1" thickBot="1" x14ac:dyDescent="0.25">
      <c r="A37" s="28"/>
      <c r="B37" s="56"/>
      <c r="C37" s="57"/>
      <c r="D37" s="57"/>
      <c r="E37" s="57"/>
      <c r="F37" s="57"/>
      <c r="G37" s="57"/>
      <c r="H37" s="57"/>
      <c r="I37" s="57"/>
      <c r="J37" s="57"/>
      <c r="K37" s="58"/>
      <c r="L37" s="28"/>
      <c r="M37" s="28"/>
      <c r="N37" s="28"/>
      <c r="O37" s="28"/>
      <c r="P37" s="28"/>
      <c r="Q37" s="28"/>
      <c r="R37" s="28"/>
      <c r="S37" s="28"/>
      <c r="T37" s="28"/>
    </row>
    <row r="38" spans="1:20" x14ac:dyDescent="0.2">
      <c r="A38" s="28"/>
      <c r="B38" s="112"/>
      <c r="C38" s="112"/>
      <c r="D38" s="112"/>
      <c r="E38" s="112"/>
      <c r="F38" s="112"/>
      <c r="G38" s="112"/>
      <c r="H38" s="112"/>
      <c r="I38" s="112"/>
      <c r="J38" s="112"/>
      <c r="K38" s="28"/>
      <c r="L38" s="28"/>
      <c r="M38" s="28"/>
      <c r="N38" s="28"/>
      <c r="O38" s="28"/>
      <c r="P38" s="28"/>
      <c r="Q38" s="28"/>
      <c r="R38" s="28"/>
      <c r="S38" s="28"/>
      <c r="T38" s="28"/>
    </row>
    <row r="39" spans="1:20" ht="13.5" thickBot="1" x14ac:dyDescent="0.25">
      <c r="A39" s="28"/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28"/>
      <c r="Q39" s="28"/>
      <c r="R39" s="28"/>
      <c r="S39" s="28"/>
      <c r="T39" s="28"/>
    </row>
    <row r="40" spans="1:20" x14ac:dyDescent="0.2">
      <c r="A40" s="110" t="s">
        <v>150</v>
      </c>
      <c r="B40" s="198"/>
      <c r="C40" s="206"/>
      <c r="D40" s="206"/>
      <c r="E40" s="206"/>
      <c r="F40" s="206"/>
      <c r="G40" s="206"/>
      <c r="H40" s="206"/>
      <c r="I40" s="206"/>
      <c r="J40" s="206"/>
      <c r="K40" s="60"/>
      <c r="L40" s="28"/>
      <c r="M40" s="28"/>
      <c r="N40" s="28"/>
      <c r="O40" s="28"/>
      <c r="P40" s="28"/>
      <c r="Q40" s="28"/>
      <c r="R40" s="28"/>
      <c r="S40" s="28"/>
      <c r="T40" s="28"/>
    </row>
    <row r="41" spans="1:20" x14ac:dyDescent="0.2">
      <c r="A41" s="28"/>
      <c r="B41" s="175" t="s">
        <v>187</v>
      </c>
      <c r="C41" s="176"/>
      <c r="D41" s="176"/>
      <c r="E41" s="176"/>
      <c r="F41" s="176"/>
      <c r="G41" s="176"/>
      <c r="H41" s="176"/>
      <c r="I41" s="176"/>
      <c r="J41" s="176"/>
      <c r="K41" s="48"/>
      <c r="L41" s="28"/>
      <c r="M41" s="28"/>
      <c r="N41" s="28"/>
      <c r="O41" s="28"/>
      <c r="P41" s="28"/>
      <c r="Q41" s="28"/>
      <c r="R41" s="28"/>
      <c r="S41" s="28"/>
      <c r="T41" s="28"/>
    </row>
    <row r="42" spans="1:20" x14ac:dyDescent="0.2">
      <c r="A42" s="28"/>
      <c r="B42" s="175" t="s">
        <v>156</v>
      </c>
      <c r="C42" s="176"/>
      <c r="D42" s="176"/>
      <c r="E42" s="176"/>
      <c r="F42" s="176"/>
      <c r="G42" s="176"/>
      <c r="H42" s="176"/>
      <c r="I42" s="176"/>
      <c r="J42" s="176"/>
      <c r="K42" s="48"/>
      <c r="L42" s="28"/>
      <c r="M42" s="28"/>
      <c r="N42" s="28"/>
      <c r="O42" s="28"/>
      <c r="P42" s="28"/>
      <c r="Q42" s="28"/>
      <c r="R42" s="28"/>
      <c r="S42" s="28"/>
      <c r="T42" s="28"/>
    </row>
    <row r="43" spans="1:20" ht="13.5" thickBot="1" x14ac:dyDescent="0.25">
      <c r="A43" s="28"/>
      <c r="B43" s="161" t="s">
        <v>0</v>
      </c>
      <c r="C43" s="162"/>
      <c r="D43" s="162"/>
      <c r="E43" s="162"/>
      <c r="F43" s="162"/>
      <c r="G43" s="162"/>
      <c r="H43" s="162"/>
      <c r="I43" s="162"/>
      <c r="J43" s="162"/>
      <c r="K43" s="58"/>
      <c r="L43" s="28"/>
      <c r="M43" s="28"/>
      <c r="N43" s="28"/>
      <c r="O43" s="28"/>
      <c r="P43" s="28"/>
      <c r="Q43" s="28"/>
      <c r="R43" s="28"/>
      <c r="S43" s="28"/>
      <c r="T43" s="28"/>
    </row>
    <row r="44" spans="1:20" x14ac:dyDescent="0.2">
      <c r="A44" s="28"/>
      <c r="B44" s="43"/>
      <c r="C44" s="44"/>
      <c r="D44" s="44"/>
      <c r="E44" s="44"/>
      <c r="F44" s="44"/>
      <c r="G44" s="44"/>
      <c r="H44" s="44"/>
      <c r="I44" s="44"/>
      <c r="J44" s="44"/>
      <c r="K44" s="60"/>
      <c r="L44" s="28"/>
      <c r="M44" s="28"/>
      <c r="N44" s="28"/>
      <c r="O44" s="28"/>
      <c r="P44" s="28"/>
      <c r="Q44" s="28"/>
      <c r="R44" s="28"/>
      <c r="S44" s="28"/>
      <c r="T44" s="28"/>
    </row>
    <row r="45" spans="1:20" ht="14.1" customHeight="1" x14ac:dyDescent="0.2">
      <c r="A45" s="28"/>
      <c r="B45" s="207" t="s">
        <v>111</v>
      </c>
      <c r="C45" s="208"/>
      <c r="D45" s="208"/>
      <c r="E45" s="208"/>
      <c r="F45" s="208"/>
      <c r="G45" s="208"/>
      <c r="H45" s="208"/>
      <c r="I45" s="50" t="s">
        <v>65</v>
      </c>
      <c r="J45" s="53">
        <v>160000</v>
      </c>
      <c r="K45" s="48"/>
      <c r="L45" s="28"/>
      <c r="M45" s="28"/>
      <c r="N45" s="28"/>
      <c r="O45" s="28"/>
      <c r="P45" s="28"/>
      <c r="Q45" s="28"/>
      <c r="R45" s="28"/>
      <c r="S45" s="28"/>
      <c r="T45" s="28"/>
    </row>
    <row r="46" spans="1:20" ht="14.1" customHeight="1" x14ac:dyDescent="0.2">
      <c r="A46" s="28"/>
      <c r="B46" s="207" t="s">
        <v>68</v>
      </c>
      <c r="C46" s="208"/>
      <c r="D46" s="208"/>
      <c r="E46" s="208"/>
      <c r="F46" s="208"/>
      <c r="G46" s="208"/>
      <c r="H46" s="208"/>
      <c r="I46" s="50"/>
      <c r="J46" s="101">
        <v>80000</v>
      </c>
      <c r="K46" s="48"/>
      <c r="L46" s="28"/>
      <c r="M46" s="28"/>
      <c r="N46" s="28"/>
      <c r="O46" s="28"/>
      <c r="P46" s="28"/>
      <c r="Q46" s="28"/>
      <c r="R46" s="28"/>
      <c r="S46" s="28"/>
      <c r="T46" s="28"/>
    </row>
    <row r="47" spans="1:20" ht="14.1" customHeight="1" thickBot="1" x14ac:dyDescent="0.25">
      <c r="A47" s="28"/>
      <c r="B47" s="207" t="s">
        <v>113</v>
      </c>
      <c r="C47" s="208"/>
      <c r="D47" s="208"/>
      <c r="E47" s="208"/>
      <c r="F47" s="208"/>
      <c r="G47" s="208"/>
      <c r="H47" s="208"/>
      <c r="I47" s="50" t="s">
        <v>65</v>
      </c>
      <c r="J47" s="62">
        <f>SUM(J45:J46)</f>
        <v>240000</v>
      </c>
      <c r="K47" s="48"/>
      <c r="L47" s="28"/>
      <c r="M47" s="28"/>
      <c r="N47" s="28"/>
      <c r="O47" s="28"/>
      <c r="P47" s="28"/>
      <c r="Q47" s="28"/>
      <c r="R47" s="28"/>
      <c r="S47" s="28"/>
      <c r="T47" s="28"/>
    </row>
    <row r="48" spans="1:20" ht="14.25" thickTop="1" thickBot="1" x14ac:dyDescent="0.25">
      <c r="A48" s="28"/>
      <c r="B48" s="56"/>
      <c r="C48" s="57"/>
      <c r="D48" s="57"/>
      <c r="E48" s="57"/>
      <c r="F48" s="57"/>
      <c r="G48" s="57"/>
      <c r="H48" s="57"/>
      <c r="I48" s="57"/>
      <c r="J48" s="57"/>
      <c r="K48" s="58"/>
      <c r="L48" s="28"/>
      <c r="M48" s="28"/>
      <c r="N48" s="28"/>
      <c r="O48" s="28"/>
      <c r="P48" s="28"/>
      <c r="Q48" s="28"/>
      <c r="R48" s="28"/>
      <c r="S48" s="28"/>
      <c r="T48" s="28"/>
    </row>
    <row r="49" spans="1:20" x14ac:dyDescent="0.2">
      <c r="A49" s="28"/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</row>
    <row r="50" spans="1:20" x14ac:dyDescent="0.2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</row>
  </sheetData>
  <sheetProtection algorithmName="SHA-512" hashValue="WWTlQOsAe+TRa7wU61x+ZIGLNlYkqBievrn4tyuDPgpixTltNfhPo1yNQEAR4UUEqF01fIqWZt+Q96PK2Rvf2g==" saltValue="tTTbI8ECErqSqMQVbyQXog==" spinCount="100000" sheet="1" objects="1" scenarios="1"/>
  <mergeCells count="33">
    <mergeCell ref="B11:J11"/>
    <mergeCell ref="B6:C6"/>
    <mergeCell ref="C15:F15"/>
    <mergeCell ref="B47:H47"/>
    <mergeCell ref="C17:F17"/>
    <mergeCell ref="C18:F18"/>
    <mergeCell ref="B40:J40"/>
    <mergeCell ref="B41:J41"/>
    <mergeCell ref="B31:J31"/>
    <mergeCell ref="B32:J32"/>
    <mergeCell ref="C24:F24"/>
    <mergeCell ref="B46:H46"/>
    <mergeCell ref="B30:J30"/>
    <mergeCell ref="B34:H34"/>
    <mergeCell ref="C1:J1"/>
    <mergeCell ref="C2:J2"/>
    <mergeCell ref="B29:J29"/>
    <mergeCell ref="B21:E21"/>
    <mergeCell ref="B8:J8"/>
    <mergeCell ref="C14:F14"/>
    <mergeCell ref="B19:H19"/>
    <mergeCell ref="C22:F22"/>
    <mergeCell ref="C23:F23"/>
    <mergeCell ref="B20:E20"/>
    <mergeCell ref="C16:F16"/>
    <mergeCell ref="B4:J4"/>
    <mergeCell ref="B9:J9"/>
    <mergeCell ref="B10:J10"/>
    <mergeCell ref="B42:J42"/>
    <mergeCell ref="B43:J43"/>
    <mergeCell ref="B45:H45"/>
    <mergeCell ref="B35:H35"/>
    <mergeCell ref="B36:H36"/>
  </mergeCells>
  <phoneticPr fontId="0" type="noConversion"/>
  <conditionalFormatting sqref="H16">
    <cfRule type="cellIs" dxfId="35" priority="1" stopIfTrue="1" operator="equal">
      <formula>130000</formula>
    </cfRule>
  </conditionalFormatting>
  <conditionalFormatting sqref="J18">
    <cfRule type="cellIs" dxfId="34" priority="2" stopIfTrue="1" operator="equal">
      <formula>104000</formula>
    </cfRule>
  </conditionalFormatting>
  <conditionalFormatting sqref="J21">
    <cfRule type="cellIs" dxfId="33" priority="3" stopIfTrue="1" operator="equal">
      <formula>344000</formula>
    </cfRule>
  </conditionalFormatting>
  <conditionalFormatting sqref="J23">
    <cfRule type="cellIs" dxfId="32" priority="4" stopIfTrue="1" operator="equal">
      <formula>384000</formula>
    </cfRule>
  </conditionalFormatting>
  <conditionalFormatting sqref="J25">
    <cfRule type="cellIs" dxfId="31" priority="5" stopIfTrue="1" operator="equal">
      <formula>348000</formula>
    </cfRule>
  </conditionalFormatting>
  <conditionalFormatting sqref="J47">
    <cfRule type="cellIs" dxfId="30" priority="6" stopIfTrue="1" operator="equal">
      <formula>240000</formula>
    </cfRule>
  </conditionalFormatting>
  <conditionalFormatting sqref="J36">
    <cfRule type="cellIs" dxfId="29" priority="7" stopIfTrue="1" operator="equal">
      <formula>264000</formula>
    </cfRule>
  </conditionalFormatting>
  <dataValidations count="1">
    <dataValidation type="list" allowBlank="1" showInputMessage="1" showErrorMessage="1" prompt="Select from drop-down list" sqref="C22:F22 C24:F24">
      <formula1>P22:P23</formula1>
    </dataValidation>
  </dataValidations>
  <pageMargins left="0.75" right="0.75" top="1" bottom="1" header="0.5" footer="0.5"/>
  <pageSetup orientation="portrait" blackAndWhite="1" horizontalDpi="300" verticalDpi="300" r:id="rId1"/>
  <headerFooter alignWithMargins="0"/>
  <ignoredErrors>
    <ignoredError sqref="A8 A29:A40" numberStoredAsText="1"/>
  </ignoredErrors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57"/>
  <sheetViews>
    <sheetView showGridLines="0" zoomScaleNormal="100" workbookViewId="0">
      <selection activeCell="E18" sqref="E18"/>
    </sheetView>
  </sheetViews>
  <sheetFormatPr defaultRowHeight="12.75" x14ac:dyDescent="0.2"/>
  <cols>
    <col min="1" max="1" width="5.7109375" customWidth="1"/>
    <col min="2" max="3" width="4.7109375" customWidth="1"/>
    <col min="4" max="4" width="9.28515625" customWidth="1"/>
    <col min="5" max="5" width="18.7109375" customWidth="1"/>
    <col min="6" max="6" width="4.7109375" customWidth="1"/>
    <col min="7" max="7" width="11.7109375" customWidth="1"/>
    <col min="8" max="8" width="3.7109375" customWidth="1"/>
    <col min="9" max="9" width="12.140625" customWidth="1"/>
    <col min="10" max="10" width="2.7109375" customWidth="1"/>
    <col min="12" max="12" width="9.5703125" bestFit="1" customWidth="1"/>
    <col min="14" max="14" width="11.7109375" bestFit="1" customWidth="1"/>
    <col min="16" max="16" width="0" hidden="1" customWidth="1"/>
    <col min="18" max="18" width="11.7109375" bestFit="1" customWidth="1"/>
    <col min="19" max="19" width="12.85546875" bestFit="1" customWidth="1"/>
    <col min="20" max="20" width="10.28515625" bestFit="1" customWidth="1"/>
    <col min="21" max="21" width="11.28515625" bestFit="1" customWidth="1"/>
  </cols>
  <sheetData>
    <row r="1" spans="1:17" x14ac:dyDescent="0.2">
      <c r="A1" s="28"/>
      <c r="B1" s="29" t="s">
        <v>4</v>
      </c>
      <c r="C1" s="28"/>
      <c r="D1" s="216" t="s">
        <v>134</v>
      </c>
      <c r="E1" s="216"/>
      <c r="F1" s="216"/>
      <c r="G1" s="216"/>
      <c r="H1" s="216"/>
      <c r="I1" s="216"/>
      <c r="J1" s="28"/>
      <c r="K1" s="28"/>
      <c r="L1" s="28"/>
      <c r="M1" s="28"/>
      <c r="N1" s="28"/>
      <c r="O1" s="28"/>
      <c r="P1" s="28"/>
      <c r="Q1" s="28"/>
    </row>
    <row r="2" spans="1:17" x14ac:dyDescent="0.2">
      <c r="A2" s="28"/>
      <c r="B2" s="29" t="s">
        <v>5</v>
      </c>
      <c r="C2" s="28"/>
      <c r="D2" s="217"/>
      <c r="E2" s="217"/>
      <c r="F2" s="217"/>
      <c r="G2" s="217"/>
      <c r="H2" s="217"/>
      <c r="I2" s="217"/>
      <c r="J2" s="28"/>
      <c r="K2" s="28"/>
      <c r="L2" s="28"/>
      <c r="M2" s="28"/>
      <c r="N2" s="28"/>
      <c r="O2" s="28"/>
      <c r="P2" s="28"/>
      <c r="Q2" s="28"/>
    </row>
    <row r="3" spans="1:17" x14ac:dyDescent="0.2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</row>
    <row r="4" spans="1:17" x14ac:dyDescent="0.2">
      <c r="A4" s="28"/>
      <c r="B4" s="218" t="s">
        <v>162</v>
      </c>
      <c r="C4" s="219"/>
      <c r="D4" s="219"/>
      <c r="E4" s="219"/>
      <c r="F4" s="219"/>
      <c r="G4" s="219"/>
      <c r="H4" s="219"/>
      <c r="I4" s="220"/>
      <c r="J4" s="28"/>
      <c r="K4" s="28"/>
      <c r="L4" s="28"/>
      <c r="M4" s="28"/>
      <c r="N4" s="28"/>
      <c r="O4" s="28"/>
      <c r="P4" s="28"/>
      <c r="Q4" s="28"/>
    </row>
    <row r="5" spans="1:17" x14ac:dyDescent="0.2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</row>
    <row r="6" spans="1:17" x14ac:dyDescent="0.2">
      <c r="A6" s="28"/>
      <c r="B6" s="168" t="s">
        <v>157</v>
      </c>
      <c r="C6" s="168"/>
      <c r="D6" s="16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</row>
    <row r="7" spans="1:17" ht="13.5" thickBot="1" x14ac:dyDescent="0.2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</row>
    <row r="8" spans="1:17" x14ac:dyDescent="0.2">
      <c r="A8" s="28"/>
      <c r="B8" s="122"/>
      <c r="C8" s="59"/>
      <c r="D8" s="59"/>
      <c r="E8" s="59"/>
      <c r="F8" s="59"/>
      <c r="G8" s="59"/>
      <c r="H8" s="59"/>
      <c r="I8" s="59"/>
      <c r="J8" s="60"/>
      <c r="K8" s="28"/>
      <c r="L8" s="28"/>
      <c r="M8" s="28"/>
      <c r="N8" s="28"/>
      <c r="O8" s="28"/>
      <c r="P8" s="28"/>
      <c r="Q8" s="28"/>
    </row>
    <row r="9" spans="1:17" x14ac:dyDescent="0.2">
      <c r="A9" s="28"/>
      <c r="B9" s="175" t="s">
        <v>188</v>
      </c>
      <c r="C9" s="176"/>
      <c r="D9" s="176"/>
      <c r="E9" s="176"/>
      <c r="F9" s="176"/>
      <c r="G9" s="176"/>
      <c r="H9" s="176"/>
      <c r="I9" s="176"/>
      <c r="J9" s="48"/>
      <c r="K9" s="28"/>
      <c r="L9" s="28"/>
      <c r="M9" s="28"/>
      <c r="N9" s="28"/>
      <c r="O9" s="28"/>
      <c r="P9" s="28"/>
      <c r="Q9" s="28"/>
    </row>
    <row r="10" spans="1:17" x14ac:dyDescent="0.2">
      <c r="A10" s="28"/>
      <c r="B10" s="175" t="s">
        <v>31</v>
      </c>
      <c r="C10" s="176"/>
      <c r="D10" s="176"/>
      <c r="E10" s="176"/>
      <c r="F10" s="176"/>
      <c r="G10" s="176"/>
      <c r="H10" s="176"/>
      <c r="I10" s="176"/>
      <c r="J10" s="48"/>
      <c r="K10" s="28"/>
      <c r="L10" s="28"/>
      <c r="M10" s="28"/>
      <c r="N10" s="28"/>
      <c r="O10" s="28"/>
      <c r="P10" s="28"/>
      <c r="Q10" s="28"/>
    </row>
    <row r="11" spans="1:17" ht="13.5" thickBot="1" x14ac:dyDescent="0.25">
      <c r="A11" s="28"/>
      <c r="B11" s="161" t="s">
        <v>189</v>
      </c>
      <c r="C11" s="162"/>
      <c r="D11" s="162"/>
      <c r="E11" s="162"/>
      <c r="F11" s="162"/>
      <c r="G11" s="162"/>
      <c r="H11" s="162"/>
      <c r="I11" s="162"/>
      <c r="J11" s="58"/>
      <c r="K11" s="28"/>
      <c r="L11" s="28"/>
      <c r="M11" s="28"/>
      <c r="N11" s="28"/>
      <c r="O11" s="28"/>
      <c r="P11" s="28"/>
      <c r="Q11" s="28"/>
    </row>
    <row r="12" spans="1:17" x14ac:dyDescent="0.2">
      <c r="A12" s="28"/>
      <c r="B12" s="41"/>
      <c r="C12" s="42"/>
      <c r="D12" s="42"/>
      <c r="E12" s="42"/>
      <c r="F12" s="42"/>
      <c r="G12" s="42"/>
      <c r="H12" s="44"/>
      <c r="I12" s="44"/>
      <c r="J12" s="48"/>
      <c r="K12" s="28"/>
      <c r="L12" s="28"/>
      <c r="M12" s="28"/>
      <c r="N12" s="28"/>
      <c r="O12" s="28"/>
      <c r="P12" s="28"/>
      <c r="Q12" s="28"/>
    </row>
    <row r="13" spans="1:17" x14ac:dyDescent="0.2">
      <c r="A13" s="28"/>
      <c r="B13" s="43"/>
      <c r="C13" s="215" t="s">
        <v>190</v>
      </c>
      <c r="D13" s="201"/>
      <c r="E13" s="201"/>
      <c r="F13" s="201"/>
      <c r="G13" s="201"/>
      <c r="H13" s="44"/>
      <c r="I13" s="44"/>
      <c r="J13" s="48"/>
      <c r="K13" s="28"/>
      <c r="L13" s="28"/>
      <c r="M13" s="28"/>
      <c r="N13" s="28"/>
      <c r="O13" s="28"/>
      <c r="P13" s="28"/>
      <c r="Q13" s="28"/>
    </row>
    <row r="14" spans="1:17" x14ac:dyDescent="0.2">
      <c r="A14" s="28"/>
      <c r="B14" s="43"/>
      <c r="C14" s="44"/>
      <c r="D14" s="155" t="s">
        <v>74</v>
      </c>
      <c r="E14" s="44"/>
      <c r="F14" s="50" t="s">
        <v>65</v>
      </c>
      <c r="G14" s="97">
        <v>30000</v>
      </c>
      <c r="H14" s="44"/>
      <c r="I14" s="44"/>
      <c r="J14" s="48"/>
      <c r="K14" s="28"/>
      <c r="L14" s="28"/>
      <c r="M14" s="28"/>
      <c r="N14" s="28"/>
      <c r="O14" s="28"/>
      <c r="P14" s="28"/>
      <c r="Q14" s="28"/>
    </row>
    <row r="15" spans="1:17" x14ac:dyDescent="0.2">
      <c r="A15" s="28"/>
      <c r="B15" s="43"/>
      <c r="C15" s="44"/>
      <c r="D15" s="155" t="s">
        <v>191</v>
      </c>
      <c r="E15" s="44"/>
      <c r="F15" s="44"/>
      <c r="G15" s="101">
        <v>400000</v>
      </c>
      <c r="H15" s="44"/>
      <c r="I15" s="44"/>
      <c r="J15" s="48"/>
      <c r="K15" s="28"/>
      <c r="L15" s="28"/>
      <c r="M15" s="28"/>
      <c r="N15" s="28"/>
      <c r="O15" s="28"/>
      <c r="P15" s="28"/>
      <c r="Q15" s="28"/>
    </row>
    <row r="16" spans="1:17" x14ac:dyDescent="0.2">
      <c r="A16" s="28"/>
      <c r="B16" s="43"/>
      <c r="C16" s="44"/>
      <c r="D16" s="155" t="s">
        <v>76</v>
      </c>
      <c r="E16" s="44"/>
      <c r="F16" s="156" t="s">
        <v>65</v>
      </c>
      <c r="G16" s="97">
        <v>430000</v>
      </c>
      <c r="H16" s="44"/>
      <c r="I16" s="44"/>
      <c r="J16" s="48"/>
      <c r="K16" s="28"/>
      <c r="L16" s="28"/>
      <c r="M16" s="28"/>
      <c r="N16" s="28"/>
      <c r="O16" s="28"/>
      <c r="P16" s="28"/>
      <c r="Q16" s="28"/>
    </row>
    <row r="17" spans="1:22" x14ac:dyDescent="0.2">
      <c r="A17" s="28"/>
      <c r="B17" s="43"/>
      <c r="C17" s="44"/>
      <c r="D17" s="155" t="s">
        <v>192</v>
      </c>
      <c r="E17" s="44"/>
      <c r="F17" s="44"/>
      <c r="G17" s="101">
        <v>60000</v>
      </c>
      <c r="H17" s="50"/>
      <c r="I17" s="53"/>
      <c r="J17" s="48"/>
      <c r="K17" s="28"/>
      <c r="L17" s="28"/>
      <c r="M17" s="28"/>
      <c r="N17" s="28"/>
      <c r="O17" s="28"/>
      <c r="P17" s="28"/>
      <c r="Q17" s="28"/>
    </row>
    <row r="18" spans="1:22" x14ac:dyDescent="0.2">
      <c r="A18" s="28"/>
      <c r="B18" s="43"/>
      <c r="C18" s="44"/>
      <c r="D18" s="155" t="s">
        <v>32</v>
      </c>
      <c r="E18" s="44"/>
      <c r="F18" s="156" t="s">
        <v>65</v>
      </c>
      <c r="G18" s="97">
        <v>370000</v>
      </c>
      <c r="H18" s="50"/>
      <c r="I18" s="53"/>
      <c r="J18" s="48"/>
      <c r="K18" s="28"/>
      <c r="L18" s="28"/>
      <c r="M18" s="28"/>
      <c r="N18" s="28"/>
      <c r="O18" s="28"/>
      <c r="P18" s="28"/>
      <c r="Q18" s="28"/>
    </row>
    <row r="19" spans="1:22" x14ac:dyDescent="0.2">
      <c r="A19" s="28"/>
      <c r="B19" s="43"/>
      <c r="C19" s="44"/>
      <c r="D19" s="155" t="s">
        <v>78</v>
      </c>
      <c r="E19" s="44"/>
      <c r="F19" s="44"/>
      <c r="G19" s="101">
        <v>0</v>
      </c>
      <c r="H19" s="50"/>
      <c r="I19" s="53"/>
      <c r="J19" s="48"/>
      <c r="K19" s="28"/>
      <c r="L19" s="28"/>
      <c r="M19" s="28"/>
      <c r="N19" s="28"/>
      <c r="O19" s="28"/>
      <c r="P19" s="28"/>
      <c r="Q19" s="28"/>
    </row>
    <row r="20" spans="1:22" ht="14.1" customHeight="1" x14ac:dyDescent="0.2">
      <c r="A20" s="28"/>
      <c r="B20" s="25"/>
      <c r="C20" s="201" t="s">
        <v>73</v>
      </c>
      <c r="D20" s="201"/>
      <c r="E20" s="201"/>
      <c r="F20" s="201"/>
      <c r="G20" s="201"/>
      <c r="H20" s="50" t="s">
        <v>65</v>
      </c>
      <c r="I20" s="97">
        <f>I23-I22-I21</f>
        <v>370000</v>
      </c>
      <c r="J20" s="48"/>
      <c r="K20" s="28"/>
      <c r="L20" s="28"/>
      <c r="M20" s="28"/>
      <c r="N20" s="28"/>
      <c r="O20" s="28"/>
      <c r="P20" s="28"/>
      <c r="Q20" s="28"/>
    </row>
    <row r="21" spans="1:22" ht="14.1" customHeight="1" x14ac:dyDescent="0.2">
      <c r="A21" s="28"/>
      <c r="B21" s="25"/>
      <c r="C21" s="201" t="s">
        <v>34</v>
      </c>
      <c r="D21" s="201"/>
      <c r="E21" s="201"/>
      <c r="F21" s="201"/>
      <c r="G21" s="201"/>
      <c r="H21" s="50"/>
      <c r="I21" s="99">
        <f>270000/0.75</f>
        <v>360000</v>
      </c>
      <c r="J21" s="48"/>
      <c r="K21" s="28"/>
      <c r="L21" s="28"/>
      <c r="M21" s="28"/>
      <c r="N21" s="28"/>
      <c r="O21" s="28"/>
      <c r="P21" s="28" t="s">
        <v>83</v>
      </c>
      <c r="Q21" s="28"/>
    </row>
    <row r="22" spans="1:22" ht="14.1" customHeight="1" x14ac:dyDescent="0.2">
      <c r="A22" s="28"/>
      <c r="B22" s="25"/>
      <c r="C22" s="201" t="s">
        <v>68</v>
      </c>
      <c r="D22" s="201"/>
      <c r="E22" s="201"/>
      <c r="F22" s="201"/>
      <c r="G22" s="201"/>
      <c r="H22" s="50"/>
      <c r="I22" s="53">
        <f>1000000*0.27</f>
        <v>270000</v>
      </c>
      <c r="J22" s="48"/>
      <c r="K22" s="28"/>
      <c r="L22" s="152"/>
      <c r="M22" s="28"/>
      <c r="N22" s="28"/>
      <c r="O22" s="28"/>
      <c r="P22" s="28" t="s">
        <v>160</v>
      </c>
      <c r="Q22" s="28"/>
    </row>
    <row r="23" spans="1:22" ht="14.1" customHeight="1" x14ac:dyDescent="0.2">
      <c r="A23" s="28"/>
      <c r="B23" s="25"/>
      <c r="C23" s="201" t="s">
        <v>9</v>
      </c>
      <c r="D23" s="201"/>
      <c r="E23" s="201"/>
      <c r="F23" s="201"/>
      <c r="G23" s="201"/>
      <c r="H23" s="50" t="s">
        <v>65</v>
      </c>
      <c r="I23" s="123">
        <v>1000000</v>
      </c>
      <c r="J23" s="48"/>
      <c r="K23" s="28"/>
      <c r="L23" s="28"/>
      <c r="M23" s="28"/>
      <c r="N23" s="124"/>
      <c r="O23" s="28"/>
      <c r="P23" s="28" t="s">
        <v>159</v>
      </c>
      <c r="Q23" s="28"/>
    </row>
    <row r="24" spans="1:22" ht="14.1" customHeight="1" x14ac:dyDescent="0.2">
      <c r="A24" s="28"/>
      <c r="B24" s="25"/>
      <c r="C24" s="167" t="s">
        <v>83</v>
      </c>
      <c r="D24" s="167"/>
      <c r="E24" s="167"/>
      <c r="F24" s="167"/>
      <c r="G24" s="167"/>
      <c r="H24" s="50"/>
      <c r="I24" s="55">
        <v>20000</v>
      </c>
      <c r="J24" s="48"/>
      <c r="K24" s="28"/>
      <c r="L24" s="28"/>
      <c r="M24" s="28"/>
      <c r="N24" s="28"/>
      <c r="O24" s="28"/>
      <c r="P24" s="28" t="s">
        <v>161</v>
      </c>
      <c r="Q24" s="28"/>
    </row>
    <row r="25" spans="1:22" ht="14.1" customHeight="1" x14ac:dyDescent="0.2">
      <c r="A25" s="28"/>
      <c r="B25" s="25"/>
      <c r="C25" s="201" t="s">
        <v>158</v>
      </c>
      <c r="D25" s="201"/>
      <c r="E25" s="201"/>
      <c r="F25" s="201"/>
      <c r="G25" s="201"/>
      <c r="H25" s="50" t="s">
        <v>65</v>
      </c>
      <c r="I25" s="123">
        <f>I23+I24</f>
        <v>1020000</v>
      </c>
      <c r="J25" s="48"/>
      <c r="K25" s="28"/>
      <c r="L25" s="28"/>
      <c r="M25" s="28"/>
      <c r="N25" s="28"/>
      <c r="O25" s="28"/>
      <c r="P25" s="28"/>
      <c r="Q25" s="28"/>
    </row>
    <row r="26" spans="1:22" ht="14.1" customHeight="1" x14ac:dyDescent="0.2">
      <c r="A26" s="28"/>
      <c r="B26" s="25"/>
      <c r="C26" s="167" t="s">
        <v>161</v>
      </c>
      <c r="D26" s="167"/>
      <c r="E26" s="167"/>
      <c r="F26" s="167"/>
      <c r="G26" s="167"/>
      <c r="H26" s="50"/>
      <c r="I26" s="101">
        <v>50000</v>
      </c>
      <c r="J26" s="48"/>
      <c r="K26" s="28"/>
      <c r="L26" s="28"/>
      <c r="M26" s="112"/>
      <c r="N26" s="112"/>
      <c r="O26" s="112"/>
      <c r="P26" s="112"/>
      <c r="Q26" s="112"/>
      <c r="R26" s="5"/>
      <c r="S26" s="5"/>
      <c r="T26" s="5"/>
      <c r="U26" s="5"/>
      <c r="V26" s="5"/>
    </row>
    <row r="27" spans="1:22" ht="14.1" customHeight="1" thickBot="1" x14ac:dyDescent="0.25">
      <c r="A27" s="28"/>
      <c r="B27" s="25"/>
      <c r="C27" s="201" t="s">
        <v>10</v>
      </c>
      <c r="D27" s="201"/>
      <c r="E27" s="201"/>
      <c r="F27" s="201"/>
      <c r="G27" s="201"/>
      <c r="H27" s="50" t="s">
        <v>65</v>
      </c>
      <c r="I27" s="62">
        <f>I25-I26</f>
        <v>970000</v>
      </c>
      <c r="J27" s="48"/>
      <c r="K27" s="28"/>
      <c r="L27" s="28"/>
      <c r="M27" s="112"/>
      <c r="N27" s="112"/>
      <c r="O27" s="112"/>
      <c r="P27" s="28"/>
      <c r="Q27" s="112"/>
      <c r="R27" s="5"/>
      <c r="S27" s="5"/>
      <c r="T27" s="5"/>
      <c r="U27" s="5"/>
      <c r="V27" s="5"/>
    </row>
    <row r="28" spans="1:22" ht="14.25" thickTop="1" thickBot="1" x14ac:dyDescent="0.25">
      <c r="A28" s="28"/>
      <c r="B28" s="56"/>
      <c r="C28" s="57"/>
      <c r="D28" s="57"/>
      <c r="E28" s="57"/>
      <c r="F28" s="57"/>
      <c r="G28" s="57"/>
      <c r="H28" s="125"/>
      <c r="I28" s="57"/>
      <c r="J28" s="58"/>
      <c r="K28" s="28"/>
      <c r="L28" s="28"/>
      <c r="M28" s="112"/>
      <c r="N28" s="112"/>
      <c r="O28" s="112"/>
      <c r="P28" s="112"/>
      <c r="Q28" s="112"/>
      <c r="R28" s="5"/>
      <c r="S28" s="5"/>
      <c r="T28" s="5"/>
      <c r="U28" s="5"/>
      <c r="V28" s="5"/>
    </row>
    <row r="29" spans="1:22" x14ac:dyDescent="0.2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112"/>
      <c r="N29" s="112"/>
      <c r="O29" s="112"/>
      <c r="P29" s="112"/>
      <c r="Q29" s="112"/>
      <c r="R29" s="5"/>
      <c r="S29" s="5"/>
      <c r="T29" s="5"/>
      <c r="U29" s="5"/>
      <c r="V29" s="5"/>
    </row>
    <row r="30" spans="1:22" x14ac:dyDescent="0.2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112"/>
      <c r="N30" s="112"/>
      <c r="O30" s="112"/>
      <c r="P30" s="112"/>
      <c r="Q30" s="112"/>
      <c r="R30" s="5"/>
      <c r="S30" s="5"/>
      <c r="T30" s="5"/>
      <c r="U30" s="5"/>
      <c r="V30" s="5"/>
    </row>
    <row r="31" spans="1:22" x14ac:dyDescent="0.2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112"/>
      <c r="N31" s="112"/>
      <c r="O31" s="112"/>
      <c r="P31" s="112"/>
      <c r="Q31" s="112"/>
      <c r="R31" s="5"/>
      <c r="S31" s="5"/>
      <c r="T31" s="5"/>
      <c r="U31" s="5"/>
      <c r="V31" s="5"/>
    </row>
    <row r="32" spans="1:22" x14ac:dyDescent="0.2">
      <c r="M32" s="5"/>
      <c r="N32" s="17"/>
      <c r="O32" s="5"/>
      <c r="P32" s="5"/>
      <c r="Q32" s="5"/>
      <c r="R32" s="5"/>
      <c r="S32" s="5"/>
      <c r="T32" s="5"/>
      <c r="U32" s="5"/>
      <c r="V32" s="5"/>
    </row>
    <row r="33" spans="13:22" x14ac:dyDescent="0.2">
      <c r="M33" s="5"/>
      <c r="N33" s="5"/>
      <c r="O33" s="5"/>
      <c r="P33" s="5"/>
      <c r="Q33" s="5"/>
      <c r="R33" s="5"/>
      <c r="S33" s="5"/>
      <c r="T33" s="5"/>
      <c r="U33" s="5"/>
      <c r="V33" s="5"/>
    </row>
    <row r="34" spans="13:22" x14ac:dyDescent="0.2">
      <c r="M34" s="5"/>
      <c r="N34" s="5"/>
      <c r="O34" s="5"/>
      <c r="P34" s="5"/>
      <c r="Q34" s="5"/>
      <c r="R34" s="5"/>
      <c r="S34" s="5"/>
      <c r="T34" s="5"/>
      <c r="U34" s="5"/>
      <c r="V34" s="5"/>
    </row>
    <row r="35" spans="13:22" x14ac:dyDescent="0.2">
      <c r="M35" s="5"/>
      <c r="N35" s="5"/>
      <c r="O35" s="5"/>
      <c r="P35" s="5"/>
      <c r="Q35" s="5"/>
      <c r="R35" s="5"/>
      <c r="S35" s="18"/>
      <c r="T35" s="5"/>
      <c r="U35" s="5"/>
      <c r="V35" s="5"/>
    </row>
    <row r="36" spans="13:22" x14ac:dyDescent="0.2">
      <c r="M36" s="5"/>
      <c r="N36" s="5"/>
      <c r="O36" s="5"/>
      <c r="P36" s="5"/>
      <c r="Q36" s="5"/>
      <c r="R36" s="5"/>
      <c r="S36" s="5"/>
      <c r="T36" s="5"/>
      <c r="U36" s="19"/>
      <c r="V36" s="5"/>
    </row>
    <row r="37" spans="13:22" x14ac:dyDescent="0.2">
      <c r="M37" s="5"/>
      <c r="N37" s="5"/>
      <c r="O37" s="5"/>
      <c r="P37" s="5"/>
      <c r="Q37" s="5"/>
      <c r="R37" s="5"/>
      <c r="S37" s="19"/>
      <c r="T37" s="5"/>
      <c r="U37" s="19"/>
      <c r="V37" s="5"/>
    </row>
    <row r="38" spans="13:22" x14ac:dyDescent="0.2">
      <c r="M38" s="5"/>
      <c r="N38" s="5"/>
      <c r="O38" s="5"/>
      <c r="P38" s="5"/>
      <c r="Q38" s="5"/>
      <c r="R38" s="5"/>
      <c r="S38" s="5"/>
      <c r="T38" s="5"/>
      <c r="U38" s="5"/>
      <c r="V38" s="5"/>
    </row>
    <row r="39" spans="13:22" x14ac:dyDescent="0.2">
      <c r="M39" s="5"/>
      <c r="N39" s="5"/>
      <c r="O39" s="5"/>
      <c r="P39" s="5"/>
      <c r="Q39" s="5"/>
      <c r="R39" s="5"/>
      <c r="S39" s="5"/>
      <c r="T39" s="5"/>
      <c r="U39" s="5"/>
      <c r="V39" s="5"/>
    </row>
    <row r="40" spans="13:22" x14ac:dyDescent="0.2">
      <c r="M40" s="5"/>
      <c r="N40" s="5"/>
      <c r="O40" s="5"/>
      <c r="P40" s="5"/>
      <c r="Q40" s="5"/>
      <c r="R40" s="5"/>
      <c r="S40" s="5"/>
      <c r="T40" s="5"/>
      <c r="U40" s="5"/>
      <c r="V40" s="5"/>
    </row>
    <row r="41" spans="13:22" x14ac:dyDescent="0.2">
      <c r="M41" s="5"/>
      <c r="N41" s="5"/>
      <c r="O41" s="5"/>
      <c r="P41" s="5"/>
      <c r="Q41" s="5"/>
      <c r="R41" s="5"/>
      <c r="S41" s="5"/>
      <c r="T41" s="5"/>
      <c r="U41" s="5"/>
      <c r="V41" s="5"/>
    </row>
    <row r="42" spans="13:22" x14ac:dyDescent="0.2">
      <c r="M42" s="5"/>
      <c r="N42" s="157"/>
      <c r="O42" s="157"/>
      <c r="P42" s="157"/>
      <c r="Q42" s="157"/>
      <c r="R42" s="157"/>
      <c r="S42" s="19"/>
      <c r="T42" s="5"/>
      <c r="U42" s="5"/>
      <c r="V42" s="5"/>
    </row>
    <row r="43" spans="13:22" x14ac:dyDescent="0.2">
      <c r="M43" s="5"/>
      <c r="N43" s="157"/>
      <c r="O43" s="157"/>
      <c r="P43" s="157"/>
      <c r="Q43" s="157"/>
      <c r="R43" s="157"/>
      <c r="S43" s="19"/>
      <c r="T43" s="5"/>
      <c r="U43" s="5"/>
      <c r="V43" s="5"/>
    </row>
    <row r="44" spans="13:22" x14ac:dyDescent="0.2">
      <c r="M44" s="5"/>
      <c r="N44" s="157"/>
      <c r="O44" s="157"/>
      <c r="P44" s="157"/>
      <c r="Q44" s="157"/>
      <c r="R44" s="157"/>
      <c r="S44" s="19"/>
      <c r="T44" s="5"/>
      <c r="U44" s="5"/>
      <c r="V44" s="5"/>
    </row>
    <row r="45" spans="13:22" x14ac:dyDescent="0.2">
      <c r="M45" s="5"/>
      <c r="N45" s="157"/>
      <c r="O45" s="157"/>
      <c r="P45" s="157"/>
      <c r="Q45" s="157"/>
      <c r="R45" s="157"/>
      <c r="S45" s="20"/>
      <c r="T45" s="5"/>
      <c r="U45" s="5"/>
      <c r="V45" s="5"/>
    </row>
    <row r="46" spans="13:22" x14ac:dyDescent="0.2">
      <c r="M46" s="5"/>
      <c r="N46" s="157"/>
      <c r="O46" s="157"/>
      <c r="P46" s="157"/>
      <c r="Q46" s="157"/>
      <c r="R46" s="157"/>
      <c r="S46" s="5"/>
      <c r="T46" s="5"/>
      <c r="U46" s="5"/>
      <c r="V46" s="5"/>
    </row>
    <row r="47" spans="13:22" x14ac:dyDescent="0.2">
      <c r="M47" s="5"/>
      <c r="N47" s="157"/>
      <c r="O47" s="157"/>
      <c r="P47" s="157"/>
      <c r="Q47" s="157"/>
      <c r="R47" s="157"/>
      <c r="S47" s="5"/>
      <c r="T47" s="21"/>
      <c r="U47" s="5"/>
      <c r="V47" s="5"/>
    </row>
    <row r="48" spans="13:22" x14ac:dyDescent="0.2">
      <c r="M48" s="5"/>
      <c r="N48" s="157"/>
      <c r="O48" s="157"/>
      <c r="P48" s="157"/>
      <c r="Q48" s="157"/>
      <c r="R48" s="157"/>
      <c r="S48" s="5"/>
      <c r="T48" s="5"/>
      <c r="U48" s="5"/>
      <c r="V48" s="5"/>
    </row>
    <row r="49" spans="13:22" x14ac:dyDescent="0.2">
      <c r="M49" s="5"/>
      <c r="N49" s="157"/>
      <c r="O49" s="157"/>
      <c r="P49" s="157"/>
      <c r="Q49" s="157"/>
      <c r="R49" s="157"/>
      <c r="S49" s="22"/>
      <c r="T49" s="19"/>
      <c r="U49" s="5"/>
      <c r="V49" s="5"/>
    </row>
    <row r="50" spans="13:22" x14ac:dyDescent="0.2">
      <c r="M50" s="5"/>
      <c r="N50" s="5"/>
      <c r="O50" s="5"/>
      <c r="P50" s="5"/>
      <c r="Q50" s="5"/>
      <c r="R50" s="5"/>
      <c r="S50" s="5"/>
      <c r="T50" s="5"/>
      <c r="U50" s="5"/>
      <c r="V50" s="5"/>
    </row>
    <row r="51" spans="13:22" x14ac:dyDescent="0.2">
      <c r="M51" s="5"/>
      <c r="N51" s="5"/>
      <c r="O51" s="5"/>
      <c r="P51" s="5"/>
      <c r="Q51" s="5"/>
      <c r="R51" s="5"/>
      <c r="S51" s="5"/>
      <c r="T51" s="5"/>
      <c r="U51" s="5"/>
      <c r="V51" s="5"/>
    </row>
    <row r="52" spans="13:22" x14ac:dyDescent="0.2">
      <c r="M52" s="5"/>
      <c r="N52" s="5"/>
      <c r="O52" s="5"/>
      <c r="P52" s="5"/>
      <c r="Q52" s="5"/>
      <c r="R52" s="5"/>
      <c r="S52" s="5"/>
      <c r="T52" s="5"/>
      <c r="U52" s="5"/>
      <c r="V52" s="5"/>
    </row>
    <row r="53" spans="13:22" x14ac:dyDescent="0.2">
      <c r="M53" s="5"/>
      <c r="N53" s="5"/>
      <c r="O53" s="5"/>
      <c r="P53" s="5"/>
      <c r="Q53" s="5"/>
      <c r="R53" s="5"/>
      <c r="S53" s="5"/>
      <c r="T53" s="5"/>
      <c r="U53" s="5"/>
      <c r="V53" s="5"/>
    </row>
    <row r="54" spans="13:22" x14ac:dyDescent="0.2">
      <c r="M54" s="5"/>
      <c r="N54" s="5"/>
      <c r="O54" s="5"/>
      <c r="P54" s="5"/>
      <c r="Q54" s="5"/>
      <c r="R54" s="17"/>
      <c r="S54" s="5"/>
      <c r="T54" s="5"/>
      <c r="U54" s="5"/>
      <c r="V54" s="5"/>
    </row>
    <row r="55" spans="13:22" x14ac:dyDescent="0.2">
      <c r="M55" s="5"/>
      <c r="N55" s="5"/>
      <c r="O55" s="5"/>
      <c r="P55" s="5"/>
      <c r="Q55" s="5"/>
      <c r="R55" s="5"/>
      <c r="S55" s="5"/>
      <c r="T55" s="5"/>
      <c r="U55" s="5"/>
      <c r="V55" s="5"/>
    </row>
    <row r="56" spans="13:22" x14ac:dyDescent="0.2">
      <c r="M56" s="5"/>
      <c r="N56" s="5"/>
      <c r="O56" s="5"/>
      <c r="P56" s="5"/>
      <c r="Q56" s="5"/>
      <c r="R56" s="5"/>
      <c r="S56" s="5"/>
      <c r="T56" s="5"/>
      <c r="U56" s="5"/>
      <c r="V56" s="5"/>
    </row>
    <row r="57" spans="13:22" x14ac:dyDescent="0.2">
      <c r="M57" s="5"/>
      <c r="N57" s="5"/>
      <c r="O57" s="5"/>
      <c r="P57" s="5"/>
      <c r="Q57" s="5"/>
      <c r="R57" s="5"/>
      <c r="S57" s="5"/>
      <c r="T57" s="5"/>
      <c r="U57" s="5"/>
      <c r="V57" s="5"/>
    </row>
  </sheetData>
  <sheetProtection algorithmName="SHA-512" hashValue="8GND1R0s2GyEVX/+e/pisnMQnV3H9q4SUGTiUgG9TyY999yRtRCNr+HLQ8LAQODn9R35SaRCxvWHBkJ5suN3vg==" saltValue="yB4M7+ANJXh4Wzq+XbbZsg==" spinCount="100000" sheet="1" objects="1" scenarios="1"/>
  <mergeCells count="24">
    <mergeCell ref="C24:G24"/>
    <mergeCell ref="B11:I11"/>
    <mergeCell ref="D1:I1"/>
    <mergeCell ref="D2:I2"/>
    <mergeCell ref="B9:I9"/>
    <mergeCell ref="B10:I10"/>
    <mergeCell ref="B4:I4"/>
    <mergeCell ref="B6:D6"/>
    <mergeCell ref="N49:R49"/>
    <mergeCell ref="C13:G13"/>
    <mergeCell ref="N43:R43"/>
    <mergeCell ref="N44:R44"/>
    <mergeCell ref="N45:R45"/>
    <mergeCell ref="N46:R46"/>
    <mergeCell ref="N47:R47"/>
    <mergeCell ref="N48:R48"/>
    <mergeCell ref="N42:R42"/>
    <mergeCell ref="C26:G26"/>
    <mergeCell ref="C25:G25"/>
    <mergeCell ref="C27:G27"/>
    <mergeCell ref="C20:G20"/>
    <mergeCell ref="C21:G21"/>
    <mergeCell ref="C22:G22"/>
    <mergeCell ref="C23:G23"/>
  </mergeCells>
  <phoneticPr fontId="0" type="noConversion"/>
  <conditionalFormatting sqref="I20">
    <cfRule type="cellIs" dxfId="28" priority="1" stopIfTrue="1" operator="equal">
      <formula>370000</formula>
    </cfRule>
    <cfRule type="cellIs" dxfId="27" priority="3" stopIfTrue="1" operator="equal">
      <formula>370000</formula>
    </cfRule>
    <cfRule type="cellIs" dxfId="26" priority="16" stopIfTrue="1" operator="equal">
      <formula>370000</formula>
    </cfRule>
  </conditionalFormatting>
  <conditionalFormatting sqref="I27">
    <cfRule type="cellIs" dxfId="25" priority="17" stopIfTrue="1" operator="equal">
      <formula>970000</formula>
    </cfRule>
  </conditionalFormatting>
  <conditionalFormatting sqref="I21">
    <cfRule type="cellIs" dxfId="24" priority="18" stopIfTrue="1" operator="equal">
      <formula>360000</formula>
    </cfRule>
  </conditionalFormatting>
  <conditionalFormatting sqref="I22">
    <cfRule type="cellIs" dxfId="23" priority="19" stopIfTrue="1" operator="equal">
      <formula>270000</formula>
    </cfRule>
  </conditionalFormatting>
  <conditionalFormatting sqref="I25">
    <cfRule type="cellIs" dxfId="22" priority="20" stopIfTrue="1" operator="equal">
      <formula>1020000</formula>
    </cfRule>
  </conditionalFormatting>
  <conditionalFormatting sqref="I26">
    <cfRule type="cellIs" dxfId="21" priority="21" stopIfTrue="1" operator="equal">
      <formula>50000</formula>
    </cfRule>
  </conditionalFormatting>
  <conditionalFormatting sqref="I24">
    <cfRule type="cellIs" dxfId="20" priority="22" stopIfTrue="1" operator="equal">
      <formula>20000</formula>
    </cfRule>
  </conditionalFormatting>
  <conditionalFormatting sqref="I17:I19">
    <cfRule type="cellIs" priority="14" stopIfTrue="1" operator="equal">
      <formula>430000</formula>
    </cfRule>
    <cfRule type="cellIs" dxfId="19" priority="15" stopIfTrue="1" operator="equal">
      <formula>370000</formula>
    </cfRule>
  </conditionalFormatting>
  <conditionalFormatting sqref="G16">
    <cfRule type="cellIs" dxfId="18" priority="2" stopIfTrue="1" operator="equal">
      <formula>430000</formula>
    </cfRule>
    <cfRule type="cellIs" dxfId="17" priority="4" stopIfTrue="1" operator="equal">
      <formula>430000</formula>
    </cfRule>
    <cfRule type="cellIs" dxfId="16" priority="5" stopIfTrue="1" operator="equal">
      <formula>430000</formula>
    </cfRule>
    <cfRule type="cellIs" dxfId="15" priority="6" stopIfTrue="1" operator="equal">
      <formula>430000</formula>
    </cfRule>
    <cfRule type="cellIs" dxfId="14" priority="7" stopIfTrue="1" operator="equal">
      <formula>430000</formula>
    </cfRule>
    <cfRule type="cellIs" dxfId="13" priority="8" stopIfTrue="1" operator="equal">
      <formula>430000</formula>
    </cfRule>
    <cfRule type="cellIs" dxfId="12" priority="9" stopIfTrue="1" operator="equal">
      <formula>430000</formula>
    </cfRule>
    <cfRule type="cellIs" priority="12" stopIfTrue="1" operator="equal">
      <formula>430000</formula>
    </cfRule>
    <cfRule type="cellIs" dxfId="11" priority="13" stopIfTrue="1" operator="equal">
      <formula>370000</formula>
    </cfRule>
  </conditionalFormatting>
  <conditionalFormatting sqref="G18">
    <cfRule type="cellIs" priority="10" stopIfTrue="1" operator="equal">
      <formula>430000</formula>
    </cfRule>
    <cfRule type="cellIs" dxfId="10" priority="11" stopIfTrue="1" operator="equal">
      <formula>370000</formula>
    </cfRule>
  </conditionalFormatting>
  <dataValidations count="4">
    <dataValidation type="list" allowBlank="1" showInputMessage="1" showErrorMessage="1" prompt="Select from the drop-down list" sqref="C24:G24 C26:G26">
      <formula1>P21:P22</formula1>
    </dataValidation>
    <dataValidation allowBlank="1" showInputMessage="1" showErrorMessage="1" prompt="Enter as a formula of total manufacturing cost x percentage" sqref="I22"/>
    <dataValidation allowBlank="1" showErrorMessage="1" sqref="G16 I17:I20 G18"/>
    <dataValidation allowBlank="1" showInputMessage="1" showErrorMessage="1" prompt="Determine factory overhead first, then enter as a formula of factory overhead divided by percentage" sqref="I21"/>
  </dataValidations>
  <pageMargins left="0.75" right="0.75" top="1" bottom="1" header="0.5" footer="0.5"/>
  <pageSetup orientation="portrait" blackAndWhite="1" horizontalDpi="300" verticalDpi="300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75"/>
  <sheetViews>
    <sheetView showGridLines="0" zoomScaleNormal="100" workbookViewId="0"/>
  </sheetViews>
  <sheetFormatPr defaultRowHeight="12.75" x14ac:dyDescent="0.2"/>
  <cols>
    <col min="1" max="1" width="5.7109375" customWidth="1"/>
    <col min="3" max="3" width="10.7109375" customWidth="1"/>
    <col min="4" max="4" width="2" bestFit="1" customWidth="1"/>
    <col min="5" max="5" width="9.42578125" customWidth="1"/>
    <col min="6" max="6" width="2.28515625" customWidth="1"/>
    <col min="7" max="7" width="2.140625" customWidth="1"/>
    <col min="8" max="8" width="10.42578125" customWidth="1"/>
    <col min="9" max="9" width="1.42578125" customWidth="1"/>
    <col min="10" max="10" width="2.140625" customWidth="1"/>
    <col min="11" max="11" width="9.7109375" customWidth="1"/>
    <col min="12" max="12" width="1.42578125" customWidth="1"/>
    <col min="13" max="13" width="2.140625" customWidth="1"/>
    <col min="14" max="14" width="9.7109375" customWidth="1"/>
    <col min="15" max="15" width="1.42578125" customWidth="1"/>
    <col min="16" max="16" width="2.140625" customWidth="1"/>
    <col min="18" max="18" width="2.7109375" customWidth="1"/>
    <col min="22" max="22" width="0" hidden="1" customWidth="1"/>
  </cols>
  <sheetData>
    <row r="1" spans="1:26" x14ac:dyDescent="0.2">
      <c r="A1" s="28"/>
      <c r="B1" s="29" t="s">
        <v>4</v>
      </c>
      <c r="C1" s="242" t="s">
        <v>134</v>
      </c>
      <c r="D1" s="242"/>
      <c r="E1" s="242"/>
      <c r="F1" s="242"/>
      <c r="G1" s="242"/>
      <c r="H1" s="242"/>
      <c r="I1" s="242"/>
      <c r="J1" s="242"/>
      <c r="K1" s="242"/>
      <c r="L1" s="242"/>
      <c r="M1" s="242"/>
      <c r="N1" s="242"/>
      <c r="O1" s="242"/>
      <c r="P1" s="242"/>
      <c r="Q1" s="28"/>
      <c r="R1" s="28"/>
      <c r="S1" s="28"/>
      <c r="T1" s="28"/>
      <c r="U1" s="28"/>
      <c r="V1" s="28"/>
    </row>
    <row r="2" spans="1:26" x14ac:dyDescent="0.2">
      <c r="A2" s="28"/>
      <c r="B2" s="29" t="s">
        <v>5</v>
      </c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  <c r="N2" s="217"/>
      <c r="O2" s="217"/>
      <c r="P2" s="217"/>
      <c r="Q2" s="28"/>
      <c r="R2" s="28"/>
      <c r="S2" s="28"/>
      <c r="T2" s="28"/>
      <c r="U2" s="28"/>
      <c r="V2" s="28"/>
    </row>
    <row r="3" spans="1:26" x14ac:dyDescent="0.2">
      <c r="A3" s="28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28"/>
      <c r="S3" s="28"/>
      <c r="T3" s="28"/>
      <c r="U3" s="28"/>
      <c r="V3" s="28"/>
    </row>
    <row r="4" spans="1:26" x14ac:dyDescent="0.2">
      <c r="A4" s="28"/>
      <c r="B4" s="218" t="s">
        <v>72</v>
      </c>
      <c r="C4" s="219"/>
      <c r="D4" s="219"/>
      <c r="E4" s="219"/>
      <c r="F4" s="219"/>
      <c r="G4" s="219"/>
      <c r="H4" s="219"/>
      <c r="I4" s="217"/>
      <c r="J4" s="217"/>
      <c r="K4" s="244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</row>
    <row r="5" spans="1:26" x14ac:dyDescent="0.2">
      <c r="A5" s="28"/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</row>
    <row r="6" spans="1:26" x14ac:dyDescent="0.2">
      <c r="A6" s="28"/>
      <c r="B6" s="168" t="s">
        <v>179</v>
      </c>
      <c r="C6" s="16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U6" s="28"/>
      <c r="V6" s="28"/>
    </row>
    <row r="7" spans="1:26" ht="13.5" thickBot="1" x14ac:dyDescent="0.25">
      <c r="A7" s="28"/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</row>
    <row r="8" spans="1:26" x14ac:dyDescent="0.2">
      <c r="A8" s="110" t="s">
        <v>143</v>
      </c>
      <c r="B8" s="198"/>
      <c r="C8" s="206"/>
      <c r="D8" s="206"/>
      <c r="E8" s="206"/>
      <c r="F8" s="206"/>
      <c r="G8" s="206"/>
      <c r="H8" s="206"/>
      <c r="I8" s="206"/>
      <c r="J8" s="206"/>
      <c r="K8" s="206"/>
      <c r="L8" s="206"/>
      <c r="M8" s="206"/>
      <c r="N8" s="206"/>
      <c r="O8" s="206"/>
      <c r="P8" s="206"/>
      <c r="Q8" s="206"/>
      <c r="R8" s="60"/>
      <c r="S8" s="28"/>
      <c r="T8" s="28"/>
      <c r="U8" s="28"/>
      <c r="V8" s="28"/>
    </row>
    <row r="9" spans="1:26" ht="13.5" thickBot="1" x14ac:dyDescent="0.25">
      <c r="A9" s="28"/>
      <c r="B9" s="246"/>
      <c r="C9" s="247"/>
      <c r="D9" s="247"/>
      <c r="E9" s="45" t="s">
        <v>118</v>
      </c>
      <c r="F9" s="127"/>
      <c r="G9" s="127"/>
      <c r="H9" s="45" t="s">
        <v>119</v>
      </c>
      <c r="I9" s="127"/>
      <c r="J9" s="127"/>
      <c r="K9" s="45" t="s">
        <v>120</v>
      </c>
      <c r="L9" s="127"/>
      <c r="M9" s="127"/>
      <c r="N9" s="45" t="s">
        <v>121</v>
      </c>
      <c r="O9" s="127"/>
      <c r="P9" s="127"/>
      <c r="Q9" s="45" t="s">
        <v>23</v>
      </c>
      <c r="R9" s="58"/>
      <c r="S9" s="28"/>
      <c r="T9" s="28"/>
      <c r="U9" s="28"/>
      <c r="V9" s="28"/>
    </row>
    <row r="10" spans="1:26" ht="18" customHeight="1" x14ac:dyDescent="0.2">
      <c r="A10" s="28"/>
      <c r="B10" s="178" t="s">
        <v>67</v>
      </c>
      <c r="C10" s="179"/>
      <c r="D10" s="50" t="s">
        <v>65</v>
      </c>
      <c r="E10" s="114">
        <v>2200</v>
      </c>
      <c r="F10" s="53"/>
      <c r="G10" s="51" t="s">
        <v>65</v>
      </c>
      <c r="H10" s="114">
        <v>5700</v>
      </c>
      <c r="I10" s="53"/>
      <c r="J10" s="51" t="s">
        <v>65</v>
      </c>
      <c r="K10" s="114">
        <v>7100</v>
      </c>
      <c r="L10" s="53"/>
      <c r="M10" s="51" t="s">
        <v>65</v>
      </c>
      <c r="N10" s="114">
        <v>1700</v>
      </c>
      <c r="O10" s="53"/>
      <c r="P10" s="51" t="s">
        <v>65</v>
      </c>
      <c r="Q10" s="114">
        <f>SUM(E10:N10)</f>
        <v>16700</v>
      </c>
      <c r="R10" s="48"/>
      <c r="S10" s="28"/>
      <c r="T10" s="28"/>
      <c r="U10" s="28"/>
      <c r="V10" s="28"/>
    </row>
    <row r="11" spans="1:26" x14ac:dyDescent="0.2">
      <c r="A11" s="28"/>
      <c r="B11" s="164" t="s">
        <v>34</v>
      </c>
      <c r="C11" s="165"/>
      <c r="D11" s="50"/>
      <c r="E11" s="99">
        <v>2700</v>
      </c>
      <c r="F11" s="53"/>
      <c r="G11" s="51"/>
      <c r="H11" s="99">
        <v>6800</v>
      </c>
      <c r="I11" s="53"/>
      <c r="J11" s="51"/>
      <c r="K11" s="99">
        <v>9200</v>
      </c>
      <c r="L11" s="53"/>
      <c r="M11" s="51"/>
      <c r="N11" s="99">
        <v>2100</v>
      </c>
      <c r="O11" s="53"/>
      <c r="P11" s="51"/>
      <c r="Q11" s="99">
        <f>SUM(E11:N11)</f>
        <v>20800</v>
      </c>
      <c r="R11" s="128"/>
      <c r="S11" s="28"/>
      <c r="T11" s="28"/>
      <c r="U11" s="28"/>
      <c r="V11" s="28"/>
    </row>
    <row r="12" spans="1:26" x14ac:dyDescent="0.2">
      <c r="A12" s="28"/>
      <c r="B12" s="164" t="s">
        <v>68</v>
      </c>
      <c r="C12" s="165"/>
      <c r="D12" s="50"/>
      <c r="E12" s="53">
        <v>1200</v>
      </c>
      <c r="F12" s="53"/>
      <c r="G12" s="51"/>
      <c r="H12" s="53">
        <v>2000</v>
      </c>
      <c r="I12" s="53"/>
      <c r="J12" s="51"/>
      <c r="K12" s="53">
        <v>3800</v>
      </c>
      <c r="L12" s="53"/>
      <c r="M12" s="51"/>
      <c r="N12" s="53">
        <v>1000</v>
      </c>
      <c r="O12" s="53"/>
      <c r="P12" s="51"/>
      <c r="Q12" s="53">
        <f>N12+K12+H12+E12</f>
        <v>8000</v>
      </c>
      <c r="R12" s="48"/>
      <c r="S12" s="28"/>
      <c r="T12" s="28"/>
      <c r="U12" s="28"/>
      <c r="V12" s="28"/>
    </row>
    <row r="13" spans="1:26" ht="13.5" thickBot="1" x14ac:dyDescent="0.25">
      <c r="A13" s="28"/>
      <c r="B13" s="164" t="s">
        <v>23</v>
      </c>
      <c r="C13" s="165"/>
      <c r="D13" s="50" t="s">
        <v>65</v>
      </c>
      <c r="E13" s="108">
        <f>SUM(E10:E12)</f>
        <v>6100</v>
      </c>
      <c r="F13" s="53"/>
      <c r="G13" s="51" t="s">
        <v>65</v>
      </c>
      <c r="H13" s="108">
        <f>SUM(H10:H12)</f>
        <v>14500</v>
      </c>
      <c r="I13" s="53"/>
      <c r="J13" s="51" t="s">
        <v>65</v>
      </c>
      <c r="K13" s="108">
        <f>SUM(K10:K12)</f>
        <v>20100</v>
      </c>
      <c r="L13" s="53"/>
      <c r="M13" s="51" t="s">
        <v>65</v>
      </c>
      <c r="N13" s="108">
        <f>SUM(N10:N12)</f>
        <v>4800</v>
      </c>
      <c r="O13" s="53"/>
      <c r="P13" s="51" t="s">
        <v>65</v>
      </c>
      <c r="Q13" s="108">
        <f>N13+K13+H13+E13</f>
        <v>45500</v>
      </c>
      <c r="R13" s="48"/>
      <c r="S13" s="28"/>
      <c r="T13" s="28"/>
      <c r="U13" s="28"/>
      <c r="V13" s="28"/>
    </row>
    <row r="14" spans="1:26" ht="14.25" thickTop="1" thickBot="1" x14ac:dyDescent="0.25">
      <c r="A14" s="28"/>
      <c r="B14" s="56"/>
      <c r="C14" s="57"/>
      <c r="D14" s="57"/>
      <c r="E14" s="57"/>
      <c r="F14" s="57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8"/>
      <c r="S14" s="28"/>
      <c r="T14" s="28"/>
      <c r="U14" s="28"/>
      <c r="V14" s="28"/>
    </row>
    <row r="15" spans="1:26" ht="13.5" thickBot="1" x14ac:dyDescent="0.25">
      <c r="A15" s="28"/>
      <c r="B15" s="28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</row>
    <row r="16" spans="1:26" ht="18" customHeight="1" x14ac:dyDescent="0.2">
      <c r="A16" s="110" t="s">
        <v>145</v>
      </c>
      <c r="B16" s="248" t="s">
        <v>169</v>
      </c>
      <c r="C16" s="249"/>
      <c r="D16" s="249"/>
      <c r="E16" s="249"/>
      <c r="F16" s="249"/>
      <c r="G16" s="249"/>
      <c r="H16" s="249"/>
      <c r="I16" s="249"/>
      <c r="J16" s="249"/>
      <c r="K16" s="249"/>
      <c r="L16" s="249"/>
      <c r="M16" s="249"/>
      <c r="N16" s="249"/>
      <c r="O16" s="249"/>
      <c r="P16" s="250"/>
      <c r="Q16" s="28"/>
      <c r="R16" s="129"/>
      <c r="S16" s="129"/>
      <c r="T16" s="129"/>
      <c r="U16" s="129"/>
      <c r="V16" s="129"/>
      <c r="W16" s="16"/>
      <c r="X16" s="16"/>
      <c r="Y16" s="16"/>
      <c r="Z16" s="16"/>
    </row>
    <row r="17" spans="1:26" ht="15.95" customHeight="1" x14ac:dyDescent="0.2">
      <c r="A17" s="28"/>
      <c r="B17" s="130"/>
      <c r="C17" s="189" t="s">
        <v>180</v>
      </c>
      <c r="D17" s="190"/>
      <c r="E17" s="190"/>
      <c r="F17" s="190"/>
      <c r="G17" s="190"/>
      <c r="H17" s="190"/>
      <c r="I17" s="190"/>
      <c r="J17" s="190"/>
      <c r="K17" s="189" t="s">
        <v>69</v>
      </c>
      <c r="L17" s="189"/>
      <c r="M17" s="189"/>
      <c r="N17" s="189" t="s">
        <v>70</v>
      </c>
      <c r="O17" s="189"/>
      <c r="P17" s="243"/>
      <c r="Q17" s="28"/>
      <c r="R17" s="129"/>
      <c r="S17" s="129"/>
      <c r="T17" s="129"/>
      <c r="U17" s="129"/>
      <c r="V17" s="129"/>
      <c r="W17" s="16"/>
      <c r="X17" s="16"/>
      <c r="Y17" s="16"/>
      <c r="Z17" s="16"/>
    </row>
    <row r="18" spans="1:26" ht="14.1" customHeight="1" x14ac:dyDescent="0.2">
      <c r="A18" s="28"/>
      <c r="B18" s="43" t="s">
        <v>11</v>
      </c>
      <c r="C18" s="234" t="s">
        <v>49</v>
      </c>
      <c r="D18" s="235"/>
      <c r="E18" s="235"/>
      <c r="F18" s="235"/>
      <c r="G18" s="235"/>
      <c r="H18" s="235"/>
      <c r="I18" s="235"/>
      <c r="J18" s="54"/>
      <c r="K18" s="131">
        <v>37000</v>
      </c>
      <c r="L18" s="132"/>
      <c r="M18" s="132"/>
      <c r="N18" s="231"/>
      <c r="O18" s="232"/>
      <c r="P18" s="238"/>
      <c r="Q18" s="28"/>
      <c r="R18" s="129"/>
      <c r="S18" s="129"/>
      <c r="T18" s="129"/>
      <c r="U18" s="129"/>
      <c r="V18" s="129"/>
      <c r="W18" s="16"/>
      <c r="X18" s="16"/>
      <c r="Y18" s="16"/>
      <c r="Z18" s="16"/>
    </row>
    <row r="19" spans="1:26" ht="14.1" customHeight="1" x14ac:dyDescent="0.2">
      <c r="A19" s="28"/>
      <c r="B19" s="133"/>
      <c r="C19" s="236" t="s">
        <v>59</v>
      </c>
      <c r="D19" s="237"/>
      <c r="E19" s="237"/>
      <c r="F19" s="237"/>
      <c r="G19" s="237"/>
      <c r="H19" s="237"/>
      <c r="I19" s="237"/>
      <c r="J19" s="134"/>
      <c r="K19" s="231"/>
      <c r="L19" s="232"/>
      <c r="M19" s="233"/>
      <c r="N19" s="131">
        <v>37000</v>
      </c>
      <c r="O19" s="132"/>
      <c r="P19" s="135"/>
      <c r="Q19" s="28"/>
      <c r="R19" s="129"/>
      <c r="S19" s="129"/>
      <c r="T19" s="129"/>
      <c r="U19" s="129"/>
      <c r="V19" s="129"/>
      <c r="W19" s="16"/>
      <c r="X19" s="16"/>
      <c r="Y19" s="16"/>
      <c r="Z19" s="16"/>
    </row>
    <row r="20" spans="1:26" ht="14.1" customHeight="1" x14ac:dyDescent="0.2">
      <c r="A20" s="28"/>
      <c r="B20" s="133"/>
      <c r="C20" s="239"/>
      <c r="D20" s="240"/>
      <c r="E20" s="240"/>
      <c r="F20" s="240"/>
      <c r="G20" s="240"/>
      <c r="H20" s="240"/>
      <c r="I20" s="240"/>
      <c r="J20" s="241"/>
      <c r="K20" s="245"/>
      <c r="L20" s="245"/>
      <c r="M20" s="245"/>
      <c r="N20" s="231"/>
      <c r="O20" s="232"/>
      <c r="P20" s="238"/>
      <c r="Q20" s="126"/>
      <c r="R20" s="129"/>
      <c r="S20" s="129"/>
      <c r="T20" s="129"/>
      <c r="U20" s="129"/>
      <c r="V20" s="129"/>
      <c r="W20" s="16"/>
      <c r="X20" s="16"/>
      <c r="Y20" s="16"/>
      <c r="Z20" s="16"/>
    </row>
    <row r="21" spans="1:26" ht="14.1" customHeight="1" x14ac:dyDescent="0.2">
      <c r="A21" s="28"/>
      <c r="B21" s="43" t="s">
        <v>12</v>
      </c>
      <c r="C21" s="234" t="s">
        <v>114</v>
      </c>
      <c r="D21" s="235"/>
      <c r="E21" s="235"/>
      <c r="F21" s="235"/>
      <c r="G21" s="235"/>
      <c r="H21" s="235"/>
      <c r="I21" s="235"/>
      <c r="J21" s="54"/>
      <c r="K21" s="131">
        <v>16700</v>
      </c>
      <c r="L21" s="132"/>
      <c r="M21" s="132"/>
      <c r="N21" s="228"/>
      <c r="O21" s="229"/>
      <c r="P21" s="230"/>
      <c r="Q21" s="28"/>
      <c r="R21" s="129"/>
      <c r="S21" s="129"/>
      <c r="T21" s="129"/>
      <c r="U21" s="129"/>
      <c r="V21" s="129"/>
      <c r="W21" s="16"/>
      <c r="X21" s="16"/>
      <c r="Y21" s="16"/>
      <c r="Z21" s="16"/>
    </row>
    <row r="22" spans="1:26" ht="14.1" customHeight="1" x14ac:dyDescent="0.2">
      <c r="A22" s="28"/>
      <c r="B22" s="133"/>
      <c r="C22" s="234" t="s">
        <v>115</v>
      </c>
      <c r="D22" s="235"/>
      <c r="E22" s="235"/>
      <c r="F22" s="235"/>
      <c r="G22" s="235"/>
      <c r="H22" s="235"/>
      <c r="I22" s="235"/>
      <c r="J22" s="54"/>
      <c r="K22" s="131">
        <v>1350</v>
      </c>
      <c r="L22" s="132"/>
      <c r="M22" s="132"/>
      <c r="N22" s="228"/>
      <c r="O22" s="229"/>
      <c r="P22" s="230"/>
      <c r="Q22" s="28"/>
      <c r="R22" s="129"/>
      <c r="S22" s="129"/>
      <c r="T22" s="129"/>
      <c r="U22" s="129"/>
      <c r="V22" s="129"/>
      <c r="W22" s="16"/>
      <c r="X22" s="16"/>
      <c r="Y22" s="16"/>
      <c r="Z22" s="16"/>
    </row>
    <row r="23" spans="1:26" ht="14.1" customHeight="1" x14ac:dyDescent="0.2">
      <c r="A23" s="28"/>
      <c r="B23" s="133"/>
      <c r="C23" s="236" t="s">
        <v>49</v>
      </c>
      <c r="D23" s="237"/>
      <c r="E23" s="237"/>
      <c r="F23" s="237"/>
      <c r="G23" s="237"/>
      <c r="H23" s="237"/>
      <c r="I23" s="237"/>
      <c r="J23" s="134"/>
      <c r="K23" s="231"/>
      <c r="L23" s="232"/>
      <c r="M23" s="233"/>
      <c r="N23" s="131">
        <v>18050</v>
      </c>
      <c r="O23" s="132"/>
      <c r="P23" s="135"/>
      <c r="Q23" s="28"/>
      <c r="R23" s="129"/>
      <c r="S23" s="129"/>
      <c r="T23" s="129"/>
      <c r="U23" s="129"/>
      <c r="V23" s="129"/>
      <c r="W23" s="16"/>
      <c r="X23" s="16"/>
      <c r="Y23" s="16"/>
      <c r="Z23" s="16"/>
    </row>
    <row r="24" spans="1:26" ht="14.1" customHeight="1" x14ac:dyDescent="0.2">
      <c r="A24" s="28"/>
      <c r="B24" s="133"/>
      <c r="C24" s="239"/>
      <c r="D24" s="240"/>
      <c r="E24" s="240"/>
      <c r="F24" s="240"/>
      <c r="G24" s="240"/>
      <c r="H24" s="240"/>
      <c r="I24" s="240"/>
      <c r="J24" s="241"/>
      <c r="K24" s="231"/>
      <c r="L24" s="232"/>
      <c r="M24" s="233"/>
      <c r="N24" s="231"/>
      <c r="O24" s="232"/>
      <c r="P24" s="238"/>
      <c r="Q24" s="28"/>
      <c r="R24" s="129"/>
      <c r="S24" s="129"/>
      <c r="T24" s="129"/>
      <c r="U24" s="129"/>
      <c r="V24" s="129"/>
      <c r="W24" s="16"/>
      <c r="X24" s="16"/>
      <c r="Y24" s="16"/>
      <c r="Z24" s="16"/>
    </row>
    <row r="25" spans="1:26" ht="14.1" customHeight="1" x14ac:dyDescent="0.2">
      <c r="A25" s="28"/>
      <c r="B25" s="43" t="s">
        <v>15</v>
      </c>
      <c r="C25" s="234" t="s">
        <v>116</v>
      </c>
      <c r="D25" s="235"/>
      <c r="E25" s="235"/>
      <c r="F25" s="235"/>
      <c r="G25" s="235"/>
      <c r="H25" s="235"/>
      <c r="I25" s="235"/>
      <c r="J25" s="54"/>
      <c r="K25" s="131">
        <v>23050</v>
      </c>
      <c r="L25" s="132"/>
      <c r="M25" s="132"/>
      <c r="N25" s="228"/>
      <c r="O25" s="229"/>
      <c r="P25" s="230"/>
      <c r="Q25" s="28"/>
      <c r="R25" s="129"/>
      <c r="S25" s="129"/>
      <c r="T25" s="129"/>
      <c r="U25" s="129"/>
      <c r="V25" s="129"/>
      <c r="W25" s="16"/>
      <c r="X25" s="16"/>
      <c r="Y25" s="16"/>
      <c r="Z25" s="16"/>
    </row>
    <row r="26" spans="1:26" ht="14.1" customHeight="1" x14ac:dyDescent="0.2">
      <c r="A26" s="28"/>
      <c r="B26" s="133"/>
      <c r="C26" s="236" t="s">
        <v>163</v>
      </c>
      <c r="D26" s="237"/>
      <c r="E26" s="237"/>
      <c r="F26" s="237"/>
      <c r="G26" s="237"/>
      <c r="H26" s="237"/>
      <c r="I26" s="237"/>
      <c r="J26" s="134"/>
      <c r="K26" s="231"/>
      <c r="L26" s="232"/>
      <c r="M26" s="233"/>
      <c r="N26" s="131">
        <v>23050</v>
      </c>
      <c r="O26" s="132"/>
      <c r="P26" s="135"/>
      <c r="Q26" s="28"/>
      <c r="R26" s="129"/>
      <c r="S26" s="129"/>
      <c r="T26" s="129"/>
      <c r="U26" s="129"/>
      <c r="V26" s="129"/>
      <c r="W26" s="16"/>
      <c r="X26" s="16"/>
      <c r="Y26" s="16"/>
      <c r="Z26" s="16"/>
    </row>
    <row r="27" spans="1:26" ht="14.1" customHeight="1" x14ac:dyDescent="0.2">
      <c r="A27" s="28"/>
      <c r="B27" s="133"/>
      <c r="C27" s="239"/>
      <c r="D27" s="240"/>
      <c r="E27" s="240"/>
      <c r="F27" s="240"/>
      <c r="G27" s="240"/>
      <c r="H27" s="240"/>
      <c r="I27" s="240"/>
      <c r="J27" s="241"/>
      <c r="K27" s="245"/>
      <c r="L27" s="245"/>
      <c r="M27" s="245"/>
      <c r="N27" s="231"/>
      <c r="O27" s="232"/>
      <c r="P27" s="238"/>
      <c r="Q27" s="28"/>
      <c r="R27" s="129"/>
      <c r="S27" s="129"/>
      <c r="T27" s="129"/>
      <c r="U27" s="129"/>
      <c r="V27" s="129" t="s">
        <v>59</v>
      </c>
      <c r="W27" s="16"/>
      <c r="X27" s="16"/>
      <c r="Y27" s="16"/>
      <c r="Z27" s="16"/>
    </row>
    <row r="28" spans="1:26" ht="14.1" customHeight="1" x14ac:dyDescent="0.2">
      <c r="A28" s="28"/>
      <c r="B28" s="133"/>
      <c r="C28" s="234" t="s">
        <v>114</v>
      </c>
      <c r="D28" s="235"/>
      <c r="E28" s="235"/>
      <c r="F28" s="235"/>
      <c r="G28" s="235"/>
      <c r="H28" s="235"/>
      <c r="I28" s="235"/>
      <c r="J28" s="54"/>
      <c r="K28" s="131">
        <v>20800</v>
      </c>
      <c r="L28" s="132"/>
      <c r="M28" s="132"/>
      <c r="N28" s="228"/>
      <c r="O28" s="229"/>
      <c r="P28" s="230"/>
      <c r="Q28" s="28"/>
      <c r="R28" s="129"/>
      <c r="S28" s="129"/>
      <c r="T28" s="129"/>
      <c r="U28" s="129"/>
      <c r="V28" s="129" t="s">
        <v>129</v>
      </c>
      <c r="W28" s="16"/>
      <c r="X28" s="16"/>
      <c r="Y28" s="16"/>
      <c r="Z28" s="16"/>
    </row>
    <row r="29" spans="1:26" ht="14.1" customHeight="1" x14ac:dyDescent="0.2">
      <c r="A29" s="28"/>
      <c r="B29" s="133"/>
      <c r="C29" s="234" t="s">
        <v>115</v>
      </c>
      <c r="D29" s="235"/>
      <c r="E29" s="235"/>
      <c r="F29" s="235"/>
      <c r="G29" s="235"/>
      <c r="H29" s="235"/>
      <c r="I29" s="235"/>
      <c r="J29" s="54"/>
      <c r="K29" s="131">
        <v>2250</v>
      </c>
      <c r="L29" s="132"/>
      <c r="M29" s="132"/>
      <c r="N29" s="228"/>
      <c r="O29" s="229"/>
      <c r="P29" s="230"/>
      <c r="Q29" s="28"/>
      <c r="R29" s="129"/>
      <c r="S29" s="129"/>
      <c r="T29" s="129"/>
      <c r="U29" s="129"/>
      <c r="V29" s="129" t="s">
        <v>164</v>
      </c>
      <c r="W29" s="16"/>
      <c r="X29" s="16"/>
      <c r="Y29" s="16"/>
      <c r="Z29" s="16"/>
    </row>
    <row r="30" spans="1:26" ht="14.1" customHeight="1" x14ac:dyDescent="0.2">
      <c r="A30" s="28"/>
      <c r="B30" s="133"/>
      <c r="C30" s="236" t="s">
        <v>116</v>
      </c>
      <c r="D30" s="237"/>
      <c r="E30" s="237"/>
      <c r="F30" s="237"/>
      <c r="G30" s="237"/>
      <c r="H30" s="237"/>
      <c r="I30" s="237"/>
      <c r="J30" s="134"/>
      <c r="K30" s="231"/>
      <c r="L30" s="232"/>
      <c r="M30" s="233"/>
      <c r="N30" s="131">
        <v>23050</v>
      </c>
      <c r="O30" s="132"/>
      <c r="P30" s="135"/>
      <c r="Q30" s="28"/>
      <c r="R30" s="129"/>
      <c r="S30" s="129"/>
      <c r="T30" s="129"/>
      <c r="U30" s="129"/>
      <c r="V30" s="112" t="s">
        <v>166</v>
      </c>
      <c r="W30" s="16"/>
      <c r="X30" s="16"/>
      <c r="Y30" s="16"/>
      <c r="Z30" s="16"/>
    </row>
    <row r="31" spans="1:26" ht="14.1" customHeight="1" x14ac:dyDescent="0.2">
      <c r="A31" s="28"/>
      <c r="B31" s="133"/>
      <c r="C31" s="239"/>
      <c r="D31" s="240"/>
      <c r="E31" s="240"/>
      <c r="F31" s="240"/>
      <c r="G31" s="240"/>
      <c r="H31" s="240"/>
      <c r="I31" s="240"/>
      <c r="J31" s="241"/>
      <c r="K31" s="231"/>
      <c r="L31" s="232"/>
      <c r="M31" s="233"/>
      <c r="N31" s="231"/>
      <c r="O31" s="232"/>
      <c r="P31" s="238"/>
      <c r="Q31" s="28"/>
      <c r="R31" s="129"/>
      <c r="S31" s="129"/>
      <c r="T31" s="129"/>
      <c r="U31" s="129"/>
      <c r="V31" s="112" t="s">
        <v>115</v>
      </c>
      <c r="W31" s="16"/>
      <c r="X31" s="16"/>
      <c r="Y31" s="16"/>
      <c r="Z31" s="16"/>
    </row>
    <row r="32" spans="1:26" ht="14.1" customHeight="1" x14ac:dyDescent="0.2">
      <c r="A32" s="28"/>
      <c r="B32" s="43" t="s">
        <v>16</v>
      </c>
      <c r="C32" s="234" t="s">
        <v>115</v>
      </c>
      <c r="D32" s="235"/>
      <c r="E32" s="235"/>
      <c r="F32" s="235"/>
      <c r="G32" s="235"/>
      <c r="H32" s="235"/>
      <c r="I32" s="235"/>
      <c r="J32" s="54"/>
      <c r="K32" s="131">
        <v>2400</v>
      </c>
      <c r="L32" s="132"/>
      <c r="M32" s="132"/>
      <c r="N32" s="228"/>
      <c r="O32" s="229"/>
      <c r="P32" s="230"/>
      <c r="Q32" s="28"/>
      <c r="R32" s="129"/>
      <c r="S32" s="129"/>
      <c r="T32" s="129"/>
      <c r="U32" s="129"/>
      <c r="V32" s="112" t="s">
        <v>165</v>
      </c>
      <c r="W32" s="16"/>
      <c r="X32" s="16"/>
      <c r="Y32" s="16"/>
      <c r="Z32" s="16"/>
    </row>
    <row r="33" spans="1:22" ht="14.1" customHeight="1" x14ac:dyDescent="0.2">
      <c r="A33" s="28"/>
      <c r="B33" s="133"/>
      <c r="C33" s="236" t="s">
        <v>59</v>
      </c>
      <c r="D33" s="237"/>
      <c r="E33" s="237"/>
      <c r="F33" s="237"/>
      <c r="G33" s="237"/>
      <c r="H33" s="237"/>
      <c r="I33" s="237"/>
      <c r="J33" s="134"/>
      <c r="K33" s="231"/>
      <c r="L33" s="232"/>
      <c r="M33" s="233"/>
      <c r="N33" s="131">
        <v>2400</v>
      </c>
      <c r="O33" s="132"/>
      <c r="P33" s="135"/>
      <c r="Q33" s="28"/>
      <c r="R33" s="129"/>
      <c r="S33" s="28"/>
      <c r="T33" s="29"/>
      <c r="U33" s="28"/>
      <c r="V33" s="112" t="s">
        <v>49</v>
      </c>
    </row>
    <row r="34" spans="1:22" ht="14.1" customHeight="1" x14ac:dyDescent="0.2">
      <c r="A34" s="28"/>
      <c r="B34" s="133"/>
      <c r="C34" s="239"/>
      <c r="D34" s="240"/>
      <c r="E34" s="240"/>
      <c r="F34" s="240"/>
      <c r="G34" s="240"/>
      <c r="H34" s="240"/>
      <c r="I34" s="240"/>
      <c r="J34" s="241"/>
      <c r="K34" s="231"/>
      <c r="L34" s="232"/>
      <c r="M34" s="233"/>
      <c r="N34" s="231"/>
      <c r="O34" s="232"/>
      <c r="P34" s="238"/>
      <c r="Q34" s="28"/>
      <c r="R34" s="28"/>
      <c r="S34" s="28"/>
      <c r="T34" s="29"/>
      <c r="U34" s="28"/>
      <c r="V34" s="112" t="s">
        <v>116</v>
      </c>
    </row>
    <row r="35" spans="1:22" ht="14.1" customHeight="1" x14ac:dyDescent="0.2">
      <c r="A35" s="28"/>
      <c r="B35" s="43" t="s">
        <v>130</v>
      </c>
      <c r="C35" s="234" t="s">
        <v>115</v>
      </c>
      <c r="D35" s="235"/>
      <c r="E35" s="235"/>
      <c r="F35" s="235"/>
      <c r="G35" s="235"/>
      <c r="H35" s="235"/>
      <c r="I35" s="235"/>
      <c r="J35" s="54"/>
      <c r="K35" s="131">
        <v>2000</v>
      </c>
      <c r="L35" s="132"/>
      <c r="M35" s="132"/>
      <c r="N35" s="228"/>
      <c r="O35" s="229"/>
      <c r="P35" s="230"/>
      <c r="Q35" s="28"/>
      <c r="R35" s="28"/>
      <c r="S35" s="28"/>
      <c r="T35" s="29"/>
      <c r="U35" s="28"/>
      <c r="V35" s="112" t="s">
        <v>97</v>
      </c>
    </row>
    <row r="36" spans="1:22" ht="14.1" customHeight="1" x14ac:dyDescent="0.2">
      <c r="A36" s="28"/>
      <c r="B36" s="133"/>
      <c r="C36" s="236" t="s">
        <v>164</v>
      </c>
      <c r="D36" s="237"/>
      <c r="E36" s="237"/>
      <c r="F36" s="237"/>
      <c r="G36" s="237"/>
      <c r="H36" s="237"/>
      <c r="I36" s="237"/>
      <c r="J36" s="134"/>
      <c r="K36" s="231"/>
      <c r="L36" s="232"/>
      <c r="M36" s="233"/>
      <c r="N36" s="131">
        <v>2000</v>
      </c>
      <c r="O36" s="132"/>
      <c r="P36" s="135"/>
      <c r="Q36" s="28"/>
      <c r="R36" s="28"/>
      <c r="S36" s="28"/>
      <c r="T36" s="29"/>
      <c r="U36" s="28"/>
      <c r="V36" s="112" t="s">
        <v>163</v>
      </c>
    </row>
    <row r="37" spans="1:22" ht="14.1" customHeight="1" x14ac:dyDescent="0.2">
      <c r="A37" s="28"/>
      <c r="B37" s="133"/>
      <c r="C37" s="239"/>
      <c r="D37" s="240"/>
      <c r="E37" s="240"/>
      <c r="F37" s="240"/>
      <c r="G37" s="240"/>
      <c r="H37" s="240"/>
      <c r="I37" s="240"/>
      <c r="J37" s="241"/>
      <c r="K37" s="231"/>
      <c r="L37" s="232"/>
      <c r="M37" s="233"/>
      <c r="N37" s="231"/>
      <c r="O37" s="232"/>
      <c r="P37" s="238"/>
      <c r="Q37" s="28"/>
      <c r="R37" s="28"/>
      <c r="S37" s="28"/>
      <c r="T37" s="29"/>
      <c r="U37" s="28"/>
      <c r="V37" s="112" t="s">
        <v>114</v>
      </c>
    </row>
    <row r="38" spans="1:22" ht="14.1" customHeight="1" x14ac:dyDescent="0.2">
      <c r="A38" s="28"/>
      <c r="B38" s="43" t="s">
        <v>131</v>
      </c>
      <c r="C38" s="234" t="s">
        <v>114</v>
      </c>
      <c r="D38" s="235"/>
      <c r="E38" s="235"/>
      <c r="F38" s="235"/>
      <c r="G38" s="235"/>
      <c r="H38" s="235"/>
      <c r="I38" s="235"/>
      <c r="J38" s="54"/>
      <c r="K38" s="131">
        <v>8000</v>
      </c>
      <c r="L38" s="132"/>
      <c r="M38" s="132"/>
      <c r="N38" s="228"/>
      <c r="O38" s="229"/>
      <c r="P38" s="230"/>
      <c r="Q38" s="28"/>
      <c r="R38" s="28"/>
      <c r="S38" s="28"/>
      <c r="T38" s="28"/>
      <c r="U38" s="28"/>
      <c r="V38" s="28"/>
    </row>
    <row r="39" spans="1:22" ht="14.1" customHeight="1" x14ac:dyDescent="0.2">
      <c r="A39" s="28"/>
      <c r="B39" s="43"/>
      <c r="C39" s="236" t="s">
        <v>115</v>
      </c>
      <c r="D39" s="237"/>
      <c r="E39" s="237"/>
      <c r="F39" s="237"/>
      <c r="G39" s="237"/>
      <c r="H39" s="237"/>
      <c r="I39" s="237"/>
      <c r="J39" s="134"/>
      <c r="K39" s="231"/>
      <c r="L39" s="232"/>
      <c r="M39" s="233"/>
      <c r="N39" s="131">
        <v>8000</v>
      </c>
      <c r="O39" s="132"/>
      <c r="P39" s="135"/>
      <c r="Q39" s="28"/>
      <c r="R39" s="28"/>
      <c r="S39" s="28"/>
      <c r="T39" s="28"/>
      <c r="U39" s="28"/>
      <c r="V39" s="28"/>
    </row>
    <row r="40" spans="1:22" ht="14.1" customHeight="1" x14ac:dyDescent="0.2">
      <c r="A40" s="28"/>
      <c r="B40" s="43"/>
      <c r="C40" s="239"/>
      <c r="D40" s="240"/>
      <c r="E40" s="240"/>
      <c r="F40" s="240"/>
      <c r="G40" s="240"/>
      <c r="H40" s="240"/>
      <c r="I40" s="240"/>
      <c r="J40" s="241"/>
      <c r="K40" s="231"/>
      <c r="L40" s="232"/>
      <c r="M40" s="233"/>
      <c r="N40" s="231"/>
      <c r="O40" s="232"/>
      <c r="P40" s="238"/>
      <c r="Q40" s="28"/>
      <c r="R40" s="28"/>
      <c r="S40" s="28"/>
      <c r="T40" s="28"/>
      <c r="U40" s="28"/>
      <c r="V40" s="28"/>
    </row>
    <row r="41" spans="1:22" ht="14.1" customHeight="1" x14ac:dyDescent="0.2">
      <c r="A41" s="28"/>
      <c r="B41" s="43" t="s">
        <v>132</v>
      </c>
      <c r="C41" s="234" t="s">
        <v>165</v>
      </c>
      <c r="D41" s="235"/>
      <c r="E41" s="235"/>
      <c r="F41" s="235"/>
      <c r="G41" s="235"/>
      <c r="H41" s="235"/>
      <c r="I41" s="235"/>
      <c r="J41" s="54"/>
      <c r="K41" s="131">
        <v>40700</v>
      </c>
      <c r="L41" s="132"/>
      <c r="M41" s="132"/>
      <c r="N41" s="228"/>
      <c r="O41" s="229"/>
      <c r="P41" s="230"/>
      <c r="Q41" s="28"/>
      <c r="R41" s="28"/>
      <c r="S41" s="29"/>
      <c r="T41" s="28"/>
      <c r="U41" s="28"/>
      <c r="V41" s="28"/>
    </row>
    <row r="42" spans="1:22" ht="14.1" customHeight="1" x14ac:dyDescent="0.2">
      <c r="A42" s="28"/>
      <c r="B42" s="43"/>
      <c r="C42" s="236" t="s">
        <v>114</v>
      </c>
      <c r="D42" s="237"/>
      <c r="E42" s="237"/>
      <c r="F42" s="237"/>
      <c r="G42" s="237"/>
      <c r="H42" s="237"/>
      <c r="I42" s="237"/>
      <c r="J42" s="134"/>
      <c r="K42" s="231"/>
      <c r="L42" s="232"/>
      <c r="M42" s="233"/>
      <c r="N42" s="131">
        <v>40700</v>
      </c>
      <c r="O42" s="132"/>
      <c r="P42" s="135"/>
      <c r="Q42" s="28"/>
      <c r="R42" s="28"/>
      <c r="S42" s="29"/>
      <c r="T42" s="28"/>
      <c r="U42" s="28"/>
      <c r="V42" s="28"/>
    </row>
    <row r="43" spans="1:22" ht="14.1" customHeight="1" x14ac:dyDescent="0.2">
      <c r="A43" s="28"/>
      <c r="B43" s="43"/>
      <c r="C43" s="239"/>
      <c r="D43" s="240"/>
      <c r="E43" s="240"/>
      <c r="F43" s="240"/>
      <c r="G43" s="240"/>
      <c r="H43" s="240"/>
      <c r="I43" s="240"/>
      <c r="J43" s="241"/>
      <c r="K43" s="231"/>
      <c r="L43" s="232"/>
      <c r="M43" s="233"/>
      <c r="N43" s="231"/>
      <c r="O43" s="232"/>
      <c r="P43" s="238"/>
      <c r="Q43" s="28"/>
      <c r="R43" s="28"/>
      <c r="S43" s="28"/>
      <c r="T43" s="28"/>
      <c r="U43" s="28"/>
      <c r="V43" s="28"/>
    </row>
    <row r="44" spans="1:22" ht="14.1" customHeight="1" x14ac:dyDescent="0.2">
      <c r="A44" s="28"/>
      <c r="B44" s="43" t="s">
        <v>133</v>
      </c>
      <c r="C44" s="234" t="s">
        <v>129</v>
      </c>
      <c r="D44" s="235"/>
      <c r="E44" s="235"/>
      <c r="F44" s="235"/>
      <c r="G44" s="235"/>
      <c r="H44" s="235"/>
      <c r="I44" s="235"/>
      <c r="J44" s="54"/>
      <c r="K44" s="131">
        <v>39000</v>
      </c>
      <c r="L44" s="132"/>
      <c r="M44" s="132"/>
      <c r="N44" s="228"/>
      <c r="O44" s="229"/>
      <c r="P44" s="230"/>
      <c r="Q44" s="28"/>
      <c r="R44" s="28"/>
      <c r="S44" s="28"/>
      <c r="T44" s="28"/>
      <c r="U44" s="28"/>
      <c r="V44" s="28"/>
    </row>
    <row r="45" spans="1:22" ht="14.1" customHeight="1" x14ac:dyDescent="0.2">
      <c r="A45" s="28"/>
      <c r="B45" s="133"/>
      <c r="C45" s="236" t="s">
        <v>97</v>
      </c>
      <c r="D45" s="237"/>
      <c r="E45" s="237"/>
      <c r="F45" s="237"/>
      <c r="G45" s="237"/>
      <c r="H45" s="237"/>
      <c r="I45" s="237"/>
      <c r="J45" s="134"/>
      <c r="K45" s="231"/>
      <c r="L45" s="232"/>
      <c r="M45" s="233"/>
      <c r="N45" s="131">
        <v>39000</v>
      </c>
      <c r="O45" s="132"/>
      <c r="P45" s="135"/>
      <c r="Q45" s="28"/>
      <c r="R45" s="28"/>
      <c r="S45" s="28"/>
      <c r="T45" s="28"/>
      <c r="U45" s="28"/>
      <c r="V45" s="28"/>
    </row>
    <row r="46" spans="1:22" ht="14.1" customHeight="1" x14ac:dyDescent="0.2">
      <c r="A46" s="28"/>
      <c r="B46" s="133"/>
      <c r="C46" s="239"/>
      <c r="D46" s="240"/>
      <c r="E46" s="240"/>
      <c r="F46" s="240"/>
      <c r="G46" s="240"/>
      <c r="H46" s="240"/>
      <c r="I46" s="240"/>
      <c r="J46" s="241"/>
      <c r="K46" s="231"/>
      <c r="L46" s="232"/>
      <c r="M46" s="233"/>
      <c r="N46" s="231"/>
      <c r="O46" s="232"/>
      <c r="P46" s="238"/>
      <c r="Q46" s="28"/>
      <c r="R46" s="28"/>
      <c r="S46" s="28"/>
      <c r="T46" s="28"/>
      <c r="U46" s="28"/>
      <c r="V46" s="28"/>
    </row>
    <row r="47" spans="1:22" ht="14.1" customHeight="1" x14ac:dyDescent="0.2">
      <c r="A47" s="28"/>
      <c r="B47" s="133"/>
      <c r="C47" s="234" t="s">
        <v>166</v>
      </c>
      <c r="D47" s="235"/>
      <c r="E47" s="235"/>
      <c r="F47" s="235"/>
      <c r="G47" s="235"/>
      <c r="H47" s="235"/>
      <c r="I47" s="235"/>
      <c r="J47" s="54"/>
      <c r="K47" s="131">
        <v>20600</v>
      </c>
      <c r="L47" s="132"/>
      <c r="M47" s="132"/>
      <c r="N47" s="228"/>
      <c r="O47" s="229"/>
      <c r="P47" s="230"/>
      <c r="Q47" s="28"/>
      <c r="R47" s="28"/>
      <c r="S47" s="28"/>
      <c r="T47" s="28"/>
      <c r="U47" s="28"/>
      <c r="V47" s="28"/>
    </row>
    <row r="48" spans="1:22" ht="14.1" customHeight="1" x14ac:dyDescent="0.2">
      <c r="A48" s="28"/>
      <c r="B48" s="133"/>
      <c r="C48" s="236" t="s">
        <v>165</v>
      </c>
      <c r="D48" s="237"/>
      <c r="E48" s="237"/>
      <c r="F48" s="237"/>
      <c r="G48" s="237"/>
      <c r="H48" s="237"/>
      <c r="I48" s="237"/>
      <c r="J48" s="134"/>
      <c r="K48" s="231"/>
      <c r="L48" s="232"/>
      <c r="M48" s="233"/>
      <c r="N48" s="131">
        <v>20600</v>
      </c>
      <c r="O48" s="132"/>
      <c r="P48" s="135"/>
      <c r="Q48" s="28"/>
      <c r="R48" s="28"/>
      <c r="S48" s="28"/>
      <c r="T48" s="28"/>
      <c r="U48" s="28"/>
      <c r="V48" s="28"/>
    </row>
    <row r="49" spans="1:22" ht="13.5" thickBot="1" x14ac:dyDescent="0.25">
      <c r="A49" s="28"/>
      <c r="B49" s="136"/>
      <c r="C49" s="221"/>
      <c r="D49" s="222"/>
      <c r="E49" s="222"/>
      <c r="F49" s="222"/>
      <c r="G49" s="222"/>
      <c r="H49" s="222"/>
      <c r="I49" s="222"/>
      <c r="J49" s="223"/>
      <c r="K49" s="224"/>
      <c r="L49" s="224"/>
      <c r="M49" s="224"/>
      <c r="N49" s="225"/>
      <c r="O49" s="226"/>
      <c r="P49" s="227"/>
      <c r="Q49" s="28"/>
      <c r="R49" s="28"/>
      <c r="S49" s="28"/>
      <c r="T49" s="28"/>
      <c r="U49" s="28"/>
      <c r="V49" s="28"/>
    </row>
    <row r="50" spans="1:22" ht="13.5" thickBot="1" x14ac:dyDescent="0.25">
      <c r="A50" s="28"/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28"/>
      <c r="Q50" s="28"/>
      <c r="R50" s="28"/>
      <c r="S50" s="28"/>
      <c r="T50" s="28"/>
      <c r="U50" s="28"/>
      <c r="V50" s="28"/>
    </row>
    <row r="51" spans="1:22" x14ac:dyDescent="0.2">
      <c r="A51" s="28"/>
      <c r="B51" s="28"/>
      <c r="C51" s="122"/>
      <c r="D51" s="59"/>
      <c r="E51" s="42" t="s">
        <v>167</v>
      </c>
      <c r="F51" s="42"/>
      <c r="G51" s="42"/>
      <c r="H51" s="42" t="s">
        <v>168</v>
      </c>
      <c r="I51" s="59"/>
      <c r="J51" s="60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</row>
    <row r="52" spans="1:22" x14ac:dyDescent="0.2">
      <c r="A52" s="28"/>
      <c r="B52" s="28"/>
      <c r="C52" s="49" t="s">
        <v>118</v>
      </c>
      <c r="D52" s="47" t="s">
        <v>65</v>
      </c>
      <c r="E52" s="137">
        <v>6100</v>
      </c>
      <c r="F52" s="47"/>
      <c r="G52" s="47" t="s">
        <v>65</v>
      </c>
      <c r="H52" s="137">
        <v>6100</v>
      </c>
      <c r="I52" s="47"/>
      <c r="J52" s="48"/>
      <c r="K52" s="28"/>
      <c r="L52" s="28"/>
      <c r="M52" s="28"/>
      <c r="N52" s="28"/>
      <c r="O52" s="28"/>
      <c r="P52" s="28"/>
      <c r="Q52" s="28"/>
      <c r="R52" s="28"/>
      <c r="S52" s="28"/>
      <c r="T52" s="28"/>
      <c r="U52" s="28"/>
      <c r="V52" s="28"/>
    </row>
    <row r="53" spans="1:22" x14ac:dyDescent="0.2">
      <c r="A53" s="28"/>
      <c r="B53" s="28"/>
      <c r="C53" s="49" t="s">
        <v>119</v>
      </c>
      <c r="D53" s="47"/>
      <c r="E53" s="138">
        <v>14500</v>
      </c>
      <c r="F53" s="47"/>
      <c r="G53" s="47"/>
      <c r="H53" s="138">
        <v>14500</v>
      </c>
      <c r="I53" s="47"/>
      <c r="J53" s="4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</row>
    <row r="54" spans="1:22" x14ac:dyDescent="0.2">
      <c r="A54" s="28"/>
      <c r="B54" s="28"/>
      <c r="C54" s="49" t="s">
        <v>120</v>
      </c>
      <c r="D54" s="47"/>
      <c r="E54" s="139">
        <v>20100</v>
      </c>
      <c r="F54" s="47"/>
      <c r="G54" s="47"/>
      <c r="H54" s="139">
        <v>0</v>
      </c>
      <c r="I54" s="47"/>
      <c r="J54" s="4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</row>
    <row r="55" spans="1:22" ht="13.5" thickBot="1" x14ac:dyDescent="0.25">
      <c r="A55" s="28"/>
      <c r="B55" s="28"/>
      <c r="C55" s="46"/>
      <c r="D55" s="47" t="s">
        <v>65</v>
      </c>
      <c r="E55" s="140">
        <f>SUM(E52:E54)</f>
        <v>40700</v>
      </c>
      <c r="F55" s="47"/>
      <c r="G55" s="47" t="s">
        <v>65</v>
      </c>
      <c r="H55" s="140">
        <f>SUM(H52:H54)</f>
        <v>20600</v>
      </c>
      <c r="I55" s="47"/>
      <c r="J55" s="4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</row>
    <row r="56" spans="1:22" ht="14.25" thickTop="1" thickBot="1" x14ac:dyDescent="0.25">
      <c r="A56" s="28"/>
      <c r="B56" s="28"/>
      <c r="C56" s="56"/>
      <c r="D56" s="57"/>
      <c r="E56" s="57"/>
      <c r="F56" s="57"/>
      <c r="G56" s="57"/>
      <c r="H56" s="57"/>
      <c r="I56" s="57"/>
      <c r="J56" s="5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</row>
    <row r="57" spans="1:22" ht="13.5" thickBot="1" x14ac:dyDescent="0.25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</row>
    <row r="58" spans="1:22" x14ac:dyDescent="0.2">
      <c r="A58" s="110" t="s">
        <v>150</v>
      </c>
      <c r="B58" s="111"/>
      <c r="C58" s="59"/>
      <c r="D58" s="59"/>
      <c r="E58" s="59"/>
      <c r="F58" s="59"/>
      <c r="G58" s="59"/>
      <c r="H58" s="59"/>
      <c r="I58" s="59"/>
      <c r="J58" s="59"/>
      <c r="K58" s="59"/>
      <c r="L58" s="59"/>
      <c r="M58" s="60"/>
      <c r="N58" s="28"/>
      <c r="O58" s="28"/>
      <c r="P58" s="28"/>
      <c r="Q58" s="28"/>
      <c r="R58" s="28"/>
      <c r="S58" s="28"/>
      <c r="T58" s="28"/>
      <c r="U58" s="28"/>
      <c r="V58" s="28"/>
    </row>
    <row r="59" spans="1:22" x14ac:dyDescent="0.2">
      <c r="A59" s="28"/>
      <c r="B59" s="118" t="s">
        <v>182</v>
      </c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8"/>
      <c r="N59" s="28"/>
      <c r="O59" s="28"/>
      <c r="P59" s="28"/>
      <c r="Q59" s="28"/>
      <c r="R59" s="28"/>
      <c r="S59" s="28"/>
      <c r="T59" s="28"/>
      <c r="U59" s="28"/>
      <c r="V59" s="28"/>
    </row>
    <row r="60" spans="1:22" x14ac:dyDescent="0.2">
      <c r="A60" s="28"/>
      <c r="B60" s="49" t="s">
        <v>172</v>
      </c>
      <c r="C60" s="47"/>
      <c r="D60" s="47"/>
      <c r="E60" s="47"/>
      <c r="F60" s="47"/>
      <c r="G60" s="47"/>
      <c r="H60" s="47"/>
      <c r="I60" s="47"/>
      <c r="J60" s="47" t="s">
        <v>65</v>
      </c>
      <c r="K60" s="141">
        <f>+Q10</f>
        <v>16700</v>
      </c>
      <c r="L60" s="47"/>
      <c r="M60" s="48"/>
      <c r="N60" s="28"/>
      <c r="O60" s="28"/>
      <c r="P60" s="28"/>
      <c r="Q60" s="28"/>
      <c r="R60" s="28"/>
      <c r="S60" s="28"/>
      <c r="T60" s="28"/>
      <c r="U60" s="28"/>
      <c r="V60" s="28"/>
    </row>
    <row r="61" spans="1:22" x14ac:dyDescent="0.2">
      <c r="A61" s="28"/>
      <c r="B61" s="49" t="s">
        <v>173</v>
      </c>
      <c r="C61" s="47"/>
      <c r="D61" s="47"/>
      <c r="E61" s="47"/>
      <c r="F61" s="47"/>
      <c r="G61" s="47"/>
      <c r="H61" s="47"/>
      <c r="I61" s="47"/>
      <c r="J61" s="47"/>
      <c r="K61" s="142">
        <f>+Q11</f>
        <v>20800</v>
      </c>
      <c r="L61" s="47"/>
      <c r="M61" s="48"/>
      <c r="N61" s="28"/>
      <c r="O61" s="28"/>
      <c r="P61" s="28"/>
      <c r="Q61" s="28"/>
      <c r="R61" s="28"/>
      <c r="S61" s="28"/>
      <c r="T61" s="28"/>
      <c r="U61" s="28"/>
      <c r="V61" s="28"/>
    </row>
    <row r="62" spans="1:22" x14ac:dyDescent="0.2">
      <c r="A62" s="28"/>
      <c r="B62" s="49" t="s">
        <v>128</v>
      </c>
      <c r="C62" s="47"/>
      <c r="D62" s="47"/>
      <c r="E62" s="47"/>
      <c r="F62" s="47"/>
      <c r="G62" s="47"/>
      <c r="H62" s="47"/>
      <c r="I62" s="47"/>
      <c r="J62" s="47"/>
      <c r="K62" s="143">
        <f>+Q12</f>
        <v>8000</v>
      </c>
      <c r="L62" s="47"/>
      <c r="M62" s="48"/>
      <c r="N62" s="28"/>
      <c r="O62" s="28"/>
      <c r="P62" s="28"/>
      <c r="Q62" s="28"/>
      <c r="R62" s="28"/>
      <c r="S62" s="28"/>
      <c r="T62" s="28"/>
      <c r="U62" s="28"/>
      <c r="V62" s="28"/>
    </row>
    <row r="63" spans="1:22" x14ac:dyDescent="0.2">
      <c r="A63" s="28"/>
      <c r="B63" s="49" t="s">
        <v>174</v>
      </c>
      <c r="C63" s="47"/>
      <c r="D63" s="47"/>
      <c r="E63" s="47"/>
      <c r="F63" s="47"/>
      <c r="G63" s="47"/>
      <c r="H63" s="47"/>
      <c r="I63" s="47"/>
      <c r="J63" s="47" t="s">
        <v>65</v>
      </c>
      <c r="K63" s="141">
        <f>SUM(K60:K62)</f>
        <v>45500</v>
      </c>
      <c r="L63" s="47"/>
      <c r="M63" s="48"/>
      <c r="N63" s="28"/>
      <c r="O63" s="28"/>
      <c r="P63" s="28"/>
      <c r="Q63" s="28"/>
      <c r="R63" s="28"/>
      <c r="S63" s="28"/>
      <c r="T63" s="28"/>
      <c r="U63" s="28"/>
      <c r="V63" s="28"/>
    </row>
    <row r="64" spans="1:22" x14ac:dyDescent="0.2">
      <c r="A64" s="28"/>
      <c r="B64" s="118" t="s">
        <v>175</v>
      </c>
      <c r="C64" s="47"/>
      <c r="D64" s="47"/>
      <c r="E64" s="47"/>
      <c r="F64" s="47"/>
      <c r="G64" s="47"/>
      <c r="H64" s="47"/>
      <c r="I64" s="47"/>
      <c r="J64" s="47"/>
      <c r="K64" s="144">
        <f>+K41</f>
        <v>40700</v>
      </c>
      <c r="L64" s="47"/>
      <c r="M64" s="48"/>
      <c r="N64" s="28"/>
      <c r="O64" s="28"/>
      <c r="P64" s="28"/>
      <c r="Q64" s="28"/>
      <c r="R64" s="28"/>
      <c r="S64" s="28"/>
      <c r="T64" s="28"/>
      <c r="U64" s="28"/>
      <c r="V64" s="28"/>
    </row>
    <row r="65" spans="1:22" ht="13.5" thickBot="1" x14ac:dyDescent="0.25">
      <c r="A65" s="28"/>
      <c r="B65" s="145" t="s">
        <v>176</v>
      </c>
      <c r="C65" s="47"/>
      <c r="D65" s="47"/>
      <c r="E65" s="47"/>
      <c r="F65" s="47"/>
      <c r="G65" s="47"/>
      <c r="H65" s="47"/>
      <c r="I65" s="47"/>
      <c r="J65" s="47" t="s">
        <v>65</v>
      </c>
      <c r="K65" s="146">
        <f>+K63-K64</f>
        <v>4800</v>
      </c>
      <c r="L65" s="47"/>
      <c r="M65" s="48"/>
      <c r="N65" s="28"/>
      <c r="O65" s="28"/>
      <c r="P65" s="28"/>
      <c r="Q65" s="28"/>
      <c r="R65" s="28"/>
      <c r="S65" s="28"/>
      <c r="T65" s="28"/>
      <c r="U65" s="28"/>
      <c r="V65" s="28"/>
    </row>
    <row r="66" spans="1:22" ht="14.25" thickTop="1" thickBot="1" x14ac:dyDescent="0.25">
      <c r="A66" s="28"/>
      <c r="B66" s="147"/>
      <c r="C66" s="57"/>
      <c r="D66" s="57"/>
      <c r="E66" s="57"/>
      <c r="F66" s="57"/>
      <c r="G66" s="57"/>
      <c r="H66" s="57"/>
      <c r="I66" s="57"/>
      <c r="J66" s="57"/>
      <c r="K66" s="148"/>
      <c r="L66" s="57"/>
      <c r="M66" s="58"/>
      <c r="N66" s="28"/>
      <c r="O66" s="28"/>
      <c r="P66" s="28"/>
      <c r="Q66" s="28"/>
      <c r="R66" s="28"/>
      <c r="S66" s="28"/>
      <c r="T66" s="28"/>
      <c r="U66" s="28"/>
      <c r="V66" s="28"/>
    </row>
    <row r="67" spans="1:22" ht="13.5" thickBot="1" x14ac:dyDescent="0.25">
      <c r="A67" s="28"/>
      <c r="B67" s="149"/>
      <c r="C67" s="28"/>
      <c r="D67" s="28"/>
      <c r="E67" s="28"/>
      <c r="F67" s="28"/>
      <c r="G67" s="28"/>
      <c r="H67" s="28"/>
      <c r="I67" s="28"/>
      <c r="J67" s="28"/>
      <c r="K67" s="150"/>
      <c r="L67" s="28"/>
      <c r="M67" s="28"/>
      <c r="N67" s="28"/>
      <c r="O67" s="28"/>
      <c r="P67" s="28"/>
      <c r="Q67" s="28"/>
      <c r="R67" s="28"/>
      <c r="S67" s="28"/>
      <c r="T67" s="28"/>
      <c r="U67" s="28"/>
      <c r="V67" s="28"/>
    </row>
    <row r="68" spans="1:22" x14ac:dyDescent="0.2">
      <c r="A68" s="110" t="s">
        <v>170</v>
      </c>
      <c r="B68" s="111"/>
      <c r="C68" s="59"/>
      <c r="D68" s="59"/>
      <c r="E68" s="59"/>
      <c r="F68" s="59"/>
      <c r="G68" s="59"/>
      <c r="H68" s="59"/>
      <c r="I68" s="59"/>
      <c r="J68" s="59"/>
      <c r="K68" s="151"/>
      <c r="L68" s="59"/>
      <c r="M68" s="60"/>
      <c r="N68" s="28"/>
      <c r="O68" s="28"/>
      <c r="P68" s="28"/>
      <c r="Q68" s="28"/>
      <c r="R68" s="28"/>
      <c r="S68" s="28"/>
      <c r="T68" s="28"/>
      <c r="U68" s="28"/>
      <c r="V68" s="28"/>
    </row>
    <row r="69" spans="1:22" x14ac:dyDescent="0.2">
      <c r="A69" s="28"/>
      <c r="B69" s="118" t="s">
        <v>171</v>
      </c>
      <c r="C69" s="47"/>
      <c r="D69" s="47"/>
      <c r="E69" s="47"/>
      <c r="F69" s="47"/>
      <c r="G69" s="47"/>
      <c r="H69" s="47"/>
      <c r="I69" s="47"/>
      <c r="J69" s="47" t="s">
        <v>65</v>
      </c>
      <c r="K69" s="141">
        <f>+K64</f>
        <v>40700</v>
      </c>
      <c r="L69" s="47"/>
      <c r="M69" s="48"/>
      <c r="N69" s="28"/>
      <c r="O69" s="28"/>
      <c r="P69" s="28"/>
      <c r="Q69" s="28"/>
      <c r="R69" s="28"/>
      <c r="S69" s="28"/>
      <c r="T69" s="28"/>
      <c r="U69" s="28"/>
      <c r="V69" s="28"/>
    </row>
    <row r="70" spans="1:22" x14ac:dyDescent="0.2">
      <c r="A70" s="28"/>
      <c r="B70" s="118" t="s">
        <v>177</v>
      </c>
      <c r="C70" s="47"/>
      <c r="D70" s="47"/>
      <c r="E70" s="47"/>
      <c r="F70" s="47"/>
      <c r="G70" s="47"/>
      <c r="H70" s="47"/>
      <c r="I70" s="47"/>
      <c r="J70" s="47"/>
      <c r="K70" s="144">
        <f>+K47</f>
        <v>20600</v>
      </c>
      <c r="L70" s="47"/>
      <c r="M70" s="48"/>
      <c r="N70" s="28"/>
      <c r="O70" s="28"/>
      <c r="P70" s="28"/>
      <c r="Q70" s="28"/>
      <c r="R70" s="28"/>
      <c r="S70" s="28"/>
      <c r="T70" s="28"/>
      <c r="U70" s="28"/>
      <c r="V70" s="28"/>
    </row>
    <row r="71" spans="1:22" ht="13.5" thickBot="1" x14ac:dyDescent="0.25">
      <c r="A71" s="28"/>
      <c r="B71" s="145" t="s">
        <v>178</v>
      </c>
      <c r="C71" s="47"/>
      <c r="D71" s="47"/>
      <c r="E71" s="47"/>
      <c r="F71" s="47"/>
      <c r="G71" s="47"/>
      <c r="H71" s="47"/>
      <c r="I71" s="47"/>
      <c r="J71" s="47" t="s">
        <v>65</v>
      </c>
      <c r="K71" s="146">
        <f>+K69-K70</f>
        <v>20100</v>
      </c>
      <c r="L71" s="47"/>
      <c r="M71" s="48"/>
      <c r="N71" s="28"/>
      <c r="O71" s="28"/>
      <c r="P71" s="28"/>
      <c r="Q71" s="28"/>
      <c r="R71" s="28"/>
      <c r="S71" s="28"/>
      <c r="T71" s="28"/>
      <c r="U71" s="28"/>
      <c r="V71" s="28"/>
    </row>
    <row r="72" spans="1:22" ht="14.25" thickTop="1" thickBot="1" x14ac:dyDescent="0.25">
      <c r="A72" s="28"/>
      <c r="B72" s="56"/>
      <c r="C72" s="57"/>
      <c r="D72" s="57"/>
      <c r="E72" s="57"/>
      <c r="F72" s="57"/>
      <c r="G72" s="57"/>
      <c r="H72" s="57"/>
      <c r="I72" s="57"/>
      <c r="J72" s="57"/>
      <c r="K72" s="57"/>
      <c r="L72" s="57"/>
      <c r="M72" s="58"/>
      <c r="N72" s="28"/>
      <c r="O72" s="28"/>
      <c r="P72" s="28"/>
      <c r="Q72" s="28"/>
      <c r="R72" s="28"/>
      <c r="S72" s="28"/>
      <c r="T72" s="28"/>
      <c r="U72" s="28"/>
      <c r="V72" s="28"/>
    </row>
    <row r="73" spans="1:22" x14ac:dyDescent="0.2">
      <c r="A73" s="28"/>
      <c r="B73" s="28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8"/>
      <c r="S73" s="28"/>
      <c r="T73" s="28"/>
      <c r="U73" s="28"/>
      <c r="V73" s="28"/>
    </row>
    <row r="74" spans="1:22" x14ac:dyDescent="0.2">
      <c r="A74" s="28"/>
      <c r="B74" s="28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8"/>
      <c r="S74" s="28"/>
      <c r="T74" s="28"/>
      <c r="U74" s="28"/>
      <c r="V74" s="28"/>
    </row>
    <row r="75" spans="1:22" x14ac:dyDescent="0.2">
      <c r="A75" s="28"/>
      <c r="B75" s="28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</row>
  </sheetData>
  <sheetProtection algorithmName="SHA-512" hashValue="UJNDTrXUfGeJkD8FCcWmomhqO/krWWUbmJd5xfBzZhkYFZhxV3Z0/ju0iATAqqtR1Az8cpbTfuHXuM5ugNq+1A==" saltValue="YqhntEVXrD/VkiRORt9y2g==" spinCount="100000" sheet="1" objects="1" scenarios="1"/>
  <mergeCells count="88">
    <mergeCell ref="C32:I32"/>
    <mergeCell ref="C33:I33"/>
    <mergeCell ref="C35:I35"/>
    <mergeCell ref="C43:J43"/>
    <mergeCell ref="B16:P16"/>
    <mergeCell ref="C26:I26"/>
    <mergeCell ref="C19:I19"/>
    <mergeCell ref="N22:P22"/>
    <mergeCell ref="C25:I25"/>
    <mergeCell ref="C30:I30"/>
    <mergeCell ref="B9:D9"/>
    <mergeCell ref="N18:P18"/>
    <mergeCell ref="B10:C10"/>
    <mergeCell ref="B13:C13"/>
    <mergeCell ref="C18:I18"/>
    <mergeCell ref="B6:C6"/>
    <mergeCell ref="N27:P27"/>
    <mergeCell ref="N25:P25"/>
    <mergeCell ref="N24:P24"/>
    <mergeCell ref="K23:M23"/>
    <mergeCell ref="K24:M24"/>
    <mergeCell ref="C24:J24"/>
    <mergeCell ref="K19:M19"/>
    <mergeCell ref="N21:P21"/>
    <mergeCell ref="C20:J20"/>
    <mergeCell ref="K20:M20"/>
    <mergeCell ref="N20:P20"/>
    <mergeCell ref="C21:I21"/>
    <mergeCell ref="C22:I22"/>
    <mergeCell ref="C27:J27"/>
    <mergeCell ref="B8:Q8"/>
    <mergeCell ref="K30:M30"/>
    <mergeCell ref="N29:P29"/>
    <mergeCell ref="N28:P28"/>
    <mergeCell ref="C29:I29"/>
    <mergeCell ref="C23:I23"/>
    <mergeCell ref="C28:I28"/>
    <mergeCell ref="K36:M36"/>
    <mergeCell ref="C36:I36"/>
    <mergeCell ref="N32:P32"/>
    <mergeCell ref="C1:P1"/>
    <mergeCell ref="C2:P2"/>
    <mergeCell ref="C17:J17"/>
    <mergeCell ref="K17:M17"/>
    <mergeCell ref="N17:P17"/>
    <mergeCell ref="B11:C11"/>
    <mergeCell ref="B12:C12"/>
    <mergeCell ref="B4:K4"/>
    <mergeCell ref="C31:J31"/>
    <mergeCell ref="K31:M31"/>
    <mergeCell ref="K26:M26"/>
    <mergeCell ref="K27:M27"/>
    <mergeCell ref="N31:P31"/>
    <mergeCell ref="K33:M33"/>
    <mergeCell ref="C34:J34"/>
    <mergeCell ref="K34:M34"/>
    <mergeCell ref="N34:P34"/>
    <mergeCell ref="N35:P35"/>
    <mergeCell ref="C37:J37"/>
    <mergeCell ref="K37:M37"/>
    <mergeCell ref="N37:P37"/>
    <mergeCell ref="N38:P38"/>
    <mergeCell ref="C38:I38"/>
    <mergeCell ref="C39:I39"/>
    <mergeCell ref="N41:P41"/>
    <mergeCell ref="K42:M42"/>
    <mergeCell ref="C41:I41"/>
    <mergeCell ref="C42:I42"/>
    <mergeCell ref="K39:M39"/>
    <mergeCell ref="C46:J46"/>
    <mergeCell ref="K46:M46"/>
    <mergeCell ref="N46:P46"/>
    <mergeCell ref="C45:I45"/>
    <mergeCell ref="C40:J40"/>
    <mergeCell ref="K40:M40"/>
    <mergeCell ref="N40:P40"/>
    <mergeCell ref="K43:M43"/>
    <mergeCell ref="N43:P43"/>
    <mergeCell ref="N44:P44"/>
    <mergeCell ref="C44:I44"/>
    <mergeCell ref="K45:M45"/>
    <mergeCell ref="C49:J49"/>
    <mergeCell ref="K49:M49"/>
    <mergeCell ref="N49:P49"/>
    <mergeCell ref="N47:P47"/>
    <mergeCell ref="K48:M48"/>
    <mergeCell ref="C47:I47"/>
    <mergeCell ref="C48:I48"/>
  </mergeCells>
  <phoneticPr fontId="0" type="noConversion"/>
  <conditionalFormatting sqref="K71 K13">
    <cfRule type="cellIs" dxfId="9" priority="1" stopIfTrue="1" operator="equal">
      <formula>20100</formula>
    </cfRule>
  </conditionalFormatting>
  <conditionalFormatting sqref="K65:K66 N13">
    <cfRule type="cellIs" dxfId="8" priority="2" stopIfTrue="1" operator="equal">
      <formula>4800</formula>
    </cfRule>
  </conditionalFormatting>
  <conditionalFormatting sqref="K63 Q13">
    <cfRule type="cellIs" dxfId="7" priority="3" stopIfTrue="1" operator="equal">
      <formula>45500</formula>
    </cfRule>
  </conditionalFormatting>
  <conditionalFormatting sqref="E13">
    <cfRule type="cellIs" dxfId="6" priority="4" stopIfTrue="1" operator="equal">
      <formula>6100</formula>
    </cfRule>
  </conditionalFormatting>
  <conditionalFormatting sqref="H13">
    <cfRule type="cellIs" dxfId="5" priority="5" stopIfTrue="1" operator="equal">
      <formula>14500</formula>
    </cfRule>
  </conditionalFormatting>
  <conditionalFormatting sqref="Q11">
    <cfRule type="cellIs" dxfId="4" priority="6" stopIfTrue="1" operator="equal">
      <formula>20800</formula>
    </cfRule>
  </conditionalFormatting>
  <conditionalFormatting sqref="Q12">
    <cfRule type="cellIs" dxfId="3" priority="7" stopIfTrue="1" operator="equal">
      <formula>8000</formula>
    </cfRule>
  </conditionalFormatting>
  <conditionalFormatting sqref="Q10">
    <cfRule type="cellIs" dxfId="2" priority="8" stopIfTrue="1" operator="equal">
      <formula>16700</formula>
    </cfRule>
  </conditionalFormatting>
  <conditionalFormatting sqref="E55">
    <cfRule type="cellIs" dxfId="1" priority="9" stopIfTrue="1" operator="equal">
      <formula>40700</formula>
    </cfRule>
  </conditionalFormatting>
  <conditionalFormatting sqref="H55">
    <cfRule type="cellIs" dxfId="0" priority="10" stopIfTrue="1" operator="equal">
      <formula>20600</formula>
    </cfRule>
  </conditionalFormatting>
  <dataValidations count="5">
    <dataValidation type="list" allowBlank="1" showInputMessage="1" showErrorMessage="1" sqref="C47:I48 C38:I39 C44:I45 C21:I23 C25:I26 C28:I30 C35:I36 C41:I42 C32:I33">
      <formula1>V$27:V$37</formula1>
    </dataValidation>
    <dataValidation type="list" allowBlank="1" showInputMessage="1" showErrorMessage="1" prompt="Select account from drop-down list" sqref="C18:I18">
      <formula1>V$27:V$37</formula1>
    </dataValidation>
    <dataValidation type="list" allowBlank="1" showInputMessage="1" showErrorMessage="1" prompt="Select account from drop down list" sqref="C19:I19">
      <formula1>V$27:V$37</formula1>
    </dataValidation>
    <dataValidation allowBlank="1" showInputMessage="1" showErrorMessage="1" prompt="Complete the schedule below to determine completed amount" sqref="K41"/>
    <dataValidation allowBlank="1" showInputMessage="1" showErrorMessage="1" prompt="Complete the schedule below to determine sold (billed) amount" sqref="K47"/>
  </dataValidations>
  <pageMargins left="0.75" right="0.75" top="1" bottom="1" header="0.5" footer="0.5"/>
  <pageSetup orientation="portrait" blackAndWhite="1" horizontalDpi="300" verticalDpi="300" r:id="rId1"/>
  <headerFooter alignWithMargins="0"/>
  <ignoredErrors>
    <ignoredError sqref="A58:A69" numberStoredAsText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E1-1</vt:lpstr>
      <vt:lpstr>E1-7</vt:lpstr>
      <vt:lpstr>E1-9</vt:lpstr>
      <vt:lpstr>P1-1</vt:lpstr>
      <vt:lpstr>P1-2</vt:lpstr>
      <vt:lpstr>P1-4</vt:lpstr>
      <vt:lpstr>P1-8</vt:lpstr>
      <vt:lpstr>P1-9</vt:lpstr>
      <vt:lpstr>P1-10</vt:lpstr>
    </vt:vector>
  </TitlesOfParts>
  <Company>NIOSH/CDC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SRL; Updated for 17e by Mark Sears</dc:creator>
  <cp:lastModifiedBy>Mark Sears</cp:lastModifiedBy>
  <cp:lastPrinted>2010-05-12T11:45:12Z</cp:lastPrinted>
  <dcterms:created xsi:type="dcterms:W3CDTF">2004-03-07T19:22:40Z</dcterms:created>
  <dcterms:modified xsi:type="dcterms:W3CDTF">2015-03-06T14:42:06Z</dcterms:modified>
</cp:coreProperties>
</file>