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Excel1s\Case4\"/>
    </mc:Choice>
  </mc:AlternateContent>
  <bookViews>
    <workbookView xWindow="0" yWindow="0" windowWidth="20490" windowHeight="7755" activeTab="1"/>
  </bookViews>
  <sheets>
    <sheet name="Documentation" sheetId="2" r:id="rId1"/>
    <sheet name="Service Lo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L18" i="1" l="1"/>
  <c r="N18" i="1" s="1"/>
  <c r="L12" i="1"/>
  <c r="N12" i="1" s="1"/>
  <c r="L13" i="1"/>
  <c r="N13" i="1" s="1"/>
  <c r="L14" i="1"/>
  <c r="N14" i="1" s="1"/>
  <c r="L15" i="1"/>
  <c r="N15" i="1" s="1"/>
  <c r="L16" i="1"/>
  <c r="N16" i="1" s="1"/>
  <c r="L17" i="1"/>
  <c r="N17" i="1" s="1"/>
  <c r="L19" i="1"/>
  <c r="N19" i="1" s="1"/>
  <c r="L20" i="1"/>
  <c r="N20" i="1" s="1"/>
  <c r="L21" i="1"/>
  <c r="N21" i="1" s="1"/>
  <c r="L22" i="1"/>
  <c r="N22" i="1" s="1"/>
  <c r="L23" i="1"/>
  <c r="N23" i="1" s="1"/>
  <c r="L24" i="1"/>
  <c r="N24" i="1" s="1"/>
  <c r="L25" i="1"/>
  <c r="N25" i="1" s="1"/>
  <c r="L26" i="1"/>
  <c r="N26" i="1" s="1"/>
  <c r="L27" i="1"/>
  <c r="N27" i="1" s="1"/>
  <c r="L28" i="1"/>
  <c r="N28" i="1" s="1"/>
  <c r="L29" i="1"/>
  <c r="N29" i="1" s="1"/>
  <c r="L30" i="1"/>
  <c r="N30" i="1" s="1"/>
  <c r="L31" i="1"/>
  <c r="N31" i="1" s="1"/>
  <c r="L32" i="1"/>
  <c r="N32" i="1" s="1"/>
  <c r="L33" i="1"/>
  <c r="N33" i="1" s="1"/>
  <c r="L34" i="1"/>
  <c r="N34" i="1" s="1"/>
  <c r="L35" i="1"/>
  <c r="N35" i="1" s="1"/>
  <c r="L36" i="1"/>
  <c r="N36" i="1" s="1"/>
  <c r="L37" i="1"/>
  <c r="N37" i="1" s="1"/>
  <c r="L38" i="1"/>
  <c r="N38" i="1" s="1"/>
  <c r="L11" i="1"/>
  <c r="N11" i="1" s="1"/>
  <c r="B5" i="1"/>
  <c r="B4" i="1"/>
  <c r="N40" i="1" l="1"/>
  <c r="B8" i="1" s="1"/>
  <c r="B7" i="1"/>
</calcChain>
</file>

<file path=xl/sharedStrings.xml><?xml version="1.0" encoding="utf-8"?>
<sst xmlns="http://schemas.openxmlformats.org/spreadsheetml/2006/main" count="224" uniqueCount="152">
  <si>
    <t>Service Calls</t>
  </si>
  <si>
    <t>Customer</t>
  </si>
  <si>
    <t>Phone</t>
  </si>
  <si>
    <t>Hours</t>
  </si>
  <si>
    <t>Base Fee</t>
  </si>
  <si>
    <t>Hourly Rate</t>
  </si>
  <si>
    <t>Service Charge</t>
  </si>
  <si>
    <t>Robert Gomez</t>
  </si>
  <si>
    <t>Sandra Lee</t>
  </si>
  <si>
    <t>Gregory Sands</t>
  </si>
  <si>
    <t>Betty Oaks</t>
  </si>
  <si>
    <t>TOTAL</t>
  </si>
  <si>
    <t>City</t>
  </si>
  <si>
    <t>State</t>
  </si>
  <si>
    <t>ZIP</t>
  </si>
  <si>
    <t>391 Country Drive</t>
  </si>
  <si>
    <t>151 Apple Lane</t>
  </si>
  <si>
    <t>112 Main Street</t>
  </si>
  <si>
    <t>305 Country Drive</t>
  </si>
  <si>
    <t>205 Second Street</t>
  </si>
  <si>
    <t>MA</t>
  </si>
  <si>
    <t>(413) 555 - 4439</t>
  </si>
  <si>
    <t>(413) 555 - 0988</t>
  </si>
  <si>
    <t>(413) 555 - 3773</t>
  </si>
  <si>
    <t>(413) 555 - 4189</t>
  </si>
  <si>
    <t>(413) 555 - 0088</t>
  </si>
  <si>
    <t>Chicopee</t>
  </si>
  <si>
    <t>Holyoke</t>
  </si>
  <si>
    <t>(413) 555 - 7613</t>
  </si>
  <si>
    <t>(413) 555 - 4430</t>
  </si>
  <si>
    <t>(413) 555 - 0912</t>
  </si>
  <si>
    <t>Tam Hsiu</t>
  </si>
  <si>
    <t>Hal Dubroski</t>
  </si>
  <si>
    <t>Linda Chou</t>
  </si>
  <si>
    <t>412 Elm Lane</t>
  </si>
  <si>
    <t>58 South Urban Street</t>
  </si>
  <si>
    <t>8 Wolford Avenue</t>
  </si>
  <si>
    <t>Date</t>
  </si>
  <si>
    <t>Starting Time</t>
  </si>
  <si>
    <t>Ending Time</t>
  </si>
  <si>
    <t>Willimansett</t>
  </si>
  <si>
    <t>(413) 555 - 7002</t>
  </si>
  <si>
    <t>(413) 555 - 3188</t>
  </si>
  <si>
    <t>(413) 555 - 7312</t>
  </si>
  <si>
    <t>Richard Graves</t>
  </si>
  <si>
    <t>Bryne Wilkes</t>
  </si>
  <si>
    <t>Maria Olfabel</t>
  </si>
  <si>
    <t>11 Ida Lane</t>
  </si>
  <si>
    <t>51 North Lewis Street</t>
  </si>
  <si>
    <t>902 South Drive</t>
  </si>
  <si>
    <t>South Hadley</t>
  </si>
  <si>
    <t>(413) 555 - 9987</t>
  </si>
  <si>
    <t>(413) 555 - 0042</t>
  </si>
  <si>
    <t>(413) 555 - 5701</t>
  </si>
  <si>
    <t>(413) 555 - 4380</t>
  </si>
  <si>
    <t>Drew Nelson</t>
  </si>
  <si>
    <t>Brian Fabian</t>
  </si>
  <si>
    <t>Van Lawson</t>
  </si>
  <si>
    <t>Michael Morris</t>
  </si>
  <si>
    <t>7 Terminus Drive</t>
  </si>
  <si>
    <t>921 Greenway Lane</t>
  </si>
  <si>
    <t>578 Hill Drive</t>
  </si>
  <si>
    <t>102 New Tree Lane</t>
  </si>
  <si>
    <t>Easthampton</t>
  </si>
  <si>
    <t>Agawam</t>
  </si>
  <si>
    <t>(413) 555 - 7553</t>
  </si>
  <si>
    <t>(413) 555 - 8922</t>
  </si>
  <si>
    <t>(413) 555 - 1415</t>
  </si>
  <si>
    <t>(413) 555 - 3664</t>
  </si>
  <si>
    <t>(413) 555 - 5881</t>
  </si>
  <si>
    <t>(413) 555 - 0049</t>
  </si>
  <si>
    <t>Street</t>
  </si>
  <si>
    <t>Teresa Wong</t>
  </si>
  <si>
    <t>Derrick Reynolds</t>
  </si>
  <si>
    <t>Andy Fann</t>
  </si>
  <si>
    <t>Maryjo Atunez</t>
  </si>
  <si>
    <t>Leona Gonsalves</t>
  </si>
  <si>
    <t>Tim Aiello</t>
  </si>
  <si>
    <t>Sharon Murphy</t>
  </si>
  <si>
    <t>Adam Gunter</t>
  </si>
  <si>
    <t>Steven Powell</t>
  </si>
  <si>
    <t>Richard Garcia</t>
  </si>
  <si>
    <t>Jose Espinoza</t>
  </si>
  <si>
    <t>Lisa Hall</t>
  </si>
  <si>
    <t>Jay Plante</t>
  </si>
  <si>
    <t>(413) 555 - 3211</t>
  </si>
  <si>
    <t>(413) 555 - 8660</t>
  </si>
  <si>
    <t>(413) 555 - 8514</t>
  </si>
  <si>
    <t>(413) 555 - 2348</t>
  </si>
  <si>
    <t>(413) 555 - 0138</t>
  </si>
  <si>
    <t>(413) 555 - 4995</t>
  </si>
  <si>
    <t>(413) 555 - 7144</t>
  </si>
  <si>
    <t>8 East Avenue</t>
  </si>
  <si>
    <t>45 Apple Drive</t>
  </si>
  <si>
    <t>314 2nd Street</t>
  </si>
  <si>
    <t>9141 Ungraholl Street</t>
  </si>
  <si>
    <t>31381 Main Street</t>
  </si>
  <si>
    <t>310 Forrest Avenue</t>
  </si>
  <si>
    <t>75 Breakwater Lane</t>
  </si>
  <si>
    <t>438 Tilson Drive</t>
  </si>
  <si>
    <t>900 Main Street</t>
  </si>
  <si>
    <t>584 7th Street</t>
  </si>
  <si>
    <t>889 West Highland Drive</t>
  </si>
  <si>
    <t>710 Stockbridge Lane</t>
  </si>
  <si>
    <t>9331 Camwell Street</t>
  </si>
  <si>
    <t>Cust ID</t>
  </si>
  <si>
    <t>David Gretz</t>
  </si>
  <si>
    <t>From</t>
  </si>
  <si>
    <t>To</t>
  </si>
  <si>
    <t>Total Service Calls</t>
  </si>
  <si>
    <t>Total Charges</t>
  </si>
  <si>
    <t>Billable Hours</t>
  </si>
  <si>
    <t>Author</t>
  </si>
  <si>
    <t>Purpose</t>
  </si>
  <si>
    <t>01075</t>
  </si>
  <si>
    <t>01013</t>
  </si>
  <si>
    <t>01027</t>
  </si>
  <si>
    <t>01021</t>
  </si>
  <si>
    <t>01001</t>
  </si>
  <si>
    <t>01040</t>
  </si>
  <si>
    <t>01020</t>
  </si>
  <si>
    <t>Morris-4380</t>
  </si>
  <si>
    <t>Gretz-4439</t>
  </si>
  <si>
    <t>Lawson-5701</t>
  </si>
  <si>
    <t>Graves-7002</t>
  </si>
  <si>
    <t>Sands-4189</t>
  </si>
  <si>
    <t>Wilkes-3188</t>
  </si>
  <si>
    <t>Wong-3211</t>
  </si>
  <si>
    <t>Atunez-2348</t>
  </si>
  <si>
    <t>Lee-3773</t>
  </si>
  <si>
    <t>Powell-8922</t>
  </si>
  <si>
    <t>Plante-0049</t>
  </si>
  <si>
    <t>Gomez-0988</t>
  </si>
  <si>
    <t>Gonsalves-0138</t>
  </si>
  <si>
    <t>Hall-5881</t>
  </si>
  <si>
    <t>Chou-0912</t>
  </si>
  <si>
    <t>Olfabel-7312</t>
  </si>
  <si>
    <t>Oaks-0088</t>
  </si>
  <si>
    <t>Garcia-1415</t>
  </si>
  <si>
    <t>Aiello-4995</t>
  </si>
  <si>
    <t>Reynolds-8660</t>
  </si>
  <si>
    <t>Fabian-0042</t>
  </si>
  <si>
    <t>Fann-8514</t>
  </si>
  <si>
    <t>Hsiu-7613</t>
  </si>
  <si>
    <t>Nelson-9987</t>
  </si>
  <si>
    <t>Espinoza-3664</t>
  </si>
  <si>
    <t>Gunter-7553</t>
  </si>
  <si>
    <t>Dubroski-4430</t>
  </si>
  <si>
    <t>Murphy-7144</t>
  </si>
  <si>
    <t>Tim Gables</t>
  </si>
  <si>
    <t>Turf Toughs</t>
  </si>
  <si>
    <t>To record the service calls to Turf Toughs and calculate the total number of service hours and service charges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</si>
</sst>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1" xfId="0" applyBorder="1"/>
    <xf numFmtId="14" fontId="0" fillId="0" borderId="1" xfId="0" applyNumberFormat="1" applyBorder="1"/>
    <xf numFmtId="20" fontId="0" fillId="0" borderId="1" xfId="0" applyNumberFormat="1" applyBorder="1"/>
    <xf numFmtId="6" fontId="0" fillId="0" borderId="1" xfId="0" applyNumberFormat="1" applyBorder="1"/>
    <xf numFmtId="2" fontId="0" fillId="0" borderId="1" xfId="0" applyNumberFormat="1" applyBorder="1"/>
    <xf numFmtId="8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0" xfId="0" quotePrefix="1"/>
    <xf numFmtId="0" fontId="0" fillId="0" borderId="2" xfId="0" quotePrefix="1" applyFill="1" applyBorder="1"/>
    <xf numFmtId="0" fontId="0" fillId="0" borderId="1" xfId="0" quotePrefix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cols>
    <col min="1" max="1" width="11.28515625" customWidth="1"/>
    <col min="2" max="2" width="41.140625" customWidth="1"/>
  </cols>
  <sheetData>
    <row r="1" spans="1:2" ht="36" x14ac:dyDescent="0.55000000000000004">
      <c r="A1" s="1" t="s">
        <v>150</v>
      </c>
    </row>
    <row r="3" spans="1:2" x14ac:dyDescent="0.25">
      <c r="A3" s="10" t="s">
        <v>112</v>
      </c>
      <c r="B3" s="3" t="s">
        <v>149</v>
      </c>
    </row>
    <row r="4" spans="1:2" x14ac:dyDescent="0.25">
      <c r="A4" s="10" t="s">
        <v>37</v>
      </c>
      <c r="B4" s="4">
        <v>42536</v>
      </c>
    </row>
    <row r="5" spans="1:2" ht="45" x14ac:dyDescent="0.25">
      <c r="A5" s="10" t="s">
        <v>113</v>
      </c>
      <c r="B5" s="9" t="s">
        <v>151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120" zoomScaleNormal="120" zoomScalePageLayoutView="120" workbookViewId="0"/>
  </sheetViews>
  <sheetFormatPr defaultRowHeight="15" x14ac:dyDescent="0.25"/>
  <cols>
    <col min="1" max="1" width="17" customWidth="1"/>
    <col min="2" max="2" width="18.85546875" customWidth="1"/>
    <col min="3" max="3" width="22.85546875" bestFit="1" customWidth="1"/>
    <col min="4" max="4" width="12.7109375" bestFit="1" customWidth="1"/>
    <col min="5" max="5" width="6.85546875" customWidth="1"/>
    <col min="6" max="6" width="8" customWidth="1"/>
    <col min="7" max="7" width="15.28515625" bestFit="1" customWidth="1"/>
    <col min="8" max="9" width="12.42578125" customWidth="1"/>
    <col min="10" max="10" width="11.85546875" bestFit="1" customWidth="1"/>
    <col min="13" max="13" width="11.28515625" bestFit="1" customWidth="1"/>
    <col min="14" max="14" width="14" customWidth="1"/>
  </cols>
  <sheetData>
    <row r="1" spans="1:14" ht="36" x14ac:dyDescent="0.55000000000000004">
      <c r="A1" s="1" t="s">
        <v>150</v>
      </c>
    </row>
    <row r="2" spans="1:14" ht="26.25" x14ac:dyDescent="0.4">
      <c r="A2" s="2" t="s">
        <v>0</v>
      </c>
    </row>
    <row r="4" spans="1:14" x14ac:dyDescent="0.25">
      <c r="A4" s="3" t="s">
        <v>107</v>
      </c>
      <c r="B4" s="4">
        <f>MIN(H11:H38)</f>
        <v>42522</v>
      </c>
    </row>
    <row r="5" spans="1:14" x14ac:dyDescent="0.25">
      <c r="A5" s="3" t="s">
        <v>108</v>
      </c>
      <c r="B5" s="4">
        <f>MAX(H11:H38)</f>
        <v>42536</v>
      </c>
      <c r="G5" s="11"/>
    </row>
    <row r="6" spans="1:14" x14ac:dyDescent="0.25">
      <c r="A6" s="3" t="s">
        <v>109</v>
      </c>
      <c r="B6" s="3">
        <f>COUNT(H11:H38)</f>
        <v>28</v>
      </c>
    </row>
    <row r="7" spans="1:14" x14ac:dyDescent="0.25">
      <c r="A7" s="3" t="s">
        <v>111</v>
      </c>
      <c r="B7" s="3">
        <f>SUM(L11:L38)</f>
        <v>65</v>
      </c>
    </row>
    <row r="8" spans="1:14" x14ac:dyDescent="0.25">
      <c r="A8" s="3" t="s">
        <v>110</v>
      </c>
      <c r="B8" s="8">
        <f>N40</f>
        <v>1596.25</v>
      </c>
    </row>
    <row r="10" spans="1:14" x14ac:dyDescent="0.25">
      <c r="A10" s="3" t="s">
        <v>105</v>
      </c>
      <c r="B10" s="3" t="s">
        <v>1</v>
      </c>
      <c r="C10" s="3" t="s">
        <v>71</v>
      </c>
      <c r="D10" s="3" t="s">
        <v>12</v>
      </c>
      <c r="E10" s="3" t="s">
        <v>13</v>
      </c>
      <c r="F10" s="3" t="s">
        <v>14</v>
      </c>
      <c r="G10" s="3" t="s">
        <v>2</v>
      </c>
      <c r="H10" s="3" t="s">
        <v>37</v>
      </c>
      <c r="I10" s="3" t="s">
        <v>38</v>
      </c>
      <c r="J10" s="3" t="s">
        <v>39</v>
      </c>
      <c r="K10" s="3" t="s">
        <v>4</v>
      </c>
      <c r="L10" s="3" t="s">
        <v>3</v>
      </c>
      <c r="M10" s="3" t="s">
        <v>5</v>
      </c>
      <c r="N10" s="3" t="s">
        <v>6</v>
      </c>
    </row>
    <row r="11" spans="1:14" x14ac:dyDescent="0.25">
      <c r="A11" s="3" t="s">
        <v>121</v>
      </c>
      <c r="B11" s="3" t="s">
        <v>58</v>
      </c>
      <c r="C11" s="3" t="s">
        <v>62</v>
      </c>
      <c r="D11" s="3" t="s">
        <v>50</v>
      </c>
      <c r="E11" s="3" t="s">
        <v>20</v>
      </c>
      <c r="F11" s="12" t="s">
        <v>114</v>
      </c>
      <c r="G11" s="3" t="s">
        <v>54</v>
      </c>
      <c r="H11" s="4">
        <v>42522</v>
      </c>
      <c r="I11" s="5">
        <v>0.33333333333333331</v>
      </c>
      <c r="J11" s="5">
        <v>0.39583333333333331</v>
      </c>
      <c r="K11" s="6">
        <v>10</v>
      </c>
      <c r="L11" s="7">
        <f>(J11-I11)*24</f>
        <v>1.5</v>
      </c>
      <c r="M11" s="6">
        <v>15</v>
      </c>
      <c r="N11" s="8">
        <f t="shared" ref="N11:N38" si="0">K11+L11*M11</f>
        <v>32.5</v>
      </c>
    </row>
    <row r="12" spans="1:14" x14ac:dyDescent="0.25">
      <c r="A12" s="3" t="s">
        <v>122</v>
      </c>
      <c r="B12" s="3" t="s">
        <v>106</v>
      </c>
      <c r="C12" s="3" t="s">
        <v>15</v>
      </c>
      <c r="D12" s="3" t="s">
        <v>26</v>
      </c>
      <c r="E12" s="3" t="s">
        <v>20</v>
      </c>
      <c r="F12" s="13" t="s">
        <v>115</v>
      </c>
      <c r="G12" s="3" t="s">
        <v>21</v>
      </c>
      <c r="H12" s="4">
        <v>42522</v>
      </c>
      <c r="I12" s="5">
        <v>0.46875</v>
      </c>
      <c r="J12" s="5">
        <v>0.60416666666666663</v>
      </c>
      <c r="K12" s="6">
        <v>25</v>
      </c>
      <c r="L12" s="7">
        <f t="shared" ref="L12:L38" si="1">(J12-I12)*24</f>
        <v>3.2499999999999991</v>
      </c>
      <c r="M12" s="6">
        <v>20</v>
      </c>
      <c r="N12" s="8">
        <f t="shared" si="0"/>
        <v>89.999999999999986</v>
      </c>
    </row>
    <row r="13" spans="1:14" x14ac:dyDescent="0.25">
      <c r="A13" s="3" t="s">
        <v>123</v>
      </c>
      <c r="B13" s="3" t="s">
        <v>57</v>
      </c>
      <c r="C13" s="3" t="s">
        <v>61</v>
      </c>
      <c r="D13" s="3" t="s">
        <v>50</v>
      </c>
      <c r="E13" s="3" t="s">
        <v>20</v>
      </c>
      <c r="F13" s="13" t="s">
        <v>114</v>
      </c>
      <c r="G13" s="3" t="s">
        <v>53</v>
      </c>
      <c r="H13" s="4">
        <v>42522</v>
      </c>
      <c r="I13" s="5">
        <v>0.66666666666666663</v>
      </c>
      <c r="J13" s="5">
        <v>0.72916666666666663</v>
      </c>
      <c r="K13" s="6">
        <v>10</v>
      </c>
      <c r="L13" s="7">
        <f t="shared" si="1"/>
        <v>1.5</v>
      </c>
      <c r="M13" s="6">
        <v>15</v>
      </c>
      <c r="N13" s="8">
        <f t="shared" si="0"/>
        <v>32.5</v>
      </c>
    </row>
    <row r="14" spans="1:14" x14ac:dyDescent="0.25">
      <c r="A14" s="3" t="s">
        <v>124</v>
      </c>
      <c r="B14" s="3" t="s">
        <v>44</v>
      </c>
      <c r="C14" s="3" t="s">
        <v>47</v>
      </c>
      <c r="D14" s="3" t="s">
        <v>40</v>
      </c>
      <c r="E14" s="3" t="s">
        <v>20</v>
      </c>
      <c r="F14" s="13" t="s">
        <v>115</v>
      </c>
      <c r="G14" s="3" t="s">
        <v>41</v>
      </c>
      <c r="H14" s="4">
        <v>42523</v>
      </c>
      <c r="I14" s="5">
        <v>0.32291666666666669</v>
      </c>
      <c r="J14" s="5">
        <v>0.39583333333333331</v>
      </c>
      <c r="K14" s="6">
        <v>10</v>
      </c>
      <c r="L14" s="7">
        <f t="shared" si="1"/>
        <v>1.7499999999999991</v>
      </c>
      <c r="M14" s="6">
        <v>15</v>
      </c>
      <c r="N14" s="8">
        <f t="shared" si="0"/>
        <v>36.249999999999986</v>
      </c>
    </row>
    <row r="15" spans="1:14" x14ac:dyDescent="0.25">
      <c r="A15" s="3" t="s">
        <v>125</v>
      </c>
      <c r="B15" s="3" t="s">
        <v>9</v>
      </c>
      <c r="C15" s="3" t="s">
        <v>18</v>
      </c>
      <c r="D15" s="3" t="s">
        <v>26</v>
      </c>
      <c r="E15" s="3" t="s">
        <v>20</v>
      </c>
      <c r="F15" s="13" t="s">
        <v>115</v>
      </c>
      <c r="G15" s="3" t="s">
        <v>24</v>
      </c>
      <c r="H15" s="4">
        <v>42523</v>
      </c>
      <c r="I15" s="5">
        <v>0.41666666666666669</v>
      </c>
      <c r="J15" s="5">
        <v>0.47916666666666669</v>
      </c>
      <c r="K15" s="6">
        <v>10</v>
      </c>
      <c r="L15" s="7">
        <f t="shared" si="1"/>
        <v>1.5</v>
      </c>
      <c r="M15" s="6">
        <v>15</v>
      </c>
      <c r="N15" s="8">
        <f t="shared" si="0"/>
        <v>32.5</v>
      </c>
    </row>
    <row r="16" spans="1:14" x14ac:dyDescent="0.25">
      <c r="A16" s="3" t="s">
        <v>126</v>
      </c>
      <c r="B16" s="3" t="s">
        <v>45</v>
      </c>
      <c r="C16" s="3" t="s">
        <v>48</v>
      </c>
      <c r="D16" s="3" t="s">
        <v>40</v>
      </c>
      <c r="E16" s="3" t="s">
        <v>20</v>
      </c>
      <c r="F16" s="13" t="s">
        <v>115</v>
      </c>
      <c r="G16" s="3" t="s">
        <v>42</v>
      </c>
      <c r="H16" s="4">
        <v>42523</v>
      </c>
      <c r="I16" s="5">
        <v>0.5</v>
      </c>
      <c r="J16" s="5">
        <v>0.59375</v>
      </c>
      <c r="K16" s="6">
        <v>20</v>
      </c>
      <c r="L16" s="7">
        <f t="shared" si="1"/>
        <v>2.25</v>
      </c>
      <c r="M16" s="6">
        <v>15</v>
      </c>
      <c r="N16" s="8">
        <f t="shared" si="0"/>
        <v>53.75</v>
      </c>
    </row>
    <row r="17" spans="1:14" x14ac:dyDescent="0.25">
      <c r="A17" s="3" t="s">
        <v>127</v>
      </c>
      <c r="B17" s="3" t="s">
        <v>72</v>
      </c>
      <c r="C17" s="3" t="s">
        <v>92</v>
      </c>
      <c r="D17" s="3" t="s">
        <v>63</v>
      </c>
      <c r="E17" s="3" t="s">
        <v>20</v>
      </c>
      <c r="F17" s="13" t="s">
        <v>116</v>
      </c>
      <c r="G17" s="3" t="s">
        <v>85</v>
      </c>
      <c r="H17" s="4">
        <v>42523</v>
      </c>
      <c r="I17" s="5">
        <v>0.625</v>
      </c>
      <c r="J17" s="5">
        <v>0.6875</v>
      </c>
      <c r="K17" s="6">
        <v>10</v>
      </c>
      <c r="L17" s="7">
        <f t="shared" si="1"/>
        <v>1.5</v>
      </c>
      <c r="M17" s="6">
        <v>15</v>
      </c>
      <c r="N17" s="8">
        <f t="shared" si="0"/>
        <v>32.5</v>
      </c>
    </row>
    <row r="18" spans="1:14" x14ac:dyDescent="0.25">
      <c r="A18" s="3" t="s">
        <v>128</v>
      </c>
      <c r="B18" s="3" t="s">
        <v>75</v>
      </c>
      <c r="C18" s="3" t="s">
        <v>95</v>
      </c>
      <c r="D18" s="3" t="s">
        <v>63</v>
      </c>
      <c r="E18" s="3" t="s">
        <v>20</v>
      </c>
      <c r="F18" s="13" t="s">
        <v>116</v>
      </c>
      <c r="G18" s="3" t="s">
        <v>88</v>
      </c>
      <c r="H18" s="4">
        <v>42524</v>
      </c>
      <c r="I18" s="5">
        <v>0.29166666666666669</v>
      </c>
      <c r="J18" s="5">
        <v>0.4375</v>
      </c>
      <c r="K18" s="6">
        <v>25</v>
      </c>
      <c r="L18" s="7">
        <f t="shared" si="1"/>
        <v>3.4999999999999996</v>
      </c>
      <c r="M18" s="6">
        <v>20</v>
      </c>
      <c r="N18" s="8">
        <f t="shared" si="0"/>
        <v>94.999999999999986</v>
      </c>
    </row>
    <row r="19" spans="1:14" x14ac:dyDescent="0.25">
      <c r="A19" s="3" t="s">
        <v>129</v>
      </c>
      <c r="B19" s="3" t="s">
        <v>8</v>
      </c>
      <c r="C19" s="3" t="s">
        <v>17</v>
      </c>
      <c r="D19" s="3" t="s">
        <v>26</v>
      </c>
      <c r="E19" s="3" t="s">
        <v>20</v>
      </c>
      <c r="F19" s="13" t="s">
        <v>117</v>
      </c>
      <c r="G19" s="3" t="s">
        <v>23</v>
      </c>
      <c r="H19" s="4">
        <v>42524</v>
      </c>
      <c r="I19" s="5">
        <v>0.5</v>
      </c>
      <c r="J19" s="5">
        <v>0.64583333333333337</v>
      </c>
      <c r="K19" s="6">
        <v>25</v>
      </c>
      <c r="L19" s="7">
        <f>(J18-I18)*24</f>
        <v>3.4999999999999996</v>
      </c>
      <c r="M19" s="6">
        <v>20</v>
      </c>
      <c r="N19" s="8">
        <f t="shared" si="0"/>
        <v>94.999999999999986</v>
      </c>
    </row>
    <row r="20" spans="1:14" x14ac:dyDescent="0.25">
      <c r="A20" s="3" t="s">
        <v>130</v>
      </c>
      <c r="B20" s="3" t="s">
        <v>80</v>
      </c>
      <c r="C20" s="3" t="s">
        <v>100</v>
      </c>
      <c r="D20" s="3" t="s">
        <v>64</v>
      </c>
      <c r="E20" s="3" t="s">
        <v>20</v>
      </c>
      <c r="F20" s="13" t="s">
        <v>118</v>
      </c>
      <c r="G20" s="3" t="s">
        <v>66</v>
      </c>
      <c r="H20" s="4">
        <v>42524</v>
      </c>
      <c r="I20" s="5">
        <v>0.66666666666666663</v>
      </c>
      <c r="J20" s="5">
        <v>0.75</v>
      </c>
      <c r="K20" s="6">
        <v>25</v>
      </c>
      <c r="L20" s="7">
        <f>(J19-I19)*24</f>
        <v>3.5000000000000009</v>
      </c>
      <c r="M20" s="6">
        <v>20</v>
      </c>
      <c r="N20" s="8">
        <f t="shared" si="0"/>
        <v>95.000000000000014</v>
      </c>
    </row>
    <row r="21" spans="1:14" x14ac:dyDescent="0.25">
      <c r="A21" s="3" t="s">
        <v>131</v>
      </c>
      <c r="B21" s="3" t="s">
        <v>84</v>
      </c>
      <c r="C21" s="3" t="s">
        <v>104</v>
      </c>
      <c r="D21" s="3" t="s">
        <v>64</v>
      </c>
      <c r="E21" s="3" t="s">
        <v>20</v>
      </c>
      <c r="F21" s="13" t="s">
        <v>118</v>
      </c>
      <c r="G21" s="3" t="s">
        <v>70</v>
      </c>
      <c r="H21" s="4">
        <v>42525</v>
      </c>
      <c r="I21" s="5">
        <v>0.39583333333333331</v>
      </c>
      <c r="J21" s="5">
        <v>0.52083333333333337</v>
      </c>
      <c r="K21" s="6">
        <v>10</v>
      </c>
      <c r="L21" s="7">
        <f>(J20-I20)*24</f>
        <v>2.0000000000000009</v>
      </c>
      <c r="M21" s="6">
        <v>15</v>
      </c>
      <c r="N21" s="8">
        <f t="shared" si="0"/>
        <v>40.000000000000014</v>
      </c>
    </row>
    <row r="22" spans="1:14" x14ac:dyDescent="0.25">
      <c r="A22" s="3" t="s">
        <v>132</v>
      </c>
      <c r="B22" s="3" t="s">
        <v>7</v>
      </c>
      <c r="C22" s="3" t="s">
        <v>16</v>
      </c>
      <c r="D22" s="3" t="s">
        <v>26</v>
      </c>
      <c r="E22" s="3" t="s">
        <v>20</v>
      </c>
      <c r="F22" s="13" t="s">
        <v>117</v>
      </c>
      <c r="G22" s="3" t="s">
        <v>22</v>
      </c>
      <c r="H22" s="4">
        <v>42525</v>
      </c>
      <c r="I22" s="5">
        <v>0.64583333333333337</v>
      </c>
      <c r="J22" s="5">
        <v>0.70833333333333337</v>
      </c>
      <c r="K22" s="6">
        <v>10</v>
      </c>
      <c r="L22" s="7">
        <f t="shared" si="1"/>
        <v>1.5</v>
      </c>
      <c r="M22" s="6">
        <v>15</v>
      </c>
      <c r="N22" s="8">
        <f t="shared" si="0"/>
        <v>32.5</v>
      </c>
    </row>
    <row r="23" spans="1:14" x14ac:dyDescent="0.25">
      <c r="A23" s="3" t="s">
        <v>133</v>
      </c>
      <c r="B23" s="3" t="s">
        <v>76</v>
      </c>
      <c r="C23" s="3" t="s">
        <v>96</v>
      </c>
      <c r="D23" s="3" t="s">
        <v>63</v>
      </c>
      <c r="E23" s="3" t="s">
        <v>20</v>
      </c>
      <c r="F23" s="13" t="s">
        <v>116</v>
      </c>
      <c r="G23" s="3" t="s">
        <v>89</v>
      </c>
      <c r="H23" s="4">
        <v>42526</v>
      </c>
      <c r="I23" s="5">
        <v>0.34375</v>
      </c>
      <c r="J23" s="5">
        <v>0.44791666666666669</v>
      </c>
      <c r="K23" s="6">
        <v>20</v>
      </c>
      <c r="L23" s="7">
        <f t="shared" si="1"/>
        <v>2.5000000000000004</v>
      </c>
      <c r="M23" s="6">
        <v>15</v>
      </c>
      <c r="N23" s="8">
        <f t="shared" si="0"/>
        <v>57.500000000000007</v>
      </c>
    </row>
    <row r="24" spans="1:14" x14ac:dyDescent="0.25">
      <c r="A24" s="3" t="s">
        <v>134</v>
      </c>
      <c r="B24" s="3" t="s">
        <v>83</v>
      </c>
      <c r="C24" s="3" t="s">
        <v>103</v>
      </c>
      <c r="D24" s="3" t="s">
        <v>64</v>
      </c>
      <c r="E24" s="3" t="s">
        <v>20</v>
      </c>
      <c r="F24" s="13" t="s">
        <v>118</v>
      </c>
      <c r="G24" s="3" t="s">
        <v>69</v>
      </c>
      <c r="H24" s="4">
        <v>42526</v>
      </c>
      <c r="I24" s="5">
        <v>0.6875</v>
      </c>
      <c r="J24" s="5">
        <v>0.70833333333333337</v>
      </c>
      <c r="K24" s="6">
        <v>10</v>
      </c>
      <c r="L24" s="7">
        <f t="shared" si="1"/>
        <v>0.50000000000000089</v>
      </c>
      <c r="M24" s="6">
        <v>15</v>
      </c>
      <c r="N24" s="8">
        <f t="shared" si="0"/>
        <v>17.500000000000014</v>
      </c>
    </row>
    <row r="25" spans="1:14" x14ac:dyDescent="0.25">
      <c r="A25" s="3" t="s">
        <v>135</v>
      </c>
      <c r="B25" s="3" t="s">
        <v>33</v>
      </c>
      <c r="C25" s="3" t="s">
        <v>36</v>
      </c>
      <c r="D25" s="3" t="s">
        <v>27</v>
      </c>
      <c r="E25" s="3" t="s">
        <v>20</v>
      </c>
      <c r="F25" s="13" t="s">
        <v>119</v>
      </c>
      <c r="G25" s="3" t="s">
        <v>30</v>
      </c>
      <c r="H25" s="4">
        <v>42527</v>
      </c>
      <c r="I25" s="5">
        <v>0.40625</v>
      </c>
      <c r="J25" s="5">
        <v>0.5625</v>
      </c>
      <c r="K25" s="6">
        <v>25</v>
      </c>
      <c r="L25" s="7">
        <f t="shared" si="1"/>
        <v>3.75</v>
      </c>
      <c r="M25" s="6">
        <v>20</v>
      </c>
      <c r="N25" s="8">
        <f t="shared" si="0"/>
        <v>100</v>
      </c>
    </row>
    <row r="26" spans="1:14" x14ac:dyDescent="0.25">
      <c r="A26" s="3" t="s">
        <v>136</v>
      </c>
      <c r="B26" s="3" t="s">
        <v>46</v>
      </c>
      <c r="C26" s="3" t="s">
        <v>49</v>
      </c>
      <c r="D26" s="3" t="s">
        <v>40</v>
      </c>
      <c r="E26" s="3" t="s">
        <v>20</v>
      </c>
      <c r="F26" s="13" t="s">
        <v>115</v>
      </c>
      <c r="G26" s="3" t="s">
        <v>43</v>
      </c>
      <c r="H26" s="4">
        <v>42527</v>
      </c>
      <c r="I26" s="5">
        <v>0.60416666666666663</v>
      </c>
      <c r="J26" s="5">
        <v>0.70833333333333337</v>
      </c>
      <c r="K26" s="6">
        <v>20</v>
      </c>
      <c r="L26" s="7">
        <f t="shared" si="1"/>
        <v>2.5000000000000018</v>
      </c>
      <c r="M26" s="6">
        <v>15</v>
      </c>
      <c r="N26" s="8">
        <f t="shared" si="0"/>
        <v>57.500000000000028</v>
      </c>
    </row>
    <row r="27" spans="1:14" x14ac:dyDescent="0.25">
      <c r="A27" s="3" t="s">
        <v>137</v>
      </c>
      <c r="B27" s="3" t="s">
        <v>10</v>
      </c>
      <c r="C27" s="3" t="s">
        <v>19</v>
      </c>
      <c r="D27" s="3" t="s">
        <v>26</v>
      </c>
      <c r="E27" s="3" t="s">
        <v>20</v>
      </c>
      <c r="F27" s="13" t="s">
        <v>120</v>
      </c>
      <c r="G27" s="3" t="s">
        <v>25</v>
      </c>
      <c r="H27" s="4">
        <v>42528</v>
      </c>
      <c r="I27" s="5">
        <v>0.51041666666666663</v>
      </c>
      <c r="J27" s="5">
        <v>0.59375</v>
      </c>
      <c r="K27" s="6">
        <v>10</v>
      </c>
      <c r="L27" s="7">
        <f t="shared" si="1"/>
        <v>2.0000000000000009</v>
      </c>
      <c r="M27" s="6">
        <v>15</v>
      </c>
      <c r="N27" s="8">
        <f t="shared" si="0"/>
        <v>40.000000000000014</v>
      </c>
    </row>
    <row r="28" spans="1:14" x14ac:dyDescent="0.25">
      <c r="A28" s="3" t="s">
        <v>138</v>
      </c>
      <c r="B28" s="3" t="s">
        <v>81</v>
      </c>
      <c r="C28" s="3" t="s">
        <v>101</v>
      </c>
      <c r="D28" s="3" t="s">
        <v>64</v>
      </c>
      <c r="E28" s="3" t="s">
        <v>20</v>
      </c>
      <c r="F28" s="13" t="s">
        <v>118</v>
      </c>
      <c r="G28" s="3" t="s">
        <v>67</v>
      </c>
      <c r="H28" s="4">
        <v>42528</v>
      </c>
      <c r="I28" s="5">
        <v>0.625</v>
      </c>
      <c r="J28" s="5">
        <v>0.70833333333333337</v>
      </c>
      <c r="K28" s="6">
        <v>10</v>
      </c>
      <c r="L28" s="7">
        <f t="shared" si="1"/>
        <v>2.0000000000000009</v>
      </c>
      <c r="M28" s="6">
        <v>15</v>
      </c>
      <c r="N28" s="8">
        <f t="shared" si="0"/>
        <v>40.000000000000014</v>
      </c>
    </row>
    <row r="29" spans="1:14" x14ac:dyDescent="0.25">
      <c r="A29" s="3" t="s">
        <v>139</v>
      </c>
      <c r="B29" s="3" t="s">
        <v>77</v>
      </c>
      <c r="C29" s="3" t="s">
        <v>97</v>
      </c>
      <c r="D29" s="3" t="s">
        <v>63</v>
      </c>
      <c r="E29" s="3" t="s">
        <v>20</v>
      </c>
      <c r="F29" s="13" t="s">
        <v>116</v>
      </c>
      <c r="G29" s="3" t="s">
        <v>90</v>
      </c>
      <c r="H29" s="4">
        <v>42529</v>
      </c>
      <c r="I29" s="5">
        <v>0.32291666666666669</v>
      </c>
      <c r="J29" s="5">
        <v>0.48958333333333331</v>
      </c>
      <c r="K29" s="6">
        <v>25</v>
      </c>
      <c r="L29" s="7">
        <f t="shared" si="1"/>
        <v>3.9999999999999991</v>
      </c>
      <c r="M29" s="6">
        <v>20</v>
      </c>
      <c r="N29" s="8">
        <f t="shared" si="0"/>
        <v>104.99999999999999</v>
      </c>
    </row>
    <row r="30" spans="1:14" x14ac:dyDescent="0.25">
      <c r="A30" s="3" t="s">
        <v>140</v>
      </c>
      <c r="B30" s="3" t="s">
        <v>73</v>
      </c>
      <c r="C30" s="3" t="s">
        <v>93</v>
      </c>
      <c r="D30" s="3" t="s">
        <v>63</v>
      </c>
      <c r="E30" s="3" t="s">
        <v>20</v>
      </c>
      <c r="F30" s="13" t="s">
        <v>116</v>
      </c>
      <c r="G30" s="3" t="s">
        <v>86</v>
      </c>
      <c r="H30" s="4">
        <v>42529</v>
      </c>
      <c r="I30" s="5">
        <v>0.52083333333333337</v>
      </c>
      <c r="J30" s="5">
        <v>0.65625</v>
      </c>
      <c r="K30" s="6">
        <v>25</v>
      </c>
      <c r="L30" s="7">
        <f t="shared" si="1"/>
        <v>3.2499999999999991</v>
      </c>
      <c r="M30" s="6">
        <v>20</v>
      </c>
      <c r="N30" s="8">
        <f t="shared" si="0"/>
        <v>89.999999999999986</v>
      </c>
    </row>
    <row r="31" spans="1:14" x14ac:dyDescent="0.25">
      <c r="A31" s="3" t="s">
        <v>141</v>
      </c>
      <c r="B31" s="3" t="s">
        <v>56</v>
      </c>
      <c r="C31" s="3" t="s">
        <v>60</v>
      </c>
      <c r="D31" s="3" t="s">
        <v>50</v>
      </c>
      <c r="E31" s="3" t="s">
        <v>20</v>
      </c>
      <c r="F31" s="13" t="s">
        <v>114</v>
      </c>
      <c r="G31" s="3" t="s">
        <v>52</v>
      </c>
      <c r="H31" s="4">
        <v>42530</v>
      </c>
      <c r="I31" s="5">
        <v>0.48958333333333331</v>
      </c>
      <c r="J31" s="5">
        <v>0.55208333333333337</v>
      </c>
      <c r="K31" s="6">
        <v>10</v>
      </c>
      <c r="L31" s="7">
        <f t="shared" si="1"/>
        <v>1.5000000000000013</v>
      </c>
      <c r="M31" s="6">
        <v>15</v>
      </c>
      <c r="N31" s="8">
        <f t="shared" si="0"/>
        <v>32.500000000000021</v>
      </c>
    </row>
    <row r="32" spans="1:14" x14ac:dyDescent="0.25">
      <c r="A32" s="3" t="s">
        <v>142</v>
      </c>
      <c r="B32" s="3" t="s">
        <v>74</v>
      </c>
      <c r="C32" s="3" t="s">
        <v>94</v>
      </c>
      <c r="D32" s="3" t="s">
        <v>63</v>
      </c>
      <c r="E32" s="3" t="s">
        <v>20</v>
      </c>
      <c r="F32" s="13" t="s">
        <v>116</v>
      </c>
      <c r="G32" s="3" t="s">
        <v>87</v>
      </c>
      <c r="H32" s="4">
        <v>42531</v>
      </c>
      <c r="I32" s="5">
        <v>0.34375</v>
      </c>
      <c r="J32" s="5">
        <v>0.45833333333333331</v>
      </c>
      <c r="K32" s="6">
        <v>20</v>
      </c>
      <c r="L32" s="7">
        <f t="shared" si="1"/>
        <v>2.7499999999999996</v>
      </c>
      <c r="M32" s="6">
        <v>15</v>
      </c>
      <c r="N32" s="8">
        <f t="shared" si="0"/>
        <v>61.249999999999993</v>
      </c>
    </row>
    <row r="33" spans="1:14" x14ac:dyDescent="0.25">
      <c r="A33" s="3" t="s">
        <v>143</v>
      </c>
      <c r="B33" s="3" t="s">
        <v>31</v>
      </c>
      <c r="C33" s="3" t="s">
        <v>34</v>
      </c>
      <c r="D33" s="3" t="s">
        <v>27</v>
      </c>
      <c r="E33" s="3" t="s">
        <v>20</v>
      </c>
      <c r="F33" s="13" t="s">
        <v>119</v>
      </c>
      <c r="G33" s="3" t="s">
        <v>28</v>
      </c>
      <c r="H33" s="4">
        <v>42531</v>
      </c>
      <c r="I33" s="5">
        <v>0.57291666666666663</v>
      </c>
      <c r="J33" s="5">
        <v>0.625</v>
      </c>
      <c r="K33" s="6">
        <v>10</v>
      </c>
      <c r="L33" s="7">
        <f t="shared" si="1"/>
        <v>1.2500000000000009</v>
      </c>
      <c r="M33" s="6">
        <v>15</v>
      </c>
      <c r="N33" s="8">
        <f t="shared" si="0"/>
        <v>28.750000000000014</v>
      </c>
    </row>
    <row r="34" spans="1:14" x14ac:dyDescent="0.25">
      <c r="A34" s="3" t="s">
        <v>144</v>
      </c>
      <c r="B34" s="3" t="s">
        <v>55</v>
      </c>
      <c r="C34" s="3" t="s">
        <v>59</v>
      </c>
      <c r="D34" s="3" t="s">
        <v>50</v>
      </c>
      <c r="E34" s="3" t="s">
        <v>20</v>
      </c>
      <c r="F34" s="13" t="s">
        <v>114</v>
      </c>
      <c r="G34" s="3" t="s">
        <v>51</v>
      </c>
      <c r="H34" s="4">
        <v>42532</v>
      </c>
      <c r="I34" s="5">
        <v>0.35416666666666669</v>
      </c>
      <c r="J34" s="5">
        <v>0.48958333333333331</v>
      </c>
      <c r="K34" s="6">
        <v>25</v>
      </c>
      <c r="L34" s="7">
        <f t="shared" si="1"/>
        <v>3.2499999999999991</v>
      </c>
      <c r="M34" s="6">
        <v>20</v>
      </c>
      <c r="N34" s="8">
        <f t="shared" si="0"/>
        <v>89.999999999999986</v>
      </c>
    </row>
    <row r="35" spans="1:14" x14ac:dyDescent="0.25">
      <c r="A35" s="3" t="s">
        <v>145</v>
      </c>
      <c r="B35" s="3" t="s">
        <v>82</v>
      </c>
      <c r="C35" s="3" t="s">
        <v>102</v>
      </c>
      <c r="D35" s="3" t="s">
        <v>64</v>
      </c>
      <c r="E35" s="3" t="s">
        <v>20</v>
      </c>
      <c r="F35" s="13" t="s">
        <v>118</v>
      </c>
      <c r="G35" s="3" t="s">
        <v>68</v>
      </c>
      <c r="H35" s="4">
        <v>42533</v>
      </c>
      <c r="I35" s="5">
        <v>0.57291666666666663</v>
      </c>
      <c r="J35" s="5">
        <v>0.64583333333333337</v>
      </c>
      <c r="K35" s="6">
        <v>10</v>
      </c>
      <c r="L35" s="7">
        <f t="shared" si="1"/>
        <v>1.7500000000000018</v>
      </c>
      <c r="M35" s="6">
        <v>15</v>
      </c>
      <c r="N35" s="8">
        <f t="shared" si="0"/>
        <v>36.250000000000028</v>
      </c>
    </row>
    <row r="36" spans="1:14" x14ac:dyDescent="0.25">
      <c r="A36" s="3" t="s">
        <v>146</v>
      </c>
      <c r="B36" s="3" t="s">
        <v>79</v>
      </c>
      <c r="C36" s="3" t="s">
        <v>99</v>
      </c>
      <c r="D36" s="3" t="s">
        <v>64</v>
      </c>
      <c r="E36" s="3" t="s">
        <v>20</v>
      </c>
      <c r="F36" s="13" t="s">
        <v>118</v>
      </c>
      <c r="G36" s="3" t="s">
        <v>65</v>
      </c>
      <c r="H36" s="4">
        <v>42534</v>
      </c>
      <c r="I36" s="5">
        <v>0.40625</v>
      </c>
      <c r="J36" s="5">
        <v>0.51041666666666663</v>
      </c>
      <c r="K36" s="6">
        <v>20</v>
      </c>
      <c r="L36" s="7">
        <f t="shared" si="1"/>
        <v>2.4999999999999991</v>
      </c>
      <c r="M36" s="6">
        <v>15</v>
      </c>
      <c r="N36" s="8">
        <f t="shared" si="0"/>
        <v>57.499999999999986</v>
      </c>
    </row>
    <row r="37" spans="1:14" x14ac:dyDescent="0.25">
      <c r="A37" s="3" t="s">
        <v>147</v>
      </c>
      <c r="B37" s="3" t="s">
        <v>32</v>
      </c>
      <c r="C37" s="3" t="s">
        <v>35</v>
      </c>
      <c r="D37" s="3" t="s">
        <v>27</v>
      </c>
      <c r="E37" s="3" t="s">
        <v>20</v>
      </c>
      <c r="F37" s="13" t="s">
        <v>119</v>
      </c>
      <c r="G37" s="3" t="s">
        <v>29</v>
      </c>
      <c r="H37" s="4">
        <v>42534</v>
      </c>
      <c r="I37" s="5">
        <v>0.5625</v>
      </c>
      <c r="J37" s="5">
        <v>0.60416666666666663</v>
      </c>
      <c r="K37" s="6">
        <v>10</v>
      </c>
      <c r="L37" s="7">
        <f t="shared" si="1"/>
        <v>0.99999999999999911</v>
      </c>
      <c r="M37" s="6">
        <v>15</v>
      </c>
      <c r="N37" s="8">
        <f t="shared" si="0"/>
        <v>24.999999999999986</v>
      </c>
    </row>
    <row r="38" spans="1:14" x14ac:dyDescent="0.25">
      <c r="A38" s="3" t="s">
        <v>148</v>
      </c>
      <c r="B38" s="3" t="s">
        <v>78</v>
      </c>
      <c r="C38" s="3" t="s">
        <v>98</v>
      </c>
      <c r="D38" s="3" t="s">
        <v>63</v>
      </c>
      <c r="E38" s="3" t="s">
        <v>20</v>
      </c>
      <c r="F38" s="13" t="s">
        <v>116</v>
      </c>
      <c r="G38" s="3" t="s">
        <v>91</v>
      </c>
      <c r="H38" s="4">
        <v>42536</v>
      </c>
      <c r="I38" s="5">
        <v>0.39583333333333331</v>
      </c>
      <c r="J38" s="5">
        <v>0.53125</v>
      </c>
      <c r="K38" s="6">
        <v>25</v>
      </c>
      <c r="L38" s="7">
        <f t="shared" si="1"/>
        <v>3.2500000000000004</v>
      </c>
      <c r="M38" s="6">
        <v>20</v>
      </c>
      <c r="N38" s="8">
        <f t="shared" si="0"/>
        <v>90.000000000000014</v>
      </c>
    </row>
    <row r="40" spans="1:14" x14ac:dyDescent="0.25">
      <c r="M40" s="3" t="s">
        <v>11</v>
      </c>
      <c r="N40" s="8">
        <f>SUM(N11:N38)</f>
        <v>1596.25</v>
      </c>
    </row>
  </sheetData>
  <sortState ref="A5:O32">
    <sortCondition ref="H5:H32"/>
  </sortState>
  <pageMargins left="0.7" right="0.7" top="0.75" bottom="0.75" header="0.3" footer="0.3"/>
  <pageSetup scale="66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Service Log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dcterms:created xsi:type="dcterms:W3CDTF">2012-10-10T19:09:07Z</dcterms:created>
  <dcterms:modified xsi:type="dcterms:W3CDTF">2016-03-14T05:13:35Z</dcterms:modified>
</cp:coreProperties>
</file>