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915"/>
  <workbookPr autoCompressPictures="0"/>
  <bookViews>
    <workbookView xWindow="0" yWindow="100" windowWidth="23960" windowHeight="10000"/>
  </bookViews>
  <sheets>
    <sheet name="Sheet1" sheetId="1" r:id="rId1"/>
    <sheet name="Sheet2" sheetId="6" r:id="rId2"/>
    <sheet name="Sheet3" sheetId="7" r:id="rId3"/>
    <sheet name="Sheet4" sheetId="8" r:id="rId4"/>
    <sheet name="Sheet5" sheetId="9" r:id="rId5"/>
    <sheet name="Sheet6" sheetId="10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" i="10" l="1"/>
  <c r="E26" i="10"/>
  <c r="E27" i="10"/>
  <c r="E28" i="10"/>
  <c r="E30" i="10"/>
  <c r="D6" i="9"/>
  <c r="D7" i="9"/>
  <c r="D8" i="9"/>
  <c r="D9" i="9"/>
  <c r="D10" i="9"/>
  <c r="D11" i="9"/>
  <c r="D12" i="9"/>
  <c r="D13" i="9"/>
  <c r="D14" i="9"/>
  <c r="D15" i="9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B28" i="1"/>
  <c r="C28" i="1"/>
  <c r="B27" i="1"/>
  <c r="C27" i="1"/>
  <c r="B26" i="1"/>
  <c r="C26" i="1"/>
  <c r="B25" i="1"/>
  <c r="C25" i="1"/>
  <c r="B24" i="1"/>
  <c r="C24" i="1"/>
  <c r="B23" i="1"/>
  <c r="C23" i="1"/>
  <c r="B22" i="1"/>
  <c r="C22" i="1"/>
  <c r="B21" i="1"/>
  <c r="C21" i="1"/>
  <c r="B20" i="1"/>
  <c r="C20" i="1"/>
  <c r="B19" i="1"/>
  <c r="C19" i="1"/>
  <c r="B18" i="1"/>
  <c r="C18" i="1"/>
  <c r="B17" i="1"/>
  <c r="C17" i="1"/>
  <c r="B16" i="1"/>
  <c r="C16" i="1"/>
  <c r="B15" i="1"/>
  <c r="C15" i="1"/>
  <c r="B14" i="1"/>
  <c r="C14" i="1"/>
  <c r="B13" i="1"/>
  <c r="C13" i="1"/>
  <c r="B12" i="1"/>
  <c r="C12" i="1"/>
  <c r="B11" i="1"/>
  <c r="C11" i="1"/>
  <c r="B10" i="1"/>
  <c r="C10" i="1"/>
</calcChain>
</file>

<file path=xl/sharedStrings.xml><?xml version="1.0" encoding="utf-8"?>
<sst xmlns="http://schemas.openxmlformats.org/spreadsheetml/2006/main" count="115" uniqueCount="80">
  <si>
    <t>Price</t>
  </si>
  <si>
    <t>p</t>
  </si>
  <si>
    <t>Q</t>
  </si>
  <si>
    <t>Quantity Demanded</t>
  </si>
  <si>
    <t>Point Elasticity</t>
  </si>
  <si>
    <t>ε</t>
  </si>
  <si>
    <t>P</t>
  </si>
  <si>
    <r>
      <t>P</t>
    </r>
    <r>
      <rPr>
        <sz val="11"/>
        <color theme="1"/>
        <rFont val="Calibri"/>
        <family val="2"/>
      </rPr>
      <t>₀</t>
    </r>
  </si>
  <si>
    <t>Price of Tropical Cream</t>
  </si>
  <si>
    <t xml:space="preserve">Quantity Demanded of Tropical Cream  </t>
  </si>
  <si>
    <r>
      <t>p</t>
    </r>
    <r>
      <rPr>
        <sz val="11"/>
        <color theme="1"/>
        <rFont val="Calibri"/>
        <family val="2"/>
      </rPr>
      <t>₀</t>
    </r>
  </si>
  <si>
    <t xml:space="preserve">Price of Green Mango </t>
  </si>
  <si>
    <t>Perloff-Brander ch.3 EOC  Excel Exercises_Satyajit Ghosh</t>
  </si>
  <si>
    <t>Ch.3_7.1</t>
  </si>
  <si>
    <t>Ch.3_7.2</t>
  </si>
  <si>
    <t>Perloff-Brander.2e. Ch.3 #7.2_ solution_Satyajit Ghosh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</si>
  <si>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</si>
  <si>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</si>
  <si>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</si>
  <si>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</si>
  <si>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</si>
  <si>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</si>
  <si>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</si>
  <si>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</si>
  <si>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</si>
  <si>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</si>
  <si>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</si>
  <si>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</si>
  <si>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</si>
  <si>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</si>
  <si>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</si>
  <si>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</si>
  <si>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</si>
  <si>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</si>
  <si>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</si>
  <si>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</si>
  <si>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</si>
  <si>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</si>
  <si>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</si>
  <si>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Intercept</t>
  </si>
  <si>
    <t>X Variable 1</t>
  </si>
  <si>
    <t>X Variable 2</t>
  </si>
  <si>
    <t xml:space="preserve">The demand equation is estimated as </t>
  </si>
  <si>
    <r>
      <t>Q</t>
    </r>
    <r>
      <rPr>
        <sz val="11"/>
        <color theme="1"/>
        <rFont val="Calibri"/>
        <family val="2"/>
        <scheme val="minor"/>
      </rPr>
      <t xml:space="preserve"> = 117.6435 – 5.069</t>
    </r>
    <r>
      <rPr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+ 1.9326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0</t>
    </r>
  </si>
  <si>
    <t>Since the absolute value of the  t- statistic for the coefficient of p, 2.9915 is greater than 2,</t>
  </si>
  <si>
    <t xml:space="preserve">the coefficient is significantly different from zero. But the absolute value of the  t- statistic for </t>
  </si>
  <si>
    <r>
      <t>the coefficient of p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1.9326 is less than 2; the coefficient is  not significantly different from zero.</t>
    </r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</si>
  <si>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.841.</t>
    </r>
  </si>
  <si>
    <t>Perloff-Brander.2e. Ch.3 #7.3_ solution_Satyajit Ghosh</t>
  </si>
  <si>
    <t>On worksheet 2 we organize the income data (column C) in terms of 12 sequential seasons.</t>
  </si>
  <si>
    <t xml:space="preserve">The values of the time variable (column D) 1-12 reflect the importance of trend factor. </t>
  </si>
  <si>
    <r>
      <t>Seasonal dummies D1-D4 are presented in columns E-H. Note that 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=1 in season 1, </t>
    </r>
  </si>
  <si>
    <r>
      <t>when 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=D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=D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=0. Similarly in season 4,  D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=1, but D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=D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=D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=0.</t>
    </r>
  </si>
  <si>
    <t xml:space="preserve"> Worksheet 3 contains the Excel regression results where the dependent variable is </t>
  </si>
  <si>
    <t xml:space="preserve">income (Y) and the independent variables (the X variables) are time, D1, D2 and D3. </t>
  </si>
  <si>
    <t xml:space="preserve">The regression is run with a constant term and thus the fourth seasonal dummy D4 is </t>
  </si>
  <si>
    <t>not included in the set of regressors. Using the estimated coefficients ( which are all</t>
  </si>
  <si>
    <t xml:space="preserve"> significant) the forecasts for the four seasons of year 4 and for the entire year 4 are </t>
  </si>
  <si>
    <t xml:space="preserve">calculated in F25-F28 and F30. The discrepancy between the forecasts for the four </t>
  </si>
  <si>
    <t>seasons and for the entire year is due to rounding.</t>
  </si>
  <si>
    <t>Year</t>
  </si>
  <si>
    <t>Season</t>
  </si>
  <si>
    <t>Income</t>
  </si>
  <si>
    <t xml:space="preserve">Time </t>
  </si>
  <si>
    <t>D1</t>
  </si>
  <si>
    <t>D2</t>
  </si>
  <si>
    <t>D3</t>
  </si>
  <si>
    <t>D4</t>
  </si>
  <si>
    <t>X Variable 3</t>
  </si>
  <si>
    <t>X Variable 4</t>
  </si>
  <si>
    <t>Forecast for Year 4, Season 1:</t>
  </si>
  <si>
    <t>Y1=</t>
  </si>
  <si>
    <t>Forecast for Year 4, Season 2:</t>
  </si>
  <si>
    <t>Y2=</t>
  </si>
  <si>
    <t>Forecast for Year 4, Season 3:</t>
  </si>
  <si>
    <t>Y3=</t>
  </si>
  <si>
    <t>Forecast for Year 4, Season 4:</t>
  </si>
  <si>
    <t>Y4=</t>
  </si>
  <si>
    <t>Forecast for Year 4:</t>
  </si>
  <si>
    <t>Y=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</si>
</sst>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/>
    <xf numFmtId="0" fontId="1" fillId="0" borderId="1" xfId="0" applyFont="1" applyFill="1" applyBorder="1" applyAlignment="1">
      <alignment horizontal="centerContinuous"/>
    </xf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1" xfId="0" applyFont="1" applyFill="1" applyBorder="1" applyAlignment="1">
      <alignment horizontal="center"/>
    </xf>
    <xf numFmtId="0" fontId="0" fillId="2" borderId="0" xfId="0" applyFont="1" applyFill="1" applyAlignment="1"/>
    <xf numFmtId="0" fontId="1" fillId="2" borderId="0" xfId="0" applyFont="1" applyFill="1" applyAlignment="1"/>
    <xf numFmtId="0" fontId="0" fillId="2" borderId="0" xfId="0" applyFill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0" fontId="0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A3" sqref="A3:B3"/>
    </sheetView>
  </sheetViews>
  <sheetFormatPr baseColWidth="10" defaultColWidth="8.83203125" defaultRowHeight="14" x14ac:dyDescent="0"/>
  <cols>
    <col min="3" max="3" width="9.33203125" bestFit="1" customWidth="1"/>
  </cols>
  <sheetData>
    <row r="1" spans="1:3">
      <c r="A1" t="s">
        <v>12</v>
      </c>
    </row>
    <row r="3" spans="1:3">
      <c r="A3" t="s">
        <v>13</v>
      </c>
    </row>
    <row r="5" spans="1:3">
      <c r="A5" t="s">
        <v>0</v>
      </c>
      <c r="C5" t="s">
        <v>1</v>
      </c>
    </row>
    <row r="6" spans="1:3">
      <c r="A6" t="s">
        <v>3</v>
      </c>
      <c r="B6" s="1"/>
      <c r="C6" s="1" t="s">
        <v>2</v>
      </c>
    </row>
    <row r="7" spans="1:3">
      <c r="A7" t="s">
        <v>4</v>
      </c>
      <c r="C7" s="2" t="s">
        <v>5</v>
      </c>
    </row>
    <row r="9" spans="1:3">
      <c r="A9" s="8" t="s">
        <v>1</v>
      </c>
      <c r="B9" s="9" t="s">
        <v>2</v>
      </c>
      <c r="C9" s="10" t="s">
        <v>5</v>
      </c>
    </row>
    <row r="10" spans="1:3">
      <c r="A10" s="8">
        <v>1</v>
      </c>
      <c r="B10" s="8">
        <f>100-5*A10</f>
        <v>95</v>
      </c>
      <c r="C10" s="11">
        <f>-5*(A10/B10)</f>
        <v>-5.2631578947368418E-2</v>
      </c>
    </row>
    <row r="11" spans="1:3">
      <c r="A11" s="8">
        <f>A10+1</f>
        <v>2</v>
      </c>
      <c r="B11" s="8">
        <f t="shared" ref="B11:B28" si="0">100-5*A11</f>
        <v>90</v>
      </c>
      <c r="C11" s="11">
        <f t="shared" ref="C11:C28" si="1">-5*(A11/B11)</f>
        <v>-0.11111111111111112</v>
      </c>
    </row>
    <row r="12" spans="1:3">
      <c r="A12" s="8">
        <f t="shared" ref="A12:A28" si="2">A11+1</f>
        <v>3</v>
      </c>
      <c r="B12" s="8">
        <f t="shared" si="0"/>
        <v>85</v>
      </c>
      <c r="C12" s="11">
        <f t="shared" si="1"/>
        <v>-0.1764705882352941</v>
      </c>
    </row>
    <row r="13" spans="1:3">
      <c r="A13" s="8">
        <f t="shared" si="2"/>
        <v>4</v>
      </c>
      <c r="B13" s="8">
        <f t="shared" si="0"/>
        <v>80</v>
      </c>
      <c r="C13" s="11">
        <f t="shared" si="1"/>
        <v>-0.25</v>
      </c>
    </row>
    <row r="14" spans="1:3">
      <c r="A14" s="8">
        <f t="shared" si="2"/>
        <v>5</v>
      </c>
      <c r="B14" s="8">
        <f t="shared" si="0"/>
        <v>75</v>
      </c>
      <c r="C14" s="11">
        <f t="shared" si="1"/>
        <v>-0.33333333333333331</v>
      </c>
    </row>
    <row r="15" spans="1:3">
      <c r="A15" s="8">
        <f t="shared" si="2"/>
        <v>6</v>
      </c>
      <c r="B15" s="8">
        <f t="shared" si="0"/>
        <v>70</v>
      </c>
      <c r="C15" s="11">
        <f t="shared" si="1"/>
        <v>-0.4285714285714286</v>
      </c>
    </row>
    <row r="16" spans="1:3">
      <c r="A16" s="8">
        <f t="shared" si="2"/>
        <v>7</v>
      </c>
      <c r="B16" s="8">
        <f t="shared" si="0"/>
        <v>65</v>
      </c>
      <c r="C16" s="11">
        <f t="shared" si="1"/>
        <v>-0.53846153846153855</v>
      </c>
    </row>
    <row r="17" spans="1:3">
      <c r="A17" s="8">
        <f t="shared" si="2"/>
        <v>8</v>
      </c>
      <c r="B17" s="8">
        <f t="shared" si="0"/>
        <v>60</v>
      </c>
      <c r="C17" s="11">
        <f t="shared" si="1"/>
        <v>-0.66666666666666663</v>
      </c>
    </row>
    <row r="18" spans="1:3">
      <c r="A18" s="8">
        <f t="shared" si="2"/>
        <v>9</v>
      </c>
      <c r="B18" s="8">
        <f t="shared" si="0"/>
        <v>55</v>
      </c>
      <c r="C18" s="11">
        <f t="shared" si="1"/>
        <v>-0.81818181818181812</v>
      </c>
    </row>
    <row r="19" spans="1:3">
      <c r="A19" s="8">
        <f t="shared" si="2"/>
        <v>10</v>
      </c>
      <c r="B19" s="8">
        <f t="shared" si="0"/>
        <v>50</v>
      </c>
      <c r="C19" s="11">
        <f t="shared" si="1"/>
        <v>-1</v>
      </c>
    </row>
    <row r="20" spans="1:3">
      <c r="A20" s="8">
        <f t="shared" si="2"/>
        <v>11</v>
      </c>
      <c r="B20" s="8">
        <f t="shared" si="0"/>
        <v>45</v>
      </c>
      <c r="C20" s="11">
        <f t="shared" si="1"/>
        <v>-1.2222222222222221</v>
      </c>
    </row>
    <row r="21" spans="1:3">
      <c r="A21" s="8">
        <f t="shared" si="2"/>
        <v>12</v>
      </c>
      <c r="B21" s="8">
        <f t="shared" si="0"/>
        <v>40</v>
      </c>
      <c r="C21" s="11">
        <f t="shared" si="1"/>
        <v>-1.5</v>
      </c>
    </row>
    <row r="22" spans="1:3">
      <c r="A22" s="8">
        <f t="shared" si="2"/>
        <v>13</v>
      </c>
      <c r="B22" s="8">
        <f t="shared" si="0"/>
        <v>35</v>
      </c>
      <c r="C22" s="11">
        <f t="shared" si="1"/>
        <v>-1.8571428571428572</v>
      </c>
    </row>
    <row r="23" spans="1:3">
      <c r="A23" s="8">
        <f t="shared" si="2"/>
        <v>14</v>
      </c>
      <c r="B23" s="8">
        <f t="shared" si="0"/>
        <v>30</v>
      </c>
      <c r="C23" s="11">
        <f t="shared" si="1"/>
        <v>-2.3333333333333335</v>
      </c>
    </row>
    <row r="24" spans="1:3">
      <c r="A24" s="8">
        <f t="shared" si="2"/>
        <v>15</v>
      </c>
      <c r="B24" s="8">
        <f t="shared" si="0"/>
        <v>25</v>
      </c>
      <c r="C24" s="11">
        <f t="shared" si="1"/>
        <v>-3</v>
      </c>
    </row>
    <row r="25" spans="1:3">
      <c r="A25" s="8">
        <f t="shared" si="2"/>
        <v>16</v>
      </c>
      <c r="B25" s="8">
        <f t="shared" si="0"/>
        <v>20</v>
      </c>
      <c r="C25" s="11">
        <f t="shared" si="1"/>
        <v>-4</v>
      </c>
    </row>
    <row r="26" spans="1:3">
      <c r="A26" s="8">
        <f t="shared" si="2"/>
        <v>17</v>
      </c>
      <c r="B26" s="8">
        <f t="shared" si="0"/>
        <v>15</v>
      </c>
      <c r="C26" s="11">
        <f t="shared" si="1"/>
        <v>-5.6666666666666661</v>
      </c>
    </row>
    <row r="27" spans="1:3" ht="15.75" customHeight="1">
      <c r="A27" s="8">
        <f t="shared" si="2"/>
        <v>18</v>
      </c>
      <c r="B27" s="8">
        <f t="shared" si="0"/>
        <v>10</v>
      </c>
      <c r="C27" s="11">
        <f t="shared" si="1"/>
        <v>-9</v>
      </c>
    </row>
    <row r="28" spans="1:3">
      <c r="A28" s="8">
        <f t="shared" si="2"/>
        <v>19</v>
      </c>
      <c r="B28" s="8">
        <f t="shared" si="0"/>
        <v>5</v>
      </c>
      <c r="C28" s="11">
        <f t="shared" si="1"/>
        <v>-19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G18" sqref="G18"/>
    </sheetView>
  </sheetViews>
  <sheetFormatPr baseColWidth="10" defaultColWidth="8.83203125" defaultRowHeight="14" x14ac:dyDescent="0"/>
  <sheetData>
    <row r="1" spans="1:5">
      <c r="A1" t="s">
        <v>15</v>
      </c>
    </row>
    <row r="3" spans="1:5">
      <c r="A3" t="s">
        <v>14</v>
      </c>
    </row>
    <row r="5" spans="1:5">
      <c r="A5" t="s">
        <v>9</v>
      </c>
      <c r="E5" s="1" t="s">
        <v>2</v>
      </c>
    </row>
    <row r="6" spans="1:5">
      <c r="A6" t="s">
        <v>8</v>
      </c>
      <c r="E6" t="s">
        <v>1</v>
      </c>
    </row>
    <row r="7" spans="1:5">
      <c r="A7" t="s">
        <v>11</v>
      </c>
      <c r="E7" t="s">
        <v>10</v>
      </c>
    </row>
    <row r="9" spans="1:5">
      <c r="A9" s="5" t="s">
        <v>2</v>
      </c>
      <c r="B9" s="4" t="s">
        <v>6</v>
      </c>
      <c r="C9" s="4" t="s">
        <v>7</v>
      </c>
    </row>
    <row r="10" spans="1:5">
      <c r="A10" s="7">
        <v>84</v>
      </c>
      <c r="B10" s="3">
        <v>8.5</v>
      </c>
      <c r="C10" s="3">
        <v>5.25</v>
      </c>
    </row>
    <row r="11" spans="1:5">
      <c r="A11" s="7">
        <v>82</v>
      </c>
      <c r="B11" s="3">
        <v>9</v>
      </c>
      <c r="C11" s="3">
        <v>6</v>
      </c>
    </row>
    <row r="12" spans="1:5">
      <c r="A12" s="7">
        <v>85</v>
      </c>
      <c r="B12" s="3">
        <v>8.75</v>
      </c>
      <c r="C12" s="3">
        <v>6</v>
      </c>
    </row>
    <row r="13" spans="1:5">
      <c r="A13" s="7">
        <v>83</v>
      </c>
      <c r="B13" s="3">
        <v>9.25</v>
      </c>
      <c r="C13" s="3">
        <v>6.5</v>
      </c>
    </row>
    <row r="14" spans="1:5">
      <c r="A14" s="7">
        <v>82</v>
      </c>
      <c r="B14" s="3">
        <v>9.5</v>
      </c>
      <c r="C14" s="3">
        <v>6.25</v>
      </c>
    </row>
    <row r="15" spans="1:5">
      <c r="A15" s="7">
        <v>84</v>
      </c>
      <c r="B15" s="3">
        <v>9.25</v>
      </c>
      <c r="C15" s="3">
        <v>6.25</v>
      </c>
    </row>
    <row r="16" spans="1:5">
      <c r="A16" s="7">
        <v>87</v>
      </c>
      <c r="B16" s="3">
        <v>8.25</v>
      </c>
      <c r="C16" s="3">
        <v>5.25</v>
      </c>
    </row>
    <row r="17" spans="1:3">
      <c r="A17" s="7">
        <v>81</v>
      </c>
      <c r="B17" s="3">
        <v>10</v>
      </c>
      <c r="C17" s="3">
        <v>7</v>
      </c>
    </row>
    <row r="18" spans="1:3">
      <c r="A18" s="7">
        <v>82</v>
      </c>
      <c r="B18" s="3">
        <v>10</v>
      </c>
      <c r="C18" s="3">
        <v>7.25</v>
      </c>
    </row>
    <row r="19" spans="1:3">
      <c r="A19" s="7">
        <v>79</v>
      </c>
      <c r="B19" s="3">
        <v>10.5</v>
      </c>
      <c r="C19" s="3">
        <v>7.25</v>
      </c>
    </row>
    <row r="20" spans="1:3">
      <c r="A20" s="7">
        <v>82</v>
      </c>
      <c r="B20" s="3">
        <v>9.5</v>
      </c>
      <c r="C20" s="3">
        <v>6.75</v>
      </c>
    </row>
    <row r="21" spans="1:3">
      <c r="A21" s="7">
        <v>78</v>
      </c>
      <c r="B21" s="3">
        <v>10.25</v>
      </c>
      <c r="C21" s="3">
        <v>7.25</v>
      </c>
    </row>
    <row r="24" spans="1:3">
      <c r="A24" s="6"/>
      <c r="B24" s="6"/>
      <c r="C24" s="6"/>
    </row>
    <row r="25" spans="1:3">
      <c r="A25" s="6"/>
      <c r="B25" s="6"/>
      <c r="C25" s="6"/>
    </row>
    <row r="26" spans="1:3">
      <c r="A26" s="6"/>
      <c r="B26" s="6"/>
      <c r="C26" s="6"/>
    </row>
    <row r="27" spans="1:3">
      <c r="A27" s="6"/>
      <c r="B27" s="6"/>
      <c r="C27" s="6"/>
    </row>
    <row r="28" spans="1:3">
      <c r="A28" s="6"/>
      <c r="B28" s="6"/>
      <c r="C28" s="6"/>
    </row>
    <row r="31" spans="1:3">
      <c r="C31" s="12"/>
    </row>
    <row r="32" spans="1:3">
      <c r="C32" s="12"/>
    </row>
  </sheetData>
  <printOptions gridLines="1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V13" sqref="V13"/>
    </sheetView>
  </sheetViews>
  <sheetFormatPr baseColWidth="10" defaultColWidth="8.83203125" defaultRowHeight="14" x14ac:dyDescent="0"/>
  <cols>
    <col min="9" max="9" width="12.5" customWidth="1"/>
  </cols>
  <sheetData>
    <row r="1" spans="1:9">
      <c r="A1" t="s">
        <v>16</v>
      </c>
    </row>
    <row r="2" spans="1:9" ht="15" thickBot="1"/>
    <row r="3" spans="1:9">
      <c r="A3" s="13" t="s">
        <v>17</v>
      </c>
      <c r="B3" s="13"/>
    </row>
    <row r="4" spans="1:9">
      <c r="A4" s="14" t="s">
        <v>18</v>
      </c>
      <c r="B4" s="14">
        <v>0.91685971367427777</v>
      </c>
    </row>
    <row r="5" spans="1:9">
      <c r="A5" s="14" t="s">
        <v>19</v>
      </c>
      <c r="B5" s="14">
        <v>0.84063173455887863</v>
      </c>
    </row>
    <row r="6" spans="1:9">
      <c r="A6" s="14" t="s">
        <v>20</v>
      </c>
      <c r="B6" s="14">
        <v>0.80521656446085166</v>
      </c>
    </row>
    <row r="7" spans="1:9">
      <c r="A7" s="14" t="s">
        <v>21</v>
      </c>
      <c r="B7" s="14">
        <v>1.0885460790414365</v>
      </c>
    </row>
    <row r="8" spans="1:9" ht="15" thickBot="1">
      <c r="A8" s="15" t="s">
        <v>22</v>
      </c>
      <c r="B8" s="15">
        <v>12</v>
      </c>
    </row>
    <row r="10" spans="1:9" ht="15" thickBot="1">
      <c r="A10" t="s">
        <v>23</v>
      </c>
    </row>
    <row r="11" spans="1:9">
      <c r="A11" s="16"/>
      <c r="B11" s="16" t="s">
        <v>24</v>
      </c>
      <c r="C11" s="16" t="s">
        <v>25</v>
      </c>
      <c r="D11" s="16" t="s">
        <v>26</v>
      </c>
      <c r="E11" s="16" t="s">
        <v>27</v>
      </c>
      <c r="F11" s="16" t="s">
        <v>28</v>
      </c>
    </row>
    <row r="12" spans="1:9">
      <c r="A12" s="14" t="s">
        <v>29</v>
      </c>
      <c r="B12" s="14">
        <v>2</v>
      </c>
      <c r="C12" s="14">
        <v>56.252273570898289</v>
      </c>
      <c r="D12" s="14">
        <v>28.126136785449145</v>
      </c>
      <c r="E12" s="14">
        <v>23.736487280226605</v>
      </c>
      <c r="F12" s="14">
        <v>2.5751842421881203E-4</v>
      </c>
    </row>
    <row r="13" spans="1:9">
      <c r="A13" s="14" t="s">
        <v>30</v>
      </c>
      <c r="B13" s="14">
        <v>9</v>
      </c>
      <c r="C13" s="14">
        <v>10.664393095768368</v>
      </c>
      <c r="D13" s="14">
        <v>1.1849325661964853</v>
      </c>
      <c r="E13" s="14"/>
      <c r="F13" s="14"/>
    </row>
    <row r="14" spans="1:9" ht="15" thickBot="1">
      <c r="A14" s="15" t="s">
        <v>31</v>
      </c>
      <c r="B14" s="15">
        <v>11</v>
      </c>
      <c r="C14" s="15">
        <v>66.916666666666657</v>
      </c>
      <c r="D14" s="15"/>
      <c r="E14" s="15"/>
      <c r="F14" s="15"/>
    </row>
    <row r="15" spans="1:9" ht="15" thickBot="1"/>
    <row r="16" spans="1:9">
      <c r="A16" s="16"/>
      <c r="B16" s="16" t="s">
        <v>32</v>
      </c>
      <c r="C16" s="16" t="s">
        <v>21</v>
      </c>
      <c r="D16" s="16" t="s">
        <v>33</v>
      </c>
      <c r="E16" s="16" t="s">
        <v>34</v>
      </c>
      <c r="F16" s="16" t="s">
        <v>35</v>
      </c>
      <c r="G16" s="16" t="s">
        <v>36</v>
      </c>
      <c r="H16" s="16" t="s">
        <v>37</v>
      </c>
      <c r="I16" s="16" t="s">
        <v>38</v>
      </c>
    </row>
    <row r="17" spans="1:11">
      <c r="A17" s="14" t="s">
        <v>39</v>
      </c>
      <c r="B17" s="14">
        <v>117.64351336302896</v>
      </c>
      <c r="C17" s="14">
        <v>6.4077144207134324</v>
      </c>
      <c r="D17" s="14">
        <v>18.359668617992277</v>
      </c>
      <c r="E17" s="14">
        <v>1.9286965052014654E-8</v>
      </c>
      <c r="F17" s="14">
        <v>103.14825631867997</v>
      </c>
      <c r="G17" s="14">
        <v>132.13877040737793</v>
      </c>
      <c r="H17" s="14">
        <v>103.14825631867997</v>
      </c>
      <c r="I17" s="14">
        <v>132.13877040737793</v>
      </c>
    </row>
    <row r="18" spans="1:11">
      <c r="A18" s="14" t="s">
        <v>40</v>
      </c>
      <c r="B18" s="14">
        <v>-5.0690423162583533</v>
      </c>
      <c r="C18" s="14">
        <v>1.6944864290989148</v>
      </c>
      <c r="D18" s="14">
        <v>-2.9914918344633437</v>
      </c>
      <c r="E18" s="14">
        <v>1.5164175379122215E-2</v>
      </c>
      <c r="F18" s="14">
        <v>-8.9022369212724577</v>
      </c>
      <c r="G18" s="14">
        <v>-1.2358477112442499</v>
      </c>
      <c r="H18" s="14">
        <v>-8.9022369212724577</v>
      </c>
      <c r="I18" s="14">
        <v>-1.2358477112442499</v>
      </c>
    </row>
    <row r="19" spans="1:11" ht="15" thickBot="1">
      <c r="A19" s="15" t="s">
        <v>41</v>
      </c>
      <c r="B19" s="15">
        <v>1.9326280623608025</v>
      </c>
      <c r="C19" s="15">
        <v>1.6590741686186248</v>
      </c>
      <c r="D19" s="15">
        <v>1.164883462666376</v>
      </c>
      <c r="E19" s="15">
        <v>0.27401215984384386</v>
      </c>
      <c r="F19" s="15">
        <v>-1.8204584441207055</v>
      </c>
      <c r="G19" s="15">
        <v>5.685714568842311</v>
      </c>
      <c r="H19" s="15">
        <v>-1.8204584441207055</v>
      </c>
      <c r="I19" s="15">
        <v>5.685714568842311</v>
      </c>
    </row>
    <row r="21" spans="1:11" ht="16">
      <c r="A21" s="17" t="s">
        <v>42</v>
      </c>
      <c r="B21" s="17"/>
      <c r="C21" s="17"/>
      <c r="D21" s="17"/>
      <c r="E21" s="18" t="s">
        <v>43</v>
      </c>
      <c r="F21" s="17"/>
      <c r="G21" s="17"/>
      <c r="H21" s="17"/>
      <c r="I21" s="19"/>
    </row>
    <row r="22" spans="1:11">
      <c r="A22" s="19" t="s">
        <v>44</v>
      </c>
      <c r="B22" s="20"/>
      <c r="C22" s="20"/>
      <c r="D22" s="20"/>
      <c r="E22" s="17"/>
      <c r="F22" s="20"/>
      <c r="G22" s="20"/>
      <c r="H22" s="20"/>
      <c r="I22" s="20"/>
      <c r="J22" s="21"/>
    </row>
    <row r="23" spans="1:11">
      <c r="A23" s="20" t="s">
        <v>45</v>
      </c>
      <c r="B23" s="20"/>
      <c r="C23" s="20"/>
      <c r="D23" s="20"/>
      <c r="E23" s="20"/>
      <c r="F23" s="20"/>
      <c r="G23" s="20"/>
      <c r="H23" s="20"/>
      <c r="I23" s="20"/>
      <c r="J23" s="21"/>
    </row>
    <row r="24" spans="1:11" ht="16">
      <c r="A24" s="19" t="s">
        <v>46</v>
      </c>
      <c r="B24" s="20"/>
      <c r="C24" s="20"/>
      <c r="D24" s="20"/>
      <c r="E24" s="20"/>
      <c r="F24" s="20"/>
      <c r="G24" s="20"/>
      <c r="H24" s="20"/>
      <c r="I24" s="20"/>
      <c r="J24" s="21"/>
      <c r="K24" s="21"/>
    </row>
    <row r="25" spans="1:11" ht="16">
      <c r="A25" s="19" t="s">
        <v>47</v>
      </c>
      <c r="B25" s="20"/>
      <c r="C25" s="19"/>
      <c r="D25" s="19"/>
      <c r="E25" s="19"/>
      <c r="F25" s="19"/>
      <c r="G25" s="19"/>
      <c r="H25" s="19"/>
      <c r="I25" s="1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F1"/>
    </sheetView>
  </sheetViews>
  <sheetFormatPr baseColWidth="10" defaultColWidth="8.83203125" defaultRowHeight="14" x14ac:dyDescent="0"/>
  <sheetData>
    <row r="1" spans="1:10">
      <c r="A1" t="s">
        <v>48</v>
      </c>
    </row>
    <row r="3" spans="1:10">
      <c r="A3" s="22" t="s">
        <v>49</v>
      </c>
      <c r="B3" s="23"/>
      <c r="C3" s="23"/>
      <c r="D3" s="23"/>
      <c r="E3" s="23"/>
      <c r="F3" s="23"/>
      <c r="G3" s="23"/>
      <c r="H3" s="22"/>
      <c r="I3" s="22"/>
      <c r="J3" s="21"/>
    </row>
    <row r="4" spans="1:10">
      <c r="A4" s="22" t="s">
        <v>50</v>
      </c>
      <c r="B4" s="23"/>
      <c r="C4" s="23"/>
      <c r="D4" s="23"/>
      <c r="E4" s="23"/>
      <c r="F4" s="23"/>
      <c r="G4" s="23"/>
      <c r="H4" s="22"/>
      <c r="I4" s="22"/>
    </row>
    <row r="5" spans="1:10" ht="16">
      <c r="A5" s="22" t="s">
        <v>51</v>
      </c>
      <c r="B5" s="23"/>
      <c r="C5" s="23"/>
      <c r="D5" s="23"/>
      <c r="E5" s="23"/>
      <c r="F5" s="23"/>
      <c r="G5" s="23"/>
      <c r="H5" s="22"/>
      <c r="I5" s="22"/>
    </row>
    <row r="6" spans="1:10" ht="16">
      <c r="A6" s="22" t="s">
        <v>52</v>
      </c>
      <c r="B6" s="23"/>
      <c r="C6" s="23"/>
      <c r="D6" s="23"/>
      <c r="E6" s="23"/>
      <c r="F6" s="23"/>
      <c r="G6" s="23"/>
      <c r="H6" s="22"/>
      <c r="I6" s="22"/>
    </row>
    <row r="7" spans="1:10">
      <c r="A7" s="22" t="s">
        <v>53</v>
      </c>
      <c r="B7" s="22"/>
      <c r="C7" s="22"/>
      <c r="D7" s="22"/>
      <c r="E7" s="22"/>
      <c r="F7" s="22"/>
      <c r="G7" s="22"/>
      <c r="H7" s="22"/>
      <c r="I7" s="22"/>
    </row>
    <row r="8" spans="1:10">
      <c r="A8" s="22" t="s">
        <v>54</v>
      </c>
      <c r="B8" s="22"/>
      <c r="C8" s="22"/>
      <c r="D8" s="22"/>
      <c r="E8" s="22"/>
      <c r="F8" s="22"/>
      <c r="G8" s="22"/>
      <c r="H8" s="22"/>
      <c r="I8" s="22"/>
    </row>
    <row r="9" spans="1:10">
      <c r="A9" s="22" t="s">
        <v>55</v>
      </c>
      <c r="B9" s="22"/>
      <c r="C9" s="22"/>
      <c r="D9" s="22"/>
      <c r="E9" s="22"/>
      <c r="F9" s="22"/>
      <c r="G9" s="22"/>
      <c r="H9" s="22"/>
      <c r="I9" s="22"/>
    </row>
    <row r="10" spans="1:10">
      <c r="A10" s="22" t="s">
        <v>56</v>
      </c>
      <c r="B10" s="22"/>
      <c r="C10" s="22"/>
      <c r="D10" s="22"/>
      <c r="E10" s="22"/>
      <c r="F10" s="22"/>
      <c r="G10" s="22"/>
      <c r="H10" s="22"/>
      <c r="I10" s="22"/>
    </row>
    <row r="11" spans="1:10">
      <c r="A11" s="22" t="s">
        <v>57</v>
      </c>
      <c r="B11" s="22"/>
      <c r="C11" s="22"/>
      <c r="D11" s="22"/>
      <c r="E11" s="22"/>
      <c r="F11" s="22"/>
      <c r="G11" s="22"/>
      <c r="H11" s="22"/>
      <c r="I11" s="22"/>
    </row>
    <row r="12" spans="1:10">
      <c r="A12" s="22" t="s">
        <v>58</v>
      </c>
      <c r="B12" s="22"/>
      <c r="C12" s="22"/>
      <c r="D12" s="22"/>
      <c r="E12" s="22"/>
      <c r="F12" s="22"/>
      <c r="G12" s="22"/>
      <c r="H12" s="22"/>
      <c r="I12" s="22"/>
    </row>
    <row r="13" spans="1:10">
      <c r="A13" s="22" t="s">
        <v>59</v>
      </c>
      <c r="B13" s="22"/>
      <c r="C13" s="22"/>
      <c r="D13" s="22"/>
      <c r="E13" s="22"/>
      <c r="F13" s="22"/>
      <c r="G13" s="22"/>
      <c r="H13" s="22"/>
      <c r="I13" s="2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F1"/>
    </sheetView>
  </sheetViews>
  <sheetFormatPr baseColWidth="10" defaultColWidth="8.83203125" defaultRowHeight="14" x14ac:dyDescent="0"/>
  <sheetData>
    <row r="1" spans="1:8">
      <c r="A1" t="s">
        <v>48</v>
      </c>
    </row>
    <row r="3" spans="1:8">
      <c r="A3" s="24" t="s">
        <v>60</v>
      </c>
      <c r="B3" s="24" t="s">
        <v>61</v>
      </c>
      <c r="C3" s="24" t="s">
        <v>62</v>
      </c>
      <c r="D3" s="24" t="s">
        <v>63</v>
      </c>
      <c r="E3" s="24" t="s">
        <v>64</v>
      </c>
      <c r="F3" s="24" t="s">
        <v>65</v>
      </c>
      <c r="G3" s="24" t="s">
        <v>66</v>
      </c>
      <c r="H3" s="24" t="s">
        <v>67</v>
      </c>
    </row>
    <row r="4" spans="1:8">
      <c r="A4" s="8">
        <v>1</v>
      </c>
      <c r="B4" s="8">
        <v>1</v>
      </c>
      <c r="C4" s="8">
        <v>22</v>
      </c>
      <c r="D4" s="8">
        <v>1</v>
      </c>
      <c r="E4" s="8">
        <v>1</v>
      </c>
      <c r="F4" s="8">
        <v>0</v>
      </c>
      <c r="G4" s="8">
        <v>0</v>
      </c>
      <c r="H4" s="8">
        <v>0</v>
      </c>
    </row>
    <row r="5" spans="1:8">
      <c r="A5" s="8">
        <v>1</v>
      </c>
      <c r="B5" s="8">
        <v>2</v>
      </c>
      <c r="C5" s="8">
        <v>20</v>
      </c>
      <c r="D5" s="8">
        <v>2</v>
      </c>
      <c r="E5" s="8">
        <v>0</v>
      </c>
      <c r="F5" s="8">
        <v>1</v>
      </c>
      <c r="G5" s="8">
        <v>0</v>
      </c>
      <c r="H5" s="8">
        <v>0</v>
      </c>
    </row>
    <row r="6" spans="1:8">
      <c r="A6" s="8">
        <v>1</v>
      </c>
      <c r="B6" s="8">
        <v>3</v>
      </c>
      <c r="C6" s="8">
        <v>25</v>
      </c>
      <c r="D6" s="8">
        <f>D5+1</f>
        <v>3</v>
      </c>
      <c r="E6" s="8">
        <v>0</v>
      </c>
      <c r="F6" s="8">
        <v>0</v>
      </c>
      <c r="G6" s="8">
        <v>1</v>
      </c>
      <c r="H6" s="8">
        <v>0</v>
      </c>
    </row>
    <row r="7" spans="1:8">
      <c r="A7" s="8">
        <v>1</v>
      </c>
      <c r="B7" s="8">
        <v>4</v>
      </c>
      <c r="C7" s="8">
        <v>13</v>
      </c>
      <c r="D7" s="8">
        <f t="shared" ref="D7:D15" si="0">D6+1</f>
        <v>4</v>
      </c>
      <c r="E7" s="8">
        <v>0</v>
      </c>
      <c r="F7" s="8">
        <v>0</v>
      </c>
      <c r="G7" s="8">
        <v>0</v>
      </c>
      <c r="H7" s="8">
        <v>1</v>
      </c>
    </row>
    <row r="8" spans="1:8">
      <c r="A8" s="8">
        <v>2</v>
      </c>
      <c r="B8" s="8">
        <v>1</v>
      </c>
      <c r="C8" s="8">
        <v>24</v>
      </c>
      <c r="D8" s="8">
        <f t="shared" si="0"/>
        <v>5</v>
      </c>
      <c r="E8" s="8">
        <v>1</v>
      </c>
      <c r="F8" s="8">
        <v>0</v>
      </c>
      <c r="G8" s="8">
        <v>0</v>
      </c>
      <c r="H8" s="8">
        <v>0</v>
      </c>
    </row>
    <row r="9" spans="1:8">
      <c r="A9" s="8">
        <v>2</v>
      </c>
      <c r="B9" s="8">
        <v>2</v>
      </c>
      <c r="C9" s="8">
        <v>21</v>
      </c>
      <c r="D9" s="8">
        <f t="shared" si="0"/>
        <v>6</v>
      </c>
      <c r="E9" s="8">
        <v>0</v>
      </c>
      <c r="F9" s="8">
        <v>1</v>
      </c>
      <c r="G9" s="8">
        <v>0</v>
      </c>
      <c r="H9" s="8">
        <v>0</v>
      </c>
    </row>
    <row r="10" spans="1:8">
      <c r="A10" s="8">
        <v>2</v>
      </c>
      <c r="B10" s="8">
        <v>3</v>
      </c>
      <c r="C10" s="8">
        <v>24</v>
      </c>
      <c r="D10" s="8">
        <f t="shared" si="0"/>
        <v>7</v>
      </c>
      <c r="E10" s="8">
        <v>0</v>
      </c>
      <c r="F10" s="8">
        <v>0</v>
      </c>
      <c r="G10" s="8">
        <v>1</v>
      </c>
      <c r="H10" s="8">
        <v>0</v>
      </c>
    </row>
    <row r="11" spans="1:8">
      <c r="A11" s="8">
        <v>2</v>
      </c>
      <c r="B11" s="8">
        <v>4</v>
      </c>
      <c r="C11" s="8">
        <v>16</v>
      </c>
      <c r="D11" s="8">
        <f t="shared" si="0"/>
        <v>8</v>
      </c>
      <c r="E11" s="8">
        <v>0</v>
      </c>
      <c r="F11" s="8">
        <v>0</v>
      </c>
      <c r="G11" s="8">
        <v>0</v>
      </c>
      <c r="H11" s="8">
        <v>1</v>
      </c>
    </row>
    <row r="12" spans="1:8">
      <c r="A12" s="8">
        <v>3</v>
      </c>
      <c r="B12" s="8">
        <v>1</v>
      </c>
      <c r="C12" s="8">
        <v>30</v>
      </c>
      <c r="D12" s="8">
        <f t="shared" si="0"/>
        <v>9</v>
      </c>
      <c r="E12" s="8">
        <v>1</v>
      </c>
      <c r="F12" s="8">
        <v>0</v>
      </c>
      <c r="G12" s="8">
        <v>0</v>
      </c>
      <c r="H12" s="8">
        <v>0</v>
      </c>
    </row>
    <row r="13" spans="1:8">
      <c r="A13" s="8">
        <v>3</v>
      </c>
      <c r="B13" s="8">
        <v>2</v>
      </c>
      <c r="C13" s="8">
        <v>22</v>
      </c>
      <c r="D13" s="8">
        <f t="shared" si="0"/>
        <v>10</v>
      </c>
      <c r="E13" s="8">
        <v>0</v>
      </c>
      <c r="F13" s="8">
        <v>1</v>
      </c>
      <c r="G13" s="8">
        <v>0</v>
      </c>
      <c r="H13" s="8">
        <v>0</v>
      </c>
    </row>
    <row r="14" spans="1:8">
      <c r="A14" s="8">
        <v>3</v>
      </c>
      <c r="B14" s="8">
        <v>3</v>
      </c>
      <c r="C14" s="8">
        <v>27</v>
      </c>
      <c r="D14" s="8">
        <f t="shared" si="0"/>
        <v>11</v>
      </c>
      <c r="E14" s="8">
        <v>0</v>
      </c>
      <c r="F14" s="8">
        <v>0</v>
      </c>
      <c r="G14" s="8">
        <v>1</v>
      </c>
      <c r="H14" s="8">
        <v>0</v>
      </c>
    </row>
    <row r="15" spans="1:8">
      <c r="A15" s="8">
        <v>3</v>
      </c>
      <c r="B15" s="8">
        <v>4</v>
      </c>
      <c r="C15" s="8">
        <v>17</v>
      </c>
      <c r="D15" s="8">
        <f t="shared" si="0"/>
        <v>12</v>
      </c>
      <c r="E15" s="8">
        <v>0</v>
      </c>
      <c r="F15" s="8">
        <v>0</v>
      </c>
      <c r="G15" s="8">
        <v>0</v>
      </c>
      <c r="H15" s="8"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L16" sqref="L16"/>
    </sheetView>
  </sheetViews>
  <sheetFormatPr baseColWidth="10" defaultColWidth="8.83203125" defaultRowHeight="14" x14ac:dyDescent="0"/>
  <sheetData>
    <row r="1" spans="1:9">
      <c r="A1" t="s">
        <v>16</v>
      </c>
    </row>
    <row r="2" spans="1:9" ht="15" thickBot="1"/>
    <row r="3" spans="1:9">
      <c r="A3" s="13" t="s">
        <v>17</v>
      </c>
      <c r="B3" s="13"/>
    </row>
    <row r="4" spans="1:9">
      <c r="A4" s="14" t="s">
        <v>18</v>
      </c>
      <c r="B4" s="14">
        <v>0.96366084283829934</v>
      </c>
    </row>
    <row r="5" spans="1:9">
      <c r="A5" s="14" t="s">
        <v>19</v>
      </c>
      <c r="B5" s="14">
        <v>0.92864222001982155</v>
      </c>
    </row>
    <row r="6" spans="1:9">
      <c r="A6" s="14" t="s">
        <v>20</v>
      </c>
      <c r="B6" s="14">
        <v>0.88786634574543377</v>
      </c>
    </row>
    <row r="7" spans="1:9">
      <c r="A7" s="14" t="s">
        <v>21</v>
      </c>
      <c r="B7" s="14">
        <v>1.6035674514745466</v>
      </c>
    </row>
    <row r="8" spans="1:9" ht="15" thickBot="1">
      <c r="A8" s="15" t="s">
        <v>22</v>
      </c>
      <c r="B8" s="15">
        <v>12</v>
      </c>
    </row>
    <row r="10" spans="1:9" ht="15" thickBot="1">
      <c r="A10" t="s">
        <v>23</v>
      </c>
    </row>
    <row r="11" spans="1:9">
      <c r="A11" s="16"/>
      <c r="B11" s="16" t="s">
        <v>24</v>
      </c>
      <c r="C11" s="16" t="s">
        <v>25</v>
      </c>
      <c r="D11" s="16" t="s">
        <v>26</v>
      </c>
      <c r="E11" s="16" t="s">
        <v>27</v>
      </c>
      <c r="F11" s="16" t="s">
        <v>28</v>
      </c>
    </row>
    <row r="12" spans="1:9">
      <c r="A12" s="14" t="s">
        <v>29</v>
      </c>
      <c r="B12" s="14">
        <v>4</v>
      </c>
      <c r="C12" s="14">
        <v>234.25</v>
      </c>
      <c r="D12" s="14">
        <v>58.5625</v>
      </c>
      <c r="E12" s="14">
        <v>22.77430555555555</v>
      </c>
      <c r="F12" s="14">
        <v>4.1253319835895988E-4</v>
      </c>
    </row>
    <row r="13" spans="1:9">
      <c r="A13" s="14" t="s">
        <v>30</v>
      </c>
      <c r="B13" s="14">
        <v>7</v>
      </c>
      <c r="C13" s="14">
        <v>18.000000000000004</v>
      </c>
      <c r="D13" s="14">
        <v>2.5714285714285721</v>
      </c>
      <c r="E13" s="14"/>
      <c r="F13" s="14"/>
    </row>
    <row r="14" spans="1:9" ht="15" thickBot="1">
      <c r="A14" s="15" t="s">
        <v>31</v>
      </c>
      <c r="B14" s="15">
        <v>11</v>
      </c>
      <c r="C14" s="15">
        <v>252.25</v>
      </c>
      <c r="D14" s="15"/>
      <c r="E14" s="15"/>
      <c r="F14" s="15"/>
    </row>
    <row r="15" spans="1:9" ht="15" thickBot="1"/>
    <row r="16" spans="1:9">
      <c r="A16" s="16"/>
      <c r="B16" s="16" t="s">
        <v>32</v>
      </c>
      <c r="C16" s="16" t="s">
        <v>21</v>
      </c>
      <c r="D16" s="16" t="s">
        <v>33</v>
      </c>
      <c r="E16" s="16" t="s">
        <v>34</v>
      </c>
      <c r="F16" s="16" t="s">
        <v>35</v>
      </c>
      <c r="G16" s="16" t="s">
        <v>36</v>
      </c>
      <c r="H16" s="16" t="s">
        <v>37</v>
      </c>
      <c r="I16" s="16" t="s">
        <v>38</v>
      </c>
    </row>
    <row r="17" spans="1:9">
      <c r="A17" s="14" t="s">
        <v>39</v>
      </c>
      <c r="B17" s="14">
        <v>11.333333333333329</v>
      </c>
      <c r="C17" s="14">
        <v>1.4638501094228</v>
      </c>
      <c r="D17" s="14">
        <v>7.7421405787250253</v>
      </c>
      <c r="E17" s="14">
        <v>1.1229087767757687E-4</v>
      </c>
      <c r="F17" s="14">
        <v>7.8718778648373613</v>
      </c>
      <c r="G17" s="14">
        <v>14.794788801829295</v>
      </c>
      <c r="H17" s="14">
        <v>7.8718778648373613</v>
      </c>
      <c r="I17" s="14">
        <v>14.794788801829295</v>
      </c>
    </row>
    <row r="18" spans="1:9">
      <c r="A18" s="14" t="s">
        <v>40</v>
      </c>
      <c r="B18" s="14">
        <v>0.50000000000000033</v>
      </c>
      <c r="C18" s="14">
        <v>0.14173667737846024</v>
      </c>
      <c r="D18" s="14">
        <v>3.5276684147527892</v>
      </c>
      <c r="E18" s="14">
        <v>9.6279247241973943E-3</v>
      </c>
      <c r="F18" s="14">
        <v>0.16484601542191346</v>
      </c>
      <c r="G18" s="14">
        <v>0.83515398457808721</v>
      </c>
      <c r="H18" s="14">
        <v>0.16484601542191346</v>
      </c>
      <c r="I18" s="14">
        <v>0.83515398457808721</v>
      </c>
    </row>
    <row r="19" spans="1:9">
      <c r="A19" s="14" t="s">
        <v>41</v>
      </c>
      <c r="B19" s="14">
        <v>11.5</v>
      </c>
      <c r="C19" s="14">
        <v>1.3766224194434311</v>
      </c>
      <c r="D19" s="14">
        <v>8.3537793933716795</v>
      </c>
      <c r="E19" s="14">
        <v>6.9073871639605593E-5</v>
      </c>
      <c r="F19" s="14">
        <v>8.2448052425835368</v>
      </c>
      <c r="G19" s="14">
        <v>14.755194757416463</v>
      </c>
      <c r="H19" s="14">
        <v>8.2448052425835368</v>
      </c>
      <c r="I19" s="14">
        <v>14.755194757416463</v>
      </c>
    </row>
    <row r="20" spans="1:9">
      <c r="A20" s="14" t="s">
        <v>68</v>
      </c>
      <c r="B20" s="14">
        <v>6.6666666666666696</v>
      </c>
      <c r="C20" s="14">
        <v>1.3396428095365041</v>
      </c>
      <c r="D20" s="14">
        <v>4.9764509010974605</v>
      </c>
      <c r="E20" s="14">
        <v>1.6074147012431293E-3</v>
      </c>
      <c r="F20" s="14">
        <v>3.4989147916267722</v>
      </c>
      <c r="G20" s="14">
        <v>9.834418541706567</v>
      </c>
      <c r="H20" s="14">
        <v>3.4989147916267722</v>
      </c>
      <c r="I20" s="14">
        <v>9.834418541706567</v>
      </c>
    </row>
    <row r="21" spans="1:9" ht="15" thickBot="1">
      <c r="A21" s="15" t="s">
        <v>69</v>
      </c>
      <c r="B21" s="15">
        <v>10.499999999999998</v>
      </c>
      <c r="C21" s="15">
        <v>1.3169567191065925</v>
      </c>
      <c r="D21" s="15">
        <v>7.9729271643209891</v>
      </c>
      <c r="E21" s="15">
        <v>9.3143042938223356E-5</v>
      </c>
      <c r="F21" s="15">
        <v>7.3858922045498989</v>
      </c>
      <c r="G21" s="15">
        <v>13.614107795450098</v>
      </c>
      <c r="H21" s="15">
        <v>7.3858922045498989</v>
      </c>
      <c r="I21" s="15">
        <v>13.614107795450098</v>
      </c>
    </row>
    <row r="25" spans="1:9">
      <c r="A25" t="s">
        <v>70</v>
      </c>
      <c r="D25" t="s">
        <v>71</v>
      </c>
      <c r="E25" s="7">
        <f>11.33+0.5*13+11.5*1+6.67*0+10.5*0</f>
        <v>29.33</v>
      </c>
    </row>
    <row r="26" spans="1:9">
      <c r="A26" t="s">
        <v>72</v>
      </c>
      <c r="D26" t="s">
        <v>73</v>
      </c>
      <c r="E26" s="7">
        <f>11.33+0.5*14+11.5*0+6.67*1+10.5*0</f>
        <v>25</v>
      </c>
    </row>
    <row r="27" spans="1:9">
      <c r="A27" t="s">
        <v>74</v>
      </c>
      <c r="D27" t="s">
        <v>75</v>
      </c>
      <c r="E27" s="7">
        <f>11.33+0.5*15+11.5*0+6.67*0+10.5*1</f>
        <v>29.33</v>
      </c>
    </row>
    <row r="28" spans="1:9">
      <c r="A28" t="s">
        <v>76</v>
      </c>
      <c r="D28" t="s">
        <v>77</v>
      </c>
      <c r="E28" s="7">
        <f>11.33+0.5*16+11.5*0+6.67*0+10.5*0</f>
        <v>19.329999999999998</v>
      </c>
    </row>
    <row r="29" spans="1:9">
      <c r="E29" s="7"/>
    </row>
    <row r="30" spans="1:9">
      <c r="A30" t="s">
        <v>78</v>
      </c>
      <c r="D30" t="s">
        <v>79</v>
      </c>
      <c r="E30" s="7">
        <f>SUM(E25:E29)</f>
        <v>102.99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Satyajit</dc:creator>
  <cp:lastModifiedBy>Gertz, Meredith</cp:lastModifiedBy>
  <cp:lastPrinted>2012-09-10T17:03:39Z</cp:lastPrinted>
  <dcterms:created xsi:type="dcterms:W3CDTF">2012-09-10T05:18:22Z</dcterms:created>
  <dcterms:modified xsi:type="dcterms:W3CDTF">2016-03-16T16:47:22Z</dcterms:modified>
</cp:coreProperties>
</file>