
<file path=[Content_Types].xml><?xml version="1.0" encoding="utf-8"?>
<Types xmlns="http://schemas.openxmlformats.org/package/2006/content-types">
  <Override PartName="/xl/worksheets/sheet1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330" windowWidth="9180" windowHeight="4305" tabRatio="739"/>
  </bookViews>
  <sheets>
    <sheet name="General Instructions" sheetId="3" r:id="rId1"/>
    <sheet name="Exercise E1-4" sheetId="5" r:id="rId2"/>
    <sheet name="Solution Exercise E1-4" sheetId="4" r:id="rId3"/>
    <sheet name="Exercise E1-12" sheetId="9" r:id="rId4"/>
    <sheet name="Solution Exercise E1-12" sheetId="8" r:id="rId5"/>
    <sheet name="Exercise E1-16" sheetId="11" r:id="rId6"/>
    <sheet name="Solution Exercise E1-16" sheetId="10" r:id="rId7"/>
    <sheet name="Problem P1-4A" sheetId="13" r:id="rId8"/>
    <sheet name="Solution Problem P1-4A" sheetId="12" r:id="rId9"/>
    <sheet name="Problem P1-5A" sheetId="1" r:id="rId10"/>
    <sheet name="Solution Problem P1-5A" sheetId="2" r:id="rId11"/>
    <sheet name="Problem P1-4B" sheetId="15" r:id="rId12"/>
    <sheet name="Solution Problem P1-4B" sheetId="14" r:id="rId13"/>
    <sheet name="Problem P1-5B" sheetId="6" r:id="rId14"/>
    <sheet name="Solution Problem P1-5B" sheetId="7" r:id="rId15"/>
  </sheets>
  <definedNames>
    <definedName name="_xlnm.Print_Area" localSheetId="3">'Exercise E1-12'!$B$2:$J$51</definedName>
    <definedName name="_xlnm.Print_Area" localSheetId="5">'Exercise E1-16'!$B$2:$J$59</definedName>
    <definedName name="_xlnm.Print_Area" localSheetId="1">'Exercise E1-4'!$B$2:$K$44</definedName>
    <definedName name="_xlnm.Print_Area" localSheetId="7">'Problem P1-4A'!$B$2:$J$82</definedName>
    <definedName name="_xlnm.Print_Area" localSheetId="11">'Problem P1-4B'!$B$2:$J$82</definedName>
    <definedName name="_xlnm.Print_Area" localSheetId="9">'Problem P1-5A'!$B$2:$J$87</definedName>
    <definedName name="_xlnm.Print_Area" localSheetId="13">'Problem P1-5B'!$B$2:$J$91</definedName>
    <definedName name="_xlnm.Print_Area" localSheetId="4">'Solution Exercise E1-12'!$B$2:$J$51</definedName>
    <definedName name="_xlnm.Print_Area" localSheetId="6">'Solution Exercise E1-16'!$B$2:$J$59</definedName>
    <definedName name="_xlnm.Print_Area" localSheetId="2">'Solution Exercise E1-4'!$B$2:$K$44</definedName>
    <definedName name="_xlnm.Print_Area" localSheetId="8">'Solution Problem P1-4A'!$B$2:$J$82</definedName>
    <definedName name="_xlnm.Print_Area" localSheetId="12">'Solution Problem P1-4B'!$B$2:$J$82</definedName>
    <definedName name="_xlnm.Print_Area" localSheetId="10">'Solution Problem P1-5A'!$B$2:$J$87</definedName>
    <definedName name="_xlnm.Print_Area" localSheetId="14">'Solution Problem P1-5B'!$B$2:$J$91</definedName>
    <definedName name="_xlnm.Print_Titles" localSheetId="7">'Problem P1-4A'!$2:$4</definedName>
    <definedName name="_xlnm.Print_Titles" localSheetId="11">'Problem P1-4B'!$2:$4</definedName>
    <definedName name="_xlnm.Print_Titles" localSheetId="9">'Problem P1-5A'!$2:$4</definedName>
    <definedName name="_xlnm.Print_Titles" localSheetId="13">'Problem P1-5B'!$2:$4</definedName>
    <definedName name="_xlnm.Print_Titles" localSheetId="8">'Solution Problem P1-4A'!$2:$4</definedName>
    <definedName name="_xlnm.Print_Titles" localSheetId="12">'Solution Problem P1-4B'!$2:$4</definedName>
    <definedName name="_xlnm.Print_Titles" localSheetId="10">'Solution Problem P1-5A'!$2:$4</definedName>
    <definedName name="_xlnm.Print_Titles" localSheetId="14">'Solution Problem P1-5B'!$2:$4</definedName>
  </definedNames>
  <calcPr calcId="125725"/>
</workbook>
</file>

<file path=xl/calcChain.xml><?xml version="1.0" encoding="utf-8"?>
<calcChain xmlns="http://schemas.openxmlformats.org/spreadsheetml/2006/main">
  <c r="C63" i="7"/>
  <c r="C62"/>
  <c r="C88"/>
  <c r="C87"/>
  <c r="G36" i="6"/>
  <c r="G36" i="7"/>
  <c r="C60" i="2"/>
  <c r="C61"/>
  <c r="C84"/>
  <c r="C85"/>
  <c r="C55" i="15"/>
  <c r="C53"/>
  <c r="C70" s="1"/>
  <c r="C36"/>
  <c r="C29"/>
  <c r="G80" i="14"/>
  <c r="C80"/>
  <c r="G79"/>
  <c r="C79"/>
  <c r="G78"/>
  <c r="H80" s="1"/>
  <c r="C78"/>
  <c r="H76"/>
  <c r="C76"/>
  <c r="H75"/>
  <c r="H81" s="1"/>
  <c r="C75"/>
  <c r="G64"/>
  <c r="C64"/>
  <c r="G61"/>
  <c r="C61"/>
  <c r="G58"/>
  <c r="C58"/>
  <c r="G57"/>
  <c r="H59" s="1"/>
  <c r="C57"/>
  <c r="C55"/>
  <c r="C53"/>
  <c r="C70" s="1"/>
  <c r="I48"/>
  <c r="C48"/>
  <c r="G44"/>
  <c r="C44"/>
  <c r="G43"/>
  <c r="C43"/>
  <c r="G42"/>
  <c r="C42"/>
  <c r="G41"/>
  <c r="C41"/>
  <c r="G40"/>
  <c r="C40"/>
  <c r="G39"/>
  <c r="C39"/>
  <c r="G38"/>
  <c r="H45" s="1"/>
  <c r="C38"/>
  <c r="H36"/>
  <c r="C36"/>
  <c r="G34"/>
  <c r="C34"/>
  <c r="G32"/>
  <c r="C32"/>
  <c r="G31"/>
  <c r="G33" s="1"/>
  <c r="H35" s="1"/>
  <c r="I46" s="1"/>
  <c r="C31"/>
  <c r="I29"/>
  <c r="C29"/>
  <c r="C55" i="13"/>
  <c r="C53"/>
  <c r="D70" s="1"/>
  <c r="G80" i="12"/>
  <c r="D80"/>
  <c r="G79"/>
  <c r="D79"/>
  <c r="G78"/>
  <c r="H80" s="1"/>
  <c r="D78"/>
  <c r="H76"/>
  <c r="D76"/>
  <c r="H75"/>
  <c r="H81" s="1"/>
  <c r="D75"/>
  <c r="G64"/>
  <c r="C64"/>
  <c r="G61"/>
  <c r="C61"/>
  <c r="G58"/>
  <c r="C58"/>
  <c r="G57"/>
  <c r="H59" s="1"/>
  <c r="C57"/>
  <c r="C55"/>
  <c r="C53"/>
  <c r="D70" s="1"/>
  <c r="I48"/>
  <c r="C48"/>
  <c r="G44"/>
  <c r="C44"/>
  <c r="G43"/>
  <c r="C43"/>
  <c r="G42"/>
  <c r="C42"/>
  <c r="G41"/>
  <c r="C41"/>
  <c r="G40"/>
  <c r="C40"/>
  <c r="G39"/>
  <c r="C39"/>
  <c r="G38"/>
  <c r="H45" s="1"/>
  <c r="C38"/>
  <c r="H36"/>
  <c r="C36"/>
  <c r="G34"/>
  <c r="C34"/>
  <c r="G32"/>
  <c r="C32"/>
  <c r="G31"/>
  <c r="G33" s="1"/>
  <c r="H35" s="1"/>
  <c r="C31"/>
  <c r="I29"/>
  <c r="C29"/>
  <c r="D51" i="11"/>
  <c r="G58" i="10"/>
  <c r="G57"/>
  <c r="G56"/>
  <c r="D51"/>
  <c r="I47"/>
  <c r="G43"/>
  <c r="C43"/>
  <c r="G42"/>
  <c r="C42"/>
  <c r="G41"/>
  <c r="C41"/>
  <c r="G40"/>
  <c r="C40"/>
  <c r="G39"/>
  <c r="C39"/>
  <c r="G38"/>
  <c r="H44" s="1"/>
  <c r="C38"/>
  <c r="H36"/>
  <c r="H34"/>
  <c r="H32"/>
  <c r="H31"/>
  <c r="I29"/>
  <c r="D42" i="9"/>
  <c r="D40"/>
  <c r="H48" i="8"/>
  <c r="D48"/>
  <c r="D46"/>
  <c r="H45"/>
  <c r="D45"/>
  <c r="I43"/>
  <c r="D42"/>
  <c r="D40"/>
  <c r="I35"/>
  <c r="D35"/>
  <c r="G31"/>
  <c r="D31"/>
  <c r="G30"/>
  <c r="D30"/>
  <c r="G29"/>
  <c r="D29"/>
  <c r="G28"/>
  <c r="D28"/>
  <c r="G27"/>
  <c r="D27"/>
  <c r="G26"/>
  <c r="H32" s="1"/>
  <c r="D26"/>
  <c r="H24"/>
  <c r="D24"/>
  <c r="H23"/>
  <c r="D23"/>
  <c r="I22"/>
  <c r="D22"/>
  <c r="G88" i="7"/>
  <c r="G87"/>
  <c r="G86"/>
  <c r="G85"/>
  <c r="G84"/>
  <c r="G80"/>
  <c r="G77"/>
  <c r="H75"/>
  <c r="I67"/>
  <c r="G63"/>
  <c r="G62"/>
  <c r="G61"/>
  <c r="C61"/>
  <c r="G60"/>
  <c r="C60"/>
  <c r="G59"/>
  <c r="H64" s="1"/>
  <c r="C59"/>
  <c r="H57"/>
  <c r="G55"/>
  <c r="G53"/>
  <c r="G52"/>
  <c r="G54" s="1"/>
  <c r="H56" s="1"/>
  <c r="I65" s="1"/>
  <c r="I50"/>
  <c r="C49"/>
  <c r="C74" s="1"/>
  <c r="C47"/>
  <c r="C72" s="1"/>
  <c r="H27"/>
  <c r="H28" s="1"/>
  <c r="C49" i="6"/>
  <c r="C74" s="1"/>
  <c r="C47"/>
  <c r="C72" s="1"/>
  <c r="H27"/>
  <c r="H28" s="1"/>
  <c r="H42" i="4"/>
  <c r="E42"/>
  <c r="H41"/>
  <c r="E41"/>
  <c r="H40"/>
  <c r="E40"/>
  <c r="H39"/>
  <c r="E39"/>
  <c r="H38"/>
  <c r="H43" s="1"/>
  <c r="E38"/>
  <c r="E33"/>
  <c r="H32"/>
  <c r="E32"/>
  <c r="H31"/>
  <c r="E31"/>
  <c r="H26"/>
  <c r="E26"/>
  <c r="H25"/>
  <c r="E25"/>
  <c r="H24"/>
  <c r="E24"/>
  <c r="H23"/>
  <c r="E23"/>
  <c r="H22"/>
  <c r="E22"/>
  <c r="H21"/>
  <c r="E21"/>
  <c r="H20"/>
  <c r="H27" s="1"/>
  <c r="H33" s="1"/>
  <c r="E20"/>
  <c r="C47" i="2"/>
  <c r="C71" s="1"/>
  <c r="C47" i="1"/>
  <c r="C45" i="2"/>
  <c r="C45" i="1"/>
  <c r="H72" i="2"/>
  <c r="G74"/>
  <c r="I48"/>
  <c r="G50"/>
  <c r="G51"/>
  <c r="G52" s="1"/>
  <c r="H54" s="1"/>
  <c r="G53"/>
  <c r="H55"/>
  <c r="G57"/>
  <c r="G58"/>
  <c r="G59"/>
  <c r="G60"/>
  <c r="G61"/>
  <c r="I65"/>
  <c r="G77"/>
  <c r="G81"/>
  <c r="G82"/>
  <c r="G83"/>
  <c r="G84"/>
  <c r="G85"/>
  <c r="C71" i="1"/>
  <c r="C59" i="2"/>
  <c r="C58"/>
  <c r="C57"/>
  <c r="H27" i="1"/>
  <c r="H28" s="1"/>
  <c r="H27" i="2"/>
  <c r="H28" s="1"/>
  <c r="C69" i="1"/>
  <c r="C69" i="2"/>
  <c r="H86" l="1"/>
  <c r="H89" i="7"/>
  <c r="H62" i="2"/>
  <c r="I63" s="1"/>
  <c r="I64" s="1"/>
  <c r="I66" s="1"/>
  <c r="G75" s="1"/>
  <c r="G76" s="1"/>
  <c r="H78" s="1"/>
  <c r="H79" s="1"/>
  <c r="H87" s="1"/>
  <c r="H33" i="10"/>
  <c r="H35" s="1"/>
  <c r="I45" s="1"/>
  <c r="I46" s="1"/>
  <c r="I48" s="1"/>
  <c r="H58"/>
  <c r="I46" i="12"/>
  <c r="I47" s="1"/>
  <c r="I49" s="1"/>
  <c r="G62" s="1"/>
  <c r="G63" s="1"/>
  <c r="H65" s="1"/>
  <c r="H66" s="1"/>
  <c r="I33" i="8"/>
  <c r="I34" s="1"/>
  <c r="I36" s="1"/>
  <c r="H46" s="1"/>
  <c r="I47" i="14"/>
  <c r="I49" s="1"/>
  <c r="G62" s="1"/>
  <c r="G63" s="1"/>
  <c r="H65" s="1"/>
  <c r="H66" s="1"/>
  <c r="H47" i="8"/>
  <c r="I49" s="1"/>
  <c r="I50" s="1"/>
  <c r="I66" i="7"/>
  <c r="I68" s="1"/>
  <c r="G78" s="1"/>
  <c r="G79" s="1"/>
  <c r="H81" s="1"/>
  <c r="H82" s="1"/>
  <c r="H90" s="1"/>
  <c r="H34" i="4"/>
</calcChain>
</file>

<file path=xl/sharedStrings.xml><?xml version="1.0" encoding="utf-8"?>
<sst xmlns="http://schemas.openxmlformats.org/spreadsheetml/2006/main" count="1026" uniqueCount="205">
  <si>
    <t>Instructions for the Microsoft Excel Templates</t>
  </si>
  <si>
    <t>Detail and information on Excel is contained within the manual.</t>
  </si>
  <si>
    <t>Insert the account number where "ACCT #" appears on the template during posting.</t>
  </si>
  <si>
    <t>Insert the journal reference where "JOURN #" appears on the template during posting.</t>
  </si>
  <si>
    <t>The display may have "Freeze Pane" invoked so column titles remain visible during data entry.</t>
  </si>
  <si>
    <t>Name:</t>
  </si>
  <si>
    <t>Date:</t>
  </si>
  <si>
    <t>Course:</t>
  </si>
  <si>
    <t>Raw materials</t>
  </si>
  <si>
    <t>Work in process</t>
  </si>
  <si>
    <t>Finished goods</t>
  </si>
  <si>
    <t>Raw materials purchases</t>
  </si>
  <si>
    <t>Direct labor</t>
  </si>
  <si>
    <t>Manufacturing overhead</t>
  </si>
  <si>
    <t>Instructions:</t>
  </si>
  <si>
    <t>Cost of Goods Manufactured Schedule</t>
  </si>
  <si>
    <t>Direct materials</t>
  </si>
  <si>
    <t>Direct materials used</t>
  </si>
  <si>
    <t>Total manufacturing costs</t>
  </si>
  <si>
    <t>Total cost of work in process</t>
  </si>
  <si>
    <t>Cost of goods manufactured</t>
  </si>
  <si>
    <t>Total manufacturing overhead</t>
  </si>
  <si>
    <t>Total raw materials available for use</t>
  </si>
  <si>
    <t>Formula</t>
  </si>
  <si>
    <t>Amount</t>
  </si>
  <si>
    <t>Account title</t>
  </si>
  <si>
    <t>Title</t>
  </si>
  <si>
    <t>Income Statement</t>
  </si>
  <si>
    <t>Sales (net)</t>
  </si>
  <si>
    <t>Operating expenses</t>
  </si>
  <si>
    <t>Less: Operating expenses</t>
  </si>
  <si>
    <t>Direct labor cost</t>
  </si>
  <si>
    <t>Advertising expense</t>
  </si>
  <si>
    <t>Rent on factory facilities</t>
  </si>
  <si>
    <t>Depreciation on sales equipment</t>
  </si>
  <si>
    <t>Depreciation on factory equipment</t>
  </si>
  <si>
    <t>Indirect labor cost</t>
  </si>
  <si>
    <t>Utilities expense</t>
  </si>
  <si>
    <t>Insurance expense</t>
  </si>
  <si>
    <t>Net loss</t>
  </si>
  <si>
    <t>of the insurance expense apply to</t>
  </si>
  <si>
    <t>of the utilities expense and</t>
  </si>
  <si>
    <t>factory operations. The remaining amounts should be charged to selling and administrative activities.</t>
  </si>
  <si>
    <t>Work in process inventory, October 1</t>
  </si>
  <si>
    <t>Raw materials inventory, October 1</t>
  </si>
  <si>
    <t>Less:  Raw materials inventory, October 31</t>
  </si>
  <si>
    <t>Less:  Work in process inventory, October 31</t>
  </si>
  <si>
    <t>Cost of goods sold</t>
  </si>
  <si>
    <t>Finished goods inventory, October 1</t>
  </si>
  <si>
    <t>Cost of goods available for sale</t>
  </si>
  <si>
    <t>Less: Finished goods inventory, October 31</t>
  </si>
  <si>
    <t>Gross profit</t>
  </si>
  <si>
    <t>Selling and administrative salaries</t>
  </si>
  <si>
    <t>Depreciation expense - sales equipment</t>
  </si>
  <si>
    <t>Net income</t>
  </si>
  <si>
    <t>Total operating expenses</t>
  </si>
  <si>
    <t>Solution</t>
  </si>
  <si>
    <r>
      <t>1.</t>
    </r>
    <r>
      <rPr>
        <sz val="12"/>
        <rFont val="Times New Roman"/>
        <family val="1"/>
      </rPr>
      <t xml:space="preserve"> Inventory balances at the beginning and end of October were:</t>
    </r>
  </si>
  <si>
    <r>
      <t>2.</t>
    </r>
    <r>
      <rPr>
        <sz val="12"/>
        <rFont val="Times New Roman"/>
        <family val="1"/>
      </rPr>
      <t xml:space="preserve"> Only</t>
    </r>
  </si>
  <si>
    <t>P1-5A – Prepare a cost of goods manufactured schedule and a correct income
                      statement</t>
  </si>
  <si>
    <t>Advisory - The worksheets are not protected. You can over type any data within the worksheets. If you over type important data you can usually restore it by referencing your textbook.</t>
  </si>
  <si>
    <t>Striking the "F1" key or following the path "Windows&gt;Excel Help" will invoke the Office Assistant and bring up one of several help menus.</t>
  </si>
  <si>
    <t>Type your name into the cell to the right of the "Name" cell. Your name will appear on each printed sheet.</t>
  </si>
  <si>
    <t>Type your course identity or instructor identity into the cell to the right of "Course." This information will appear on each printed sheet.</t>
  </si>
  <si>
    <t>It is recommended that you enter the due date of your assignment in the cell to the right of the "Date" cell.</t>
  </si>
  <si>
    <t>If the workbook requires more than one printed sheet page breaks are already set for normal bond - 8 1/2 X 11" paper.</t>
  </si>
  <si>
    <t>The print area of the exercise or problem is defined by the grey filled cells. These grey filled cells are the cells immediately outside the print area.</t>
  </si>
  <si>
    <t>Each worksheet will also contain a footer that includes the exercise or problem identity, the tab you printed, the page of pages, the time, and date you printed the worksheet.</t>
  </si>
  <si>
    <t>The exercises and problems may be presented slightly different than in your textbook. This is to facilitate better utilization by the formulas available to you with Excel.</t>
  </si>
  <si>
    <t>Cells that contain data that can be used by the formulas of Excel in the solution of the exercise or problem are usually framed with black lines to help you identify those values.</t>
  </si>
  <si>
    <t>Place an account name or title, such as "Cash," where "Account" or "Account title" appear.</t>
  </si>
  <si>
    <t>Place a line title, such as "Net income," where "Title" or "Text Title" appear.</t>
  </si>
  <si>
    <t>Place a value, such as "8.50," where "Amount" or "Value" appears.</t>
  </si>
  <si>
    <t>Place a number, such as "3," where "Number" or "Quantity" appears.</t>
  </si>
  <si>
    <t>The terms "Amount" and "Value" generally refer to values such as $85.97 while the terms "Number" and "Quantity" refer to the numerical refer to 3 units or 5 years.</t>
  </si>
  <si>
    <t>Where text or memorandum lines are desired for journal entries, a line below the journal entry is provided.</t>
  </si>
  <si>
    <t>When an exercise or problem requires a text entry, such as "Based on the information, which option would you recommend?" a formatted text box is provided. This is usually identified with "Enter your text answer here" or "Place text answer here" type text. Simply click into the cell and over type the existing text.</t>
  </si>
  <si>
    <t>The cells of the exercises and problems are already formatted for the data. No adjustment should be necessary.</t>
  </si>
  <si>
    <t>Dates should be entered as "06/06/08." This will ensure that Excel will present it properly.</t>
  </si>
  <si>
    <t>Negative values should be preceded by a "-" (negative sign). Negative values may be shown as ($400) vice -$400.</t>
  </si>
  <si>
    <t>E1-4 – Determine the total amount of various types of costs</t>
  </si>
  <si>
    <t>Factory utilities</t>
  </si>
  <si>
    <t>Sales salaries</t>
  </si>
  <si>
    <t>Depreciation on delivery trucks</t>
  </si>
  <si>
    <t>Property taxes on factory building</t>
  </si>
  <si>
    <t>Indirect factory labor</t>
  </si>
  <si>
    <t>Repairs to office equipment</t>
  </si>
  <si>
    <t>Indirect materials</t>
  </si>
  <si>
    <t>Factory repairs</t>
  </si>
  <si>
    <t>Advertising</t>
  </si>
  <si>
    <t>Factory manager's salary</t>
  </si>
  <si>
    <t>Office supplies used</t>
  </si>
  <si>
    <r>
      <t>(a)</t>
    </r>
    <r>
      <rPr>
        <sz val="12"/>
        <rFont val="Times New Roman"/>
        <family val="1"/>
      </rPr>
      <t xml:space="preserve"> From the information, determine the total amount of manufacturing overhead.</t>
    </r>
  </si>
  <si>
    <t>Value title</t>
  </si>
  <si>
    <r>
      <t>(b)</t>
    </r>
    <r>
      <rPr>
        <sz val="12"/>
        <rFont val="Times New Roman"/>
        <family val="1"/>
      </rPr>
      <t xml:space="preserve"> From the information, determine the total amount of product costs.</t>
    </r>
  </si>
  <si>
    <r>
      <t>(c)</t>
    </r>
    <r>
      <rPr>
        <sz val="12"/>
        <rFont val="Times New Roman"/>
        <family val="1"/>
      </rPr>
      <t xml:space="preserve"> From the information, determine the total amount of period costs.</t>
    </r>
  </si>
  <si>
    <t>Product costs</t>
  </si>
  <si>
    <t>Period costs</t>
  </si>
  <si>
    <t>P1-5B – Prepare a cost of goods manufactured schedule and a correct income statement</t>
  </si>
  <si>
    <r>
      <t>1.</t>
    </r>
    <r>
      <rPr>
        <sz val="12"/>
        <rFont val="Times New Roman"/>
        <family val="1"/>
      </rPr>
      <t xml:space="preserve"> Inventory balances at the beginning and end of August were:</t>
    </r>
  </si>
  <si>
    <t>Work in process inventory, August 1</t>
  </si>
  <si>
    <t>Less:  Work in process inventory, August 31</t>
  </si>
  <si>
    <t>Raw materials inventory, August 1</t>
  </si>
  <si>
    <t>Less:  Raw materials inventory, August 31</t>
  </si>
  <si>
    <t>Finished goods inventory, August 1</t>
  </si>
  <si>
    <t>Less: Finished goods inventory, August 31</t>
  </si>
  <si>
    <t>E1-12 – Prepare a cost of goods manufactured schedule and a partial income statement</t>
  </si>
  <si>
    <t>Depreciation, factory equipment</t>
  </si>
  <si>
    <t>Maintenance, factory equipment</t>
  </si>
  <si>
    <t>Cost of Goods Manufactured</t>
  </si>
  <si>
    <t>Income Statement (Partial)</t>
  </si>
  <si>
    <t>Net sales</t>
  </si>
  <si>
    <t>Value</t>
  </si>
  <si>
    <t>E1-16 – Prepare a cost of goods manufactured schedule, and present the ending
                         inventories of the balance sheet</t>
  </si>
  <si>
    <t>Inventories</t>
  </si>
  <si>
    <t>Beginning</t>
  </si>
  <si>
    <t>Ending</t>
  </si>
  <si>
    <t>Costs incurred:</t>
  </si>
  <si>
    <t>The specific overhead costs were:</t>
  </si>
  <si>
    <t>Indirect labor</t>
  </si>
  <si>
    <t>Machinery repairs</t>
  </si>
  <si>
    <t>Factory insurance</t>
  </si>
  <si>
    <t>Machinery depreciation</t>
  </si>
  <si>
    <t>Miscellaneous factory costs</t>
  </si>
  <si>
    <t>Assume that all raw materials used were direct materials.</t>
  </si>
  <si>
    <t>Work in process inventory, June 1</t>
  </si>
  <si>
    <t>Raw materials inventory, June 1</t>
  </si>
  <si>
    <t>Less:  Raw materials inventory, June 30</t>
  </si>
  <si>
    <t>Less:  Work in process inventory, June 30</t>
  </si>
  <si>
    <t>(Partial) Balance Sheet</t>
  </si>
  <si>
    <t>Current assets</t>
  </si>
  <si>
    <t>P1-4A – Prepare a cost of goods manufactured schedule, a partial income statement,
                   and a partial balance sheet</t>
  </si>
  <si>
    <t>Factory Machinery Depreciation</t>
  </si>
  <si>
    <t>Factory Utilities</t>
  </si>
  <si>
    <t>Office Utilities Expense</t>
  </si>
  <si>
    <t>Sales</t>
  </si>
  <si>
    <t>Sale Discounts</t>
  </si>
  <si>
    <t>Plant Manager's Salary</t>
  </si>
  <si>
    <t>Factory Property Taxes</t>
  </si>
  <si>
    <t>Indirect Labor</t>
  </si>
  <si>
    <t>Factory Repairs</t>
  </si>
  <si>
    <t>Account Receivable</t>
  </si>
  <si>
    <t>Raw Materials Purchases</t>
  </si>
  <si>
    <t>Factory Insurance</t>
  </si>
  <si>
    <t>Cash</t>
  </si>
  <si>
    <r>
      <t xml:space="preserve">(a) </t>
    </r>
    <r>
      <rPr>
        <sz val="12"/>
        <rFont val="Times New Roman"/>
        <family val="1"/>
      </rPr>
      <t>Prepare a cost of goods manufactured schedule. (Assume all raw materials used were direct materials.)</t>
    </r>
  </si>
  <si>
    <r>
      <t>(b)</t>
    </r>
    <r>
      <rPr>
        <sz val="12"/>
        <rFont val="Times New Roman"/>
        <family val="1"/>
      </rPr>
      <t xml:space="preserve"> Prepare an income statement through gross profit.</t>
    </r>
  </si>
  <si>
    <t>(Partial) Income Statement</t>
  </si>
  <si>
    <t>Sales Revenues</t>
  </si>
  <si>
    <t>Cost of goods manufactured (see schedule)</t>
  </si>
  <si>
    <t>Assets</t>
  </si>
  <si>
    <t>Total current assets</t>
  </si>
  <si>
    <t>P1-4B – Prepare a cost of goods manufactured schedule, a partial income statement,
             and a partial balance sheet</t>
  </si>
  <si>
    <r>
      <t>Managerial Accounting, 6</t>
    </r>
    <r>
      <rPr>
        <b/>
        <vertAlign val="superscript"/>
        <sz val="12"/>
        <rFont val="Arial"/>
        <family val="2"/>
      </rPr>
      <t>th</t>
    </r>
    <r>
      <rPr>
        <b/>
        <sz val="12"/>
        <rFont val="Arial"/>
        <family val="2"/>
      </rPr>
      <t xml:space="preserve"> Edition,</t>
    </r>
    <r>
      <rPr>
        <sz val="10"/>
        <rFont val="Arial"/>
        <family val="2"/>
      </rPr>
      <t xml:space="preserve"> by Weygandt, Kieso, and Kimmel</t>
    </r>
  </si>
  <si>
    <r>
      <t>Exercise E1-4</t>
    </r>
    <r>
      <rPr>
        <sz val="12"/>
        <rFont val="Times New Roman"/>
        <family val="1"/>
      </rPr>
      <t xml:space="preserve"> Knight Company reports the following costs and expenses in May.</t>
    </r>
  </si>
  <si>
    <r>
      <t>Exercise E1-12</t>
    </r>
    <r>
      <rPr>
        <sz val="12"/>
        <rFont val="Times New Roman"/>
        <family val="1"/>
      </rPr>
      <t xml:space="preserve"> Cepeda Corporation has the following cost records for June 2014.</t>
    </r>
  </si>
  <si>
    <t>CEPEDA CORPORATION</t>
  </si>
  <si>
    <t>For the Month Ended June 30, 2014</t>
  </si>
  <si>
    <t>Work in process, 6/1/14</t>
  </si>
  <si>
    <t>Work in process, 6/30/14</t>
  </si>
  <si>
    <t>Finished goods, 6/1/14</t>
  </si>
  <si>
    <t>Finished goods, 6/30/14</t>
  </si>
  <si>
    <r>
      <t>(a)</t>
    </r>
    <r>
      <rPr>
        <sz val="12"/>
        <rFont val="Times New Roman"/>
        <family val="1"/>
      </rPr>
      <t xml:space="preserve"> Prepare a cost of goods manufactured schedule for June 2014.</t>
    </r>
  </si>
  <si>
    <r>
      <t>(b)</t>
    </r>
    <r>
      <rPr>
        <sz val="12"/>
        <rFont val="Times New Roman"/>
        <family val="1"/>
      </rPr>
      <t xml:space="preserve"> Prepare an income statement through gross profit for June 2014 assuming net sales are</t>
    </r>
  </si>
  <si>
    <r>
      <t>Exercise E1-16</t>
    </r>
    <r>
      <rPr>
        <sz val="12"/>
        <rFont val="Times New Roman"/>
        <family val="1"/>
      </rPr>
      <t xml:space="preserve"> An analysis of the accounts of Roberts Company reveals the following manufacturing cost data for the month ended June 30, 2014.</t>
    </r>
  </si>
  <si>
    <r>
      <t xml:space="preserve">(a) </t>
    </r>
    <r>
      <rPr>
        <sz val="12"/>
        <rFont val="Times New Roman"/>
        <family val="1"/>
      </rPr>
      <t>Prepare the cost of goods manufactured schedule for the month ended June 30, 2014.</t>
    </r>
  </si>
  <si>
    <t>ROBERTS COMPANY</t>
  </si>
  <si>
    <r>
      <t xml:space="preserve">(b) </t>
    </r>
    <r>
      <rPr>
        <sz val="12"/>
        <rFont val="Times New Roman"/>
        <family val="1"/>
      </rPr>
      <t>Show the presentation of the ending inventories on the June 30, 2014, balance sheet.</t>
    </r>
  </si>
  <si>
    <r>
      <t>Problem P1-4A</t>
    </r>
    <r>
      <rPr>
        <sz val="12"/>
        <rFont val="Times New Roman"/>
        <family val="1"/>
      </rPr>
      <t xml:space="preserve"> The following data were taken from the records of Clarkson Company for the year ended June 30, 2014:</t>
    </r>
  </si>
  <si>
    <t>Raw Materials Inventory, 7/1/13</t>
  </si>
  <si>
    <t>Raw Materials Inventory, 6/30/14</t>
  </si>
  <si>
    <t>Finished Goods Inventory, 7/1/13</t>
  </si>
  <si>
    <t>Finished Goods Inventory, 6/30/14</t>
  </si>
  <si>
    <t>Work in Process, 7/1/13</t>
  </si>
  <si>
    <t>Work in Process, 6/30/14</t>
  </si>
  <si>
    <t>For the Year Ended June 30, 2014</t>
  </si>
  <si>
    <r>
      <t>(c)</t>
    </r>
    <r>
      <rPr>
        <sz val="12"/>
        <rFont val="Times New Roman"/>
        <family val="1"/>
      </rPr>
      <t xml:space="preserve"> Prepare the current assets section of the balance sheet at June 30, 2014.</t>
    </r>
  </si>
  <si>
    <t>CLARKSON COMPANY</t>
  </si>
  <si>
    <t>Less: Title</t>
  </si>
  <si>
    <t>PHILLIPS COMPANY</t>
  </si>
  <si>
    <r>
      <t>Problem P1-5A</t>
    </r>
    <r>
      <rPr>
        <sz val="12"/>
        <rFont val="Times New Roman"/>
        <family val="1"/>
      </rPr>
      <t xml:space="preserve"> Phillips Company is a manufacturer of computers. Its controller resigned in October 2014. An inexperienced assistant accountant has prepared the following income statement for the month of October 2014.</t>
    </r>
  </si>
  <si>
    <t>For the Month Ended October 31, 2014</t>
  </si>
  <si>
    <t>Prior to October 2014, the company had been profitable every month. The company's president is concerned about the accuracy of the income statement. As her friend, you have been asked to review the income statement and make necessary corrections. After examining other manufacturing cost data, you have acquired additional information as follows.</t>
  </si>
  <si>
    <r>
      <t xml:space="preserve">(a) </t>
    </r>
    <r>
      <rPr>
        <sz val="12"/>
        <rFont val="Times New Roman"/>
        <family val="1"/>
      </rPr>
      <t>Prepare a schedule of cost of goods manufactured for October 2014.</t>
    </r>
  </si>
  <si>
    <r>
      <t xml:space="preserve">(b) </t>
    </r>
    <r>
      <rPr>
        <sz val="12"/>
        <rFont val="Times New Roman"/>
        <family val="1"/>
      </rPr>
      <t>Prepare a correct income statement for October 2014.</t>
    </r>
  </si>
  <si>
    <r>
      <t>Problem P1-4B</t>
    </r>
    <r>
      <rPr>
        <sz val="12"/>
        <rFont val="Times New Roman"/>
        <family val="1"/>
      </rPr>
      <t xml:space="preserve"> The following data were taken from the records of Moxie Company for the year ended December 31, 2014.</t>
    </r>
  </si>
  <si>
    <t>Raw Materials Inventory, 12/31/14</t>
  </si>
  <si>
    <t>Finished Goods Inventory, 01/1/14</t>
  </si>
  <si>
    <t>Finished Goods Inventory, 12/31/14</t>
  </si>
  <si>
    <t>Work in Process Inventory, 01/1/14</t>
  </si>
  <si>
    <t>Work in Process Inventory, 12/31/14</t>
  </si>
  <si>
    <t>For the Year Ended December 31, 2014</t>
  </si>
  <si>
    <t>Raw Materials Inventory, 01/1/14</t>
  </si>
  <si>
    <r>
      <t>(c)</t>
    </r>
    <r>
      <rPr>
        <sz val="12"/>
        <rFont val="Times New Roman"/>
        <family val="1"/>
      </rPr>
      <t xml:space="preserve"> Prepare the current assets section of the balance sheet at December 31, 2014.</t>
    </r>
  </si>
  <si>
    <t>MOXIE COMPANY</t>
  </si>
  <si>
    <r>
      <t>Problem P1-5B</t>
    </r>
    <r>
      <rPr>
        <sz val="12"/>
        <rFont val="Times New Roman"/>
        <family val="1"/>
      </rPr>
      <t xml:space="preserve"> Ortiz Company is a manufacturer of toys. Its controller resigned in August 2014. An inexperienced assistant accountant has prepared the following income statement for the month of August 2014.</t>
    </r>
  </si>
  <si>
    <t>ORTIZ COMPANY</t>
  </si>
  <si>
    <t>For the Month Ended August 31, 2014</t>
  </si>
  <si>
    <t>Prior to August 2014 the company had been profitable every month. The company's president is concerned about the accuracy of the income statement. As her friend, you have been asked to review the income statement and make necessary corrections. After examining other manufacturing cost data, you have acquired additional information as follows.</t>
  </si>
  <si>
    <r>
      <t xml:space="preserve">(a) </t>
    </r>
    <r>
      <rPr>
        <sz val="12"/>
        <rFont val="Times New Roman"/>
        <family val="1"/>
      </rPr>
      <t>Prepare a schedule of cost of goods manufactured for August 2014.</t>
    </r>
  </si>
  <si>
    <r>
      <t xml:space="preserve">(b) </t>
    </r>
    <r>
      <rPr>
        <sz val="12"/>
        <rFont val="Times New Roman"/>
        <family val="1"/>
      </rPr>
      <t>Prepare a correct income statement for August 2014.</t>
    </r>
  </si>
  <si>
    <r>
      <t>Primer on Using Microsoft Excel in Accounting</t>
    </r>
    <r>
      <rPr>
        <sz val="10"/>
        <rFont val="Arial"/>
        <family val="2"/>
      </rPr>
      <t xml:space="preserve"> by Rex A Schildhouse</t>
    </r>
  </si>
  <si>
    <r>
      <t>Primer on Using Microsoft Excel in Accounting</t>
    </r>
    <r>
      <rPr>
        <sz val="10"/>
        <rFont val="Arial"/>
      </rPr>
      <t xml:space="preserve"> by Rex A Schildhouse</t>
    </r>
  </si>
  <si>
    <r>
      <t>Primer on Using Microsoft Excel in Accounting by</t>
    </r>
    <r>
      <rPr>
        <sz val="10"/>
        <rFont val="Arial"/>
        <family val="2"/>
      </rPr>
      <t xml:space="preserve"> Rex A Schildhouse</t>
    </r>
  </si>
  <si>
    <t>If the workbook requires more than one printed sheet, your name, course, and date will appear on each sheet.</t>
  </si>
</sst>
</file>

<file path=xl/styles.xml><?xml version="1.0" encoding="utf-8"?>
<styleSheet xmlns="http://schemas.openxmlformats.org/spreadsheetml/2006/main">
  <numFmts count="3">
    <numFmt numFmtId="6" formatCode="&quot;$&quot;#,##0_);[Red]\(&quot;$&quot;#,##0\)"/>
    <numFmt numFmtId="164" formatCode="mmmm\ d"/>
    <numFmt numFmtId="165" formatCode="[$-409]mmmm\ d\,\ yyyy;@"/>
  </numFmts>
  <fonts count="12">
    <font>
      <sz val="10"/>
      <name val="Arial"/>
    </font>
    <font>
      <sz val="10"/>
      <name val="Arial"/>
      <family val="2"/>
    </font>
    <font>
      <b/>
      <sz val="12"/>
      <name val="Arial"/>
      <family val="2"/>
    </font>
    <font>
      <sz val="8"/>
      <name val="Arial"/>
      <family val="2"/>
    </font>
    <font>
      <b/>
      <vertAlign val="superscript"/>
      <sz val="12"/>
      <name val="Arial"/>
      <family val="2"/>
    </font>
    <font>
      <sz val="12"/>
      <name val="Times New Roman"/>
      <family val="1"/>
    </font>
    <font>
      <b/>
      <u/>
      <sz val="12"/>
      <name val="Times New Roman"/>
      <family val="1"/>
    </font>
    <font>
      <b/>
      <sz val="12"/>
      <name val="Times New Roman"/>
      <family val="1"/>
    </font>
    <font>
      <b/>
      <i/>
      <u/>
      <sz val="12"/>
      <name val="Times New Roman"/>
      <family val="1"/>
    </font>
    <font>
      <sz val="12"/>
      <color indexed="10"/>
      <name val="Times New Roman"/>
      <family val="1"/>
    </font>
    <font>
      <sz val="10"/>
      <name val="Times New Roman"/>
      <family val="1"/>
    </font>
    <font>
      <b/>
      <u/>
      <sz val="10"/>
      <name val="Arial"/>
      <family val="2"/>
    </font>
  </fonts>
  <fills count="5">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1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double">
        <color indexed="64"/>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right/>
      <top/>
      <bottom style="thin">
        <color indexed="64"/>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top style="medium">
        <color indexed="64"/>
      </top>
      <bottom/>
      <diagonal/>
    </border>
    <border>
      <left/>
      <right/>
      <top style="medium">
        <color indexed="64"/>
      </top>
      <bottom/>
      <diagonal/>
    </border>
    <border>
      <left/>
      <right/>
      <top style="thin">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s>
  <cellStyleXfs count="1">
    <xf numFmtId="0" fontId="0" fillId="0" borderId="0"/>
  </cellStyleXfs>
  <cellXfs count="205">
    <xf numFmtId="0" fontId="0" fillId="0" borderId="0" xfId="0"/>
    <xf numFmtId="0" fontId="0" fillId="2" borderId="0" xfId="0" applyFill="1"/>
    <xf numFmtId="0" fontId="1" fillId="2" borderId="0" xfId="0" applyNumberFormat="1" applyFont="1" applyFill="1"/>
    <xf numFmtId="0" fontId="5" fillId="0" borderId="0" xfId="0" applyFont="1"/>
    <xf numFmtId="0" fontId="5" fillId="2" borderId="0" xfId="0" applyFont="1" applyFill="1"/>
    <xf numFmtId="0" fontId="5" fillId="0" borderId="0" xfId="0" applyNumberFormat="1" applyFont="1" applyBorder="1" applyAlignment="1">
      <alignment vertical="center"/>
    </xf>
    <xf numFmtId="0" fontId="5" fillId="0" borderId="0" xfId="0" applyNumberFormat="1" applyFont="1" applyFill="1" applyBorder="1" applyAlignment="1">
      <alignment vertical="center"/>
    </xf>
    <xf numFmtId="0" fontId="5" fillId="0" borderId="0" xfId="0" applyFont="1" applyAlignment="1">
      <alignment vertical="top"/>
    </xf>
    <xf numFmtId="6" fontId="5" fillId="0" borderId="2" xfId="0" applyNumberFormat="1" applyFont="1" applyBorder="1" applyAlignment="1">
      <alignment vertical="top"/>
    </xf>
    <xf numFmtId="6" fontId="5" fillId="0" borderId="1" xfId="0" applyNumberFormat="1" applyFont="1" applyBorder="1" applyAlignment="1">
      <alignment vertical="top"/>
    </xf>
    <xf numFmtId="38" fontId="5" fillId="0" borderId="1" xfId="0" applyNumberFormat="1" applyFont="1" applyBorder="1" applyAlignment="1">
      <alignment vertical="top"/>
    </xf>
    <xf numFmtId="38" fontId="5" fillId="0" borderId="3" xfId="0" applyNumberFormat="1" applyFont="1" applyBorder="1" applyAlignment="1">
      <alignment vertical="top"/>
    </xf>
    <xf numFmtId="6" fontId="5" fillId="0" borderId="4" xfId="0" applyNumberFormat="1" applyFont="1" applyBorder="1" applyAlignment="1">
      <alignment vertical="top"/>
    </xf>
    <xf numFmtId="164" fontId="6" fillId="0" borderId="1" xfId="0" applyNumberFormat="1" applyFont="1" applyBorder="1" applyAlignment="1">
      <alignment horizontal="center" vertical="center"/>
    </xf>
    <xf numFmtId="6" fontId="5" fillId="0" borderId="1" xfId="0" applyNumberFormat="1" applyFont="1" applyBorder="1" applyAlignment="1">
      <alignment horizontal="right" vertical="center"/>
    </xf>
    <xf numFmtId="38" fontId="5" fillId="0" borderId="1" xfId="0" applyNumberFormat="1" applyFont="1" applyBorder="1" applyAlignment="1">
      <alignment horizontal="right" vertical="center"/>
    </xf>
    <xf numFmtId="0" fontId="7" fillId="0" borderId="0" xfId="0" applyFont="1" applyAlignment="1">
      <alignment vertical="top"/>
    </xf>
    <xf numFmtId="9" fontId="5" fillId="0" borderId="1" xfId="0" applyNumberFormat="1" applyFont="1" applyBorder="1" applyAlignment="1">
      <alignment horizontal="center" vertical="top"/>
    </xf>
    <xf numFmtId="38" fontId="5" fillId="0" borderId="0" xfId="0" applyNumberFormat="1" applyFont="1" applyFill="1" applyBorder="1" applyAlignment="1">
      <alignment horizontal="right" vertical="center"/>
    </xf>
    <xf numFmtId="6" fontId="5" fillId="3" borderId="2" xfId="0" applyNumberFormat="1" applyFont="1" applyFill="1" applyBorder="1" applyAlignment="1">
      <alignment horizontal="right" vertical="center"/>
    </xf>
    <xf numFmtId="6" fontId="5" fillId="3" borderId="1" xfId="0" applyNumberFormat="1" applyFont="1" applyFill="1" applyBorder="1" applyAlignment="1">
      <alignment horizontal="right" vertical="center"/>
    </xf>
    <xf numFmtId="38" fontId="5" fillId="3" borderId="3" xfId="0" applyNumberFormat="1" applyFont="1" applyFill="1" applyBorder="1" applyAlignment="1">
      <alignment horizontal="right" vertical="center"/>
    </xf>
    <xf numFmtId="38" fontId="5" fillId="3" borderId="2" xfId="0" applyNumberFormat="1" applyFont="1" applyFill="1" applyBorder="1" applyAlignment="1">
      <alignment horizontal="right" vertical="center"/>
    </xf>
    <xf numFmtId="0" fontId="5" fillId="0" borderId="5" xfId="0" applyNumberFormat="1" applyFont="1" applyFill="1" applyBorder="1" applyAlignment="1">
      <alignment vertical="center"/>
    </xf>
    <xf numFmtId="38" fontId="5" fillId="3" borderId="1" xfId="0" applyNumberFormat="1" applyFont="1" applyFill="1" applyBorder="1" applyAlignment="1">
      <alignment horizontal="right" vertical="center"/>
    </xf>
    <xf numFmtId="38" fontId="5" fillId="3" borderId="6" xfId="0" applyNumberFormat="1" applyFont="1" applyFill="1" applyBorder="1" applyAlignment="1">
      <alignment horizontal="right" vertical="center"/>
    </xf>
    <xf numFmtId="6" fontId="5" fillId="3" borderId="4" xfId="0" applyNumberFormat="1" applyFont="1" applyFill="1" applyBorder="1" applyAlignment="1">
      <alignment horizontal="right" vertical="center"/>
    </xf>
    <xf numFmtId="165" fontId="5" fillId="0" borderId="0" xfId="0" applyNumberFormat="1" applyFont="1" applyFill="1" applyBorder="1" applyAlignment="1">
      <alignment horizontal="center" vertical="center"/>
    </xf>
    <xf numFmtId="6" fontId="5" fillId="3" borderId="7" xfId="0" applyNumberFormat="1" applyFont="1" applyFill="1" applyBorder="1" applyAlignment="1">
      <alignment horizontal="right" vertical="center"/>
    </xf>
    <xf numFmtId="6" fontId="5" fillId="3" borderId="8" xfId="0" applyNumberFormat="1" applyFont="1" applyFill="1" applyBorder="1" applyAlignment="1">
      <alignment horizontal="right" vertical="center"/>
    </xf>
    <xf numFmtId="38" fontId="5" fillId="3" borderId="9" xfId="0" applyNumberFormat="1" applyFont="1" applyFill="1" applyBorder="1" applyAlignment="1">
      <alignment horizontal="right" vertical="center"/>
    </xf>
    <xf numFmtId="38" fontId="5" fillId="0" borderId="10" xfId="0" applyNumberFormat="1" applyFont="1" applyFill="1" applyBorder="1" applyAlignment="1">
      <alignment horizontal="right" vertical="center"/>
    </xf>
    <xf numFmtId="38" fontId="5" fillId="3" borderId="11" xfId="0" applyNumberFormat="1" applyFont="1" applyFill="1" applyBorder="1" applyAlignment="1">
      <alignment horizontal="right" vertical="center"/>
    </xf>
    <xf numFmtId="38" fontId="5" fillId="0" borderId="12" xfId="0" applyNumberFormat="1" applyFont="1" applyFill="1" applyBorder="1" applyAlignment="1">
      <alignment horizontal="right" vertical="center"/>
    </xf>
    <xf numFmtId="6" fontId="5" fillId="0" borderId="13" xfId="0" applyNumberFormat="1" applyFont="1" applyFill="1" applyBorder="1" applyAlignment="1">
      <alignment horizontal="right" vertical="center"/>
    </xf>
    <xf numFmtId="38" fontId="5" fillId="0" borderId="14" xfId="0" applyNumberFormat="1" applyFont="1" applyFill="1" applyBorder="1" applyAlignment="1">
      <alignment horizontal="right" vertical="center"/>
    </xf>
    <xf numFmtId="38" fontId="5" fillId="3" borderId="8" xfId="0" applyNumberFormat="1" applyFont="1" applyFill="1" applyBorder="1" applyAlignment="1">
      <alignment horizontal="right" vertical="center"/>
    </xf>
    <xf numFmtId="6" fontId="5" fillId="3" borderId="15" xfId="0" applyNumberFormat="1" applyFont="1" applyFill="1" applyBorder="1" applyAlignment="1">
      <alignment horizontal="right" vertical="center"/>
    </xf>
    <xf numFmtId="0" fontId="2" fillId="3" borderId="23" xfId="0" applyFont="1" applyFill="1" applyBorder="1" applyAlignment="1">
      <alignment horizontal="left" vertical="top"/>
    </xf>
    <xf numFmtId="0" fontId="5" fillId="2" borderId="0" xfId="0" applyNumberFormat="1" applyFont="1" applyFill="1"/>
    <xf numFmtId="38" fontId="5" fillId="0" borderId="1" xfId="0" applyNumberFormat="1" applyFont="1" applyBorder="1" applyAlignment="1">
      <alignment horizontal="right"/>
    </xf>
    <xf numFmtId="6" fontId="5" fillId="3" borderId="1" xfId="0" applyNumberFormat="1" applyFont="1" applyFill="1" applyBorder="1" applyAlignment="1">
      <alignment horizontal="right" vertical="center" wrapText="1"/>
    </xf>
    <xf numFmtId="38" fontId="5" fillId="3" borderId="2" xfId="0" applyNumberFormat="1" applyFont="1" applyFill="1" applyBorder="1" applyAlignment="1">
      <alignment horizontal="right" vertical="center" wrapText="1"/>
    </xf>
    <xf numFmtId="38" fontId="5" fillId="3" borderId="1" xfId="0" applyNumberFormat="1" applyFont="1" applyFill="1" applyBorder="1" applyAlignment="1">
      <alignment horizontal="right" vertical="center" wrapText="1"/>
    </xf>
    <xf numFmtId="38" fontId="5" fillId="3" borderId="6" xfId="0" applyNumberFormat="1" applyFont="1" applyFill="1" applyBorder="1" applyAlignment="1">
      <alignment horizontal="right" vertical="center" wrapText="1"/>
    </xf>
    <xf numFmtId="6" fontId="5" fillId="3" borderId="4" xfId="0" applyNumberFormat="1" applyFont="1" applyFill="1" applyBorder="1" applyAlignment="1">
      <alignment horizontal="right" vertical="center" wrapText="1"/>
    </xf>
    <xf numFmtId="0" fontId="5" fillId="0" borderId="0" xfId="0" applyNumberFormat="1" applyFont="1"/>
    <xf numFmtId="0" fontId="5" fillId="0" borderId="0" xfId="0" applyNumberFormat="1" applyFont="1" applyFill="1"/>
    <xf numFmtId="0" fontId="10" fillId="0" borderId="0" xfId="0" applyNumberFormat="1" applyFont="1"/>
    <xf numFmtId="0" fontId="10" fillId="0" borderId="0" xfId="0" applyNumberFormat="1" applyFont="1" applyFill="1"/>
    <xf numFmtId="0" fontId="10" fillId="0" borderId="0" xfId="0" applyFont="1"/>
    <xf numFmtId="0" fontId="10" fillId="0" borderId="0" xfId="0" applyFont="1" applyFill="1"/>
    <xf numFmtId="0" fontId="0" fillId="0" borderId="0" xfId="0" applyFill="1"/>
    <xf numFmtId="165" fontId="5" fillId="0" borderId="0" xfId="0" applyNumberFormat="1" applyFont="1" applyFill="1" applyBorder="1" applyAlignment="1">
      <alignment horizontal="center" vertical="center"/>
    </xf>
    <xf numFmtId="0" fontId="5" fillId="2" borderId="0" xfId="0" applyFont="1" applyFill="1" applyAlignment="1">
      <alignment horizontal="left"/>
    </xf>
    <xf numFmtId="0" fontId="5" fillId="2" borderId="0" xfId="0" applyNumberFormat="1" applyFont="1" applyFill="1" applyAlignment="1">
      <alignment horizontal="left"/>
    </xf>
    <xf numFmtId="0" fontId="5" fillId="0" borderId="0" xfId="0" applyFont="1" applyAlignment="1">
      <alignment horizontal="left"/>
    </xf>
    <xf numFmtId="0" fontId="5" fillId="0" borderId="0" xfId="0" applyFont="1" applyAlignment="1">
      <alignment horizontal="right"/>
    </xf>
    <xf numFmtId="6" fontId="5" fillId="3" borderId="2" xfId="0" applyNumberFormat="1" applyFont="1" applyFill="1" applyBorder="1" applyAlignment="1">
      <alignment horizontal="right"/>
    </xf>
    <xf numFmtId="6" fontId="5" fillId="3" borderId="1" xfId="0" applyNumberFormat="1" applyFont="1" applyFill="1" applyBorder="1" applyAlignment="1">
      <alignment horizontal="right"/>
    </xf>
    <xf numFmtId="38" fontId="5" fillId="3" borderId="1" xfId="0" applyNumberFormat="1" applyFont="1" applyFill="1" applyBorder="1" applyAlignment="1">
      <alignment horizontal="right"/>
    </xf>
    <xf numFmtId="6" fontId="5" fillId="3" borderId="8" xfId="0" applyNumberFormat="1" applyFont="1" applyFill="1" applyBorder="1" applyAlignment="1">
      <alignment horizontal="right"/>
    </xf>
    <xf numFmtId="38" fontId="5" fillId="3" borderId="8" xfId="0" applyNumberFormat="1" applyFont="1" applyFill="1" applyBorder="1" applyAlignment="1">
      <alignment horizontal="right"/>
    </xf>
    <xf numFmtId="38" fontId="5" fillId="3" borderId="9" xfId="0" applyNumberFormat="1" applyFont="1" applyFill="1" applyBorder="1" applyAlignment="1">
      <alignment horizontal="right"/>
    </xf>
    <xf numFmtId="38" fontId="5" fillId="3" borderId="3" xfId="0" applyNumberFormat="1" applyFont="1" applyFill="1" applyBorder="1" applyAlignment="1">
      <alignment horizontal="right"/>
    </xf>
    <xf numFmtId="38" fontId="5" fillId="3" borderId="2" xfId="0" applyNumberFormat="1" applyFont="1" applyFill="1" applyBorder="1" applyAlignment="1">
      <alignment horizontal="right"/>
    </xf>
    <xf numFmtId="6" fontId="5" fillId="3" borderId="4" xfId="0" applyNumberFormat="1" applyFont="1" applyFill="1" applyBorder="1" applyAlignment="1">
      <alignment horizontal="right"/>
    </xf>
    <xf numFmtId="0" fontId="7" fillId="0" borderId="0" xfId="0" applyNumberFormat="1" applyFont="1" applyAlignment="1">
      <alignment horizontal="center" vertical="top" wrapText="1"/>
    </xf>
    <xf numFmtId="38" fontId="5" fillId="3" borderId="11" xfId="0" applyNumberFormat="1" applyFont="1" applyFill="1" applyBorder="1" applyAlignment="1">
      <alignment horizontal="right"/>
    </xf>
    <xf numFmtId="0" fontId="1" fillId="0" borderId="0" xfId="0" applyNumberFormat="1" applyFont="1"/>
    <xf numFmtId="0" fontId="1" fillId="0" borderId="0" xfId="0" applyNumberFormat="1" applyFont="1" applyFill="1"/>
    <xf numFmtId="0" fontId="6" fillId="0" borderId="0" xfId="0" applyNumberFormat="1" applyFont="1" applyBorder="1" applyAlignment="1">
      <alignment horizontal="center" vertical="center"/>
    </xf>
    <xf numFmtId="0" fontId="1" fillId="2" borderId="0" xfId="0" applyFont="1" applyFill="1"/>
    <xf numFmtId="0" fontId="1" fillId="0" borderId="0" xfId="0" applyFont="1"/>
    <xf numFmtId="38" fontId="5" fillId="0" borderId="0" xfId="0" applyNumberFormat="1" applyFont="1" applyBorder="1" applyAlignment="1">
      <alignment horizontal="right" vertical="center"/>
    </xf>
    <xf numFmtId="0" fontId="5" fillId="0" borderId="12" xfId="0" applyNumberFormat="1" applyFont="1" applyBorder="1" applyAlignment="1">
      <alignment vertical="center"/>
    </xf>
    <xf numFmtId="38" fontId="5" fillId="0" borderId="10" xfId="0" applyNumberFormat="1" applyFont="1" applyBorder="1" applyAlignment="1">
      <alignment horizontal="right" vertical="center"/>
    </xf>
    <xf numFmtId="0" fontId="1" fillId="0" borderId="0" xfId="0" applyNumberFormat="1" applyFont="1" applyBorder="1" applyAlignment="1">
      <alignment vertical="center"/>
    </xf>
    <xf numFmtId="0" fontId="5" fillId="0" borderId="0" xfId="0" applyFont="1" applyAlignment="1">
      <alignment horizontal="left" vertical="top" wrapText="1"/>
    </xf>
    <xf numFmtId="0" fontId="0" fillId="2" borderId="0" xfId="0" applyFill="1" applyBorder="1"/>
    <xf numFmtId="0" fontId="9" fillId="4" borderId="1" xfId="0" applyFont="1" applyFill="1" applyBorder="1" applyAlignment="1">
      <alignment horizontal="left" vertical="top" wrapText="1"/>
    </xf>
    <xf numFmtId="0" fontId="5" fillId="0" borderId="0" xfId="0" applyFont="1" applyAlignment="1">
      <alignment horizontal="left" vertical="top" wrapText="1"/>
    </xf>
    <xf numFmtId="0" fontId="5" fillId="0" borderId="10" xfId="0" applyFont="1" applyBorder="1" applyAlignment="1">
      <alignment horizontal="center"/>
    </xf>
    <xf numFmtId="0" fontId="5" fillId="0" borderId="0" xfId="0" applyFont="1" applyBorder="1" applyAlignment="1">
      <alignment horizontal="center"/>
    </xf>
    <xf numFmtId="0" fontId="5" fillId="0" borderId="0" xfId="0" applyFont="1" applyAlignment="1">
      <alignment horizontal="center"/>
    </xf>
    <xf numFmtId="0" fontId="5" fillId="3" borderId="19" xfId="0" applyFont="1" applyFill="1" applyBorder="1" applyAlignment="1">
      <alignment horizontal="left"/>
    </xf>
    <xf numFmtId="0" fontId="5" fillId="3" borderId="20" xfId="0" applyFont="1" applyFill="1" applyBorder="1" applyAlignment="1">
      <alignment horizontal="left"/>
    </xf>
    <xf numFmtId="0" fontId="5" fillId="3" borderId="8" xfId="0" applyFont="1" applyFill="1" applyBorder="1" applyAlignment="1">
      <alignment horizontal="left"/>
    </xf>
    <xf numFmtId="0" fontId="7" fillId="0" borderId="0" xfId="0" applyNumberFormat="1" applyFont="1" applyAlignment="1">
      <alignment horizontal="left" vertical="top" wrapText="1"/>
    </xf>
    <xf numFmtId="0" fontId="5" fillId="0" borderId="13" xfId="0" applyFont="1" applyBorder="1" applyAlignment="1">
      <alignment horizontal="center"/>
    </xf>
    <xf numFmtId="0" fontId="8" fillId="0" borderId="0" xfId="0" applyNumberFormat="1" applyFont="1" applyAlignment="1">
      <alignment horizontal="left"/>
    </xf>
    <xf numFmtId="0" fontId="5" fillId="0" borderId="19" xfId="0" applyFont="1" applyBorder="1" applyAlignment="1">
      <alignment horizontal="left"/>
    </xf>
    <xf numFmtId="0" fontId="5" fillId="0" borderId="20" xfId="0" applyFont="1" applyBorder="1" applyAlignment="1">
      <alignment horizontal="left"/>
    </xf>
    <xf numFmtId="0" fontId="5" fillId="0" borderId="8" xfId="0" applyFont="1" applyBorder="1" applyAlignment="1">
      <alignment horizontal="left"/>
    </xf>
    <xf numFmtId="0" fontId="2" fillId="0" borderId="0" xfId="0" applyFont="1" applyAlignment="1">
      <alignment horizontal="left" vertical="center" wrapText="1"/>
    </xf>
    <xf numFmtId="0" fontId="6" fillId="0" borderId="0" xfId="0" applyFont="1" applyAlignment="1">
      <alignment horizontal="left" vertical="top" wrapText="1"/>
    </xf>
    <xf numFmtId="0" fontId="5" fillId="0" borderId="24" xfId="0" applyFont="1" applyBorder="1" applyAlignment="1">
      <alignment horizont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right"/>
    </xf>
    <xf numFmtId="0" fontId="0" fillId="0" borderId="0" xfId="0" applyAlignment="1">
      <alignment horizontal="right"/>
    </xf>
    <xf numFmtId="0" fontId="2" fillId="3" borderId="21" xfId="0" applyFont="1" applyFill="1" applyBorder="1" applyAlignment="1">
      <alignment horizontal="left" vertical="top"/>
    </xf>
    <xf numFmtId="0" fontId="2" fillId="3" borderId="23" xfId="0" applyFont="1" applyFill="1" applyBorder="1" applyAlignment="1">
      <alignment horizontal="left" vertical="top"/>
    </xf>
    <xf numFmtId="0" fontId="7" fillId="0" borderId="0" xfId="0" applyFont="1" applyAlignment="1">
      <alignment horizontal="center"/>
    </xf>
    <xf numFmtId="0" fontId="5" fillId="0" borderId="21" xfId="0" applyFont="1" applyBorder="1" applyAlignment="1">
      <alignment horizontal="center"/>
    </xf>
    <xf numFmtId="0" fontId="5" fillId="3" borderId="16" xfId="0" applyFont="1" applyFill="1" applyBorder="1" applyAlignment="1">
      <alignment horizontal="left"/>
    </xf>
    <xf numFmtId="0" fontId="5" fillId="3" borderId="17" xfId="0" applyFont="1" applyFill="1" applyBorder="1" applyAlignment="1">
      <alignment horizontal="left"/>
    </xf>
    <xf numFmtId="0" fontId="5" fillId="3" borderId="18" xfId="0" applyFont="1" applyFill="1" applyBorder="1" applyAlignment="1">
      <alignment horizontal="left"/>
    </xf>
    <xf numFmtId="0" fontId="5" fillId="3" borderId="19" xfId="0" applyFont="1" applyFill="1" applyBorder="1" applyAlignment="1">
      <alignment horizontal="left" indent="1"/>
    </xf>
    <xf numFmtId="0" fontId="5" fillId="3" borderId="20" xfId="0" applyFont="1" applyFill="1" applyBorder="1" applyAlignment="1">
      <alignment horizontal="left" indent="1"/>
    </xf>
    <xf numFmtId="0" fontId="5" fillId="3" borderId="8" xfId="0" applyFont="1" applyFill="1" applyBorder="1" applyAlignment="1">
      <alignment horizontal="left" indent="1"/>
    </xf>
    <xf numFmtId="0" fontId="5" fillId="3" borderId="19" xfId="0" applyFont="1" applyFill="1" applyBorder="1" applyAlignment="1">
      <alignment horizontal="left" indent="2"/>
    </xf>
    <xf numFmtId="0" fontId="5" fillId="3" borderId="20" xfId="0" applyFont="1" applyFill="1" applyBorder="1" applyAlignment="1">
      <alignment horizontal="left" indent="2"/>
    </xf>
    <xf numFmtId="0" fontId="5" fillId="3" borderId="8" xfId="0" applyFont="1" applyFill="1" applyBorder="1" applyAlignment="1">
      <alignment horizontal="left" indent="2"/>
    </xf>
    <xf numFmtId="0" fontId="7" fillId="0" borderId="13" xfId="0" applyNumberFormat="1" applyFont="1" applyBorder="1" applyAlignment="1">
      <alignment horizontal="left" vertical="top" wrapText="1"/>
    </xf>
    <xf numFmtId="0" fontId="5" fillId="3" borderId="12" xfId="0" applyFont="1" applyFill="1" applyBorder="1" applyAlignment="1">
      <alignment horizontal="left"/>
    </xf>
    <xf numFmtId="0" fontId="5" fillId="3" borderId="22" xfId="0" applyFont="1" applyFill="1" applyBorder="1" applyAlignment="1">
      <alignment horizontal="left"/>
    </xf>
    <xf numFmtId="0" fontId="5" fillId="3" borderId="11" xfId="0" applyFont="1" applyFill="1" applyBorder="1" applyAlignment="1">
      <alignment horizontal="left"/>
    </xf>
    <xf numFmtId="0" fontId="5" fillId="0" borderId="0" xfId="0" applyNumberFormat="1" applyFont="1" applyFill="1" applyBorder="1" applyAlignment="1">
      <alignment horizontal="left" vertical="center"/>
    </xf>
    <xf numFmtId="0" fontId="7" fillId="0" borderId="0" xfId="0" applyNumberFormat="1" applyFont="1" applyBorder="1" applyAlignment="1">
      <alignment horizontal="left" vertical="center"/>
    </xf>
    <xf numFmtId="0" fontId="5" fillId="0" borderId="0" xfId="0" applyNumberFormat="1" applyFont="1" applyFill="1" applyBorder="1" applyAlignment="1">
      <alignment horizontal="center" vertical="center"/>
    </xf>
    <xf numFmtId="0" fontId="7" fillId="0" borderId="0" xfId="0" applyNumberFormat="1" applyFont="1" applyFill="1" applyBorder="1" applyAlignment="1">
      <alignment horizontal="center" vertical="center"/>
    </xf>
    <xf numFmtId="165" fontId="5" fillId="0" borderId="21" xfId="0" applyNumberFormat="1" applyFont="1" applyFill="1" applyBorder="1" applyAlignment="1">
      <alignment horizontal="center" vertical="center"/>
    </xf>
    <xf numFmtId="0" fontId="5" fillId="0" borderId="0" xfId="0" applyNumberFormat="1" applyFont="1" applyFill="1" applyBorder="1" applyAlignment="1">
      <alignment horizontal="left" vertical="center" indent="1"/>
    </xf>
    <xf numFmtId="0" fontId="5" fillId="3" borderId="19" xfId="0" applyNumberFormat="1" applyFont="1" applyFill="1" applyBorder="1" applyAlignment="1">
      <alignment horizontal="left" vertical="center"/>
    </xf>
    <xf numFmtId="0" fontId="5" fillId="3" borderId="20" xfId="0" applyNumberFormat="1" applyFont="1" applyFill="1" applyBorder="1" applyAlignment="1">
      <alignment horizontal="left" vertical="center"/>
    </xf>
    <xf numFmtId="0" fontId="5" fillId="3" borderId="8" xfId="0" applyNumberFormat="1" applyFont="1" applyFill="1" applyBorder="1" applyAlignment="1">
      <alignment horizontal="left" vertical="center"/>
    </xf>
    <xf numFmtId="0" fontId="5" fillId="3" borderId="19" xfId="0" applyNumberFormat="1" applyFont="1" applyFill="1" applyBorder="1" applyAlignment="1">
      <alignment horizontal="left" vertical="center" indent="2"/>
    </xf>
    <xf numFmtId="0" fontId="5" fillId="3" borderId="20" xfId="0" applyNumberFormat="1" applyFont="1" applyFill="1" applyBorder="1" applyAlignment="1">
      <alignment horizontal="left" vertical="center" indent="2"/>
    </xf>
    <xf numFmtId="0" fontId="5" fillId="3" borderId="8" xfId="0" applyNumberFormat="1" applyFont="1" applyFill="1" applyBorder="1" applyAlignment="1">
      <alignment horizontal="left" vertical="center" indent="2"/>
    </xf>
    <xf numFmtId="0" fontId="5" fillId="0" borderId="0" xfId="0" applyNumberFormat="1" applyFont="1" applyBorder="1" applyAlignment="1">
      <alignment horizontal="left" vertical="center"/>
    </xf>
    <xf numFmtId="0" fontId="8" fillId="0" borderId="0" xfId="0" applyNumberFormat="1" applyFont="1" applyBorder="1" applyAlignment="1">
      <alignment horizontal="left" vertical="center"/>
    </xf>
    <xf numFmtId="0" fontId="5" fillId="3" borderId="12" xfId="0" applyNumberFormat="1" applyFont="1" applyFill="1" applyBorder="1" applyAlignment="1">
      <alignment horizontal="left" vertical="center"/>
    </xf>
    <xf numFmtId="0" fontId="5" fillId="3" borderId="22" xfId="0" applyNumberFormat="1" applyFont="1" applyFill="1" applyBorder="1" applyAlignment="1">
      <alignment horizontal="left" vertical="center"/>
    </xf>
    <xf numFmtId="0" fontId="5" fillId="3" borderId="11" xfId="0" applyNumberFormat="1" applyFont="1" applyFill="1" applyBorder="1" applyAlignment="1">
      <alignment horizontal="left" vertical="center"/>
    </xf>
    <xf numFmtId="0" fontId="5" fillId="0" borderId="25" xfId="0" applyNumberFormat="1" applyFont="1" applyFill="1" applyBorder="1" applyAlignment="1">
      <alignment horizontal="center" vertical="center"/>
    </xf>
    <xf numFmtId="0" fontId="5" fillId="0" borderId="10" xfId="0" applyNumberFormat="1" applyFont="1" applyFill="1" applyBorder="1" applyAlignment="1">
      <alignment horizontal="center" vertical="center"/>
    </xf>
    <xf numFmtId="0" fontId="5" fillId="0" borderId="12" xfId="0" applyNumberFormat="1" applyFont="1" applyFill="1" applyBorder="1" applyAlignment="1">
      <alignment horizontal="center" vertical="center"/>
    </xf>
    <xf numFmtId="38" fontId="5" fillId="0" borderId="26" xfId="0" applyNumberFormat="1" applyFont="1" applyFill="1" applyBorder="1" applyAlignment="1">
      <alignment horizontal="center" vertical="center"/>
    </xf>
    <xf numFmtId="38" fontId="5" fillId="0" borderId="22" xfId="0" applyNumberFormat="1" applyFont="1" applyFill="1" applyBorder="1" applyAlignment="1">
      <alignment horizontal="center" vertical="center"/>
    </xf>
    <xf numFmtId="38" fontId="5" fillId="0" borderId="27" xfId="0" applyNumberFormat="1" applyFont="1" applyFill="1" applyBorder="1" applyAlignment="1">
      <alignment horizontal="center" vertical="center"/>
    </xf>
    <xf numFmtId="38" fontId="5" fillId="0" borderId="0" xfId="0" applyNumberFormat="1" applyFont="1" applyFill="1" applyBorder="1" applyAlignment="1">
      <alignment horizontal="center" vertical="center"/>
    </xf>
    <xf numFmtId="0" fontId="5" fillId="3" borderId="19" xfId="0" applyNumberFormat="1" applyFont="1" applyFill="1" applyBorder="1" applyAlignment="1">
      <alignment horizontal="left" vertical="center" indent="1"/>
    </xf>
    <xf numFmtId="0" fontId="5" fillId="3" borderId="20" xfId="0" applyNumberFormat="1" applyFont="1" applyFill="1" applyBorder="1" applyAlignment="1">
      <alignment horizontal="left" vertical="center" indent="1"/>
    </xf>
    <xf numFmtId="0" fontId="5" fillId="3" borderId="8" xfId="0" applyNumberFormat="1" applyFont="1" applyFill="1" applyBorder="1" applyAlignment="1">
      <alignment horizontal="left" vertical="center" indent="1"/>
    </xf>
    <xf numFmtId="0" fontId="5" fillId="0" borderId="21" xfId="0" applyNumberFormat="1" applyFont="1" applyFill="1" applyBorder="1" applyAlignment="1">
      <alignment horizontal="center" vertical="center"/>
    </xf>
    <xf numFmtId="38" fontId="5" fillId="0" borderId="28" xfId="0" applyNumberFormat="1" applyFont="1" applyFill="1" applyBorder="1" applyAlignment="1">
      <alignment horizontal="center" vertical="center"/>
    </xf>
    <xf numFmtId="38" fontId="5" fillId="0" borderId="13" xfId="0" applyNumberFormat="1" applyFont="1" applyFill="1" applyBorder="1" applyAlignment="1">
      <alignment horizontal="center" vertical="center"/>
    </xf>
    <xf numFmtId="0" fontId="5" fillId="0" borderId="13" xfId="0" applyNumberFormat="1" applyFont="1" applyBorder="1" applyAlignment="1">
      <alignment horizontal="center" vertical="center"/>
    </xf>
    <xf numFmtId="0" fontId="5" fillId="0" borderId="1" xfId="0" applyNumberFormat="1" applyFont="1" applyBorder="1" applyAlignment="1">
      <alignment horizontal="left" vertical="center"/>
    </xf>
    <xf numFmtId="0" fontId="5" fillId="0" borderId="10" xfId="0" applyNumberFormat="1" applyFont="1" applyBorder="1" applyAlignment="1">
      <alignment horizontal="center" vertical="center"/>
    </xf>
    <xf numFmtId="0" fontId="5" fillId="0" borderId="0" xfId="0" applyNumberFormat="1" applyFont="1" applyBorder="1" applyAlignment="1">
      <alignment horizontal="center" vertical="center"/>
    </xf>
    <xf numFmtId="0" fontId="6" fillId="0" borderId="0" xfId="0" applyFont="1" applyAlignment="1">
      <alignment vertical="top" wrapText="1"/>
    </xf>
    <xf numFmtId="0" fontId="7" fillId="0" borderId="0" xfId="0" applyFont="1" applyAlignment="1">
      <alignment vertical="top" wrapText="1"/>
    </xf>
    <xf numFmtId="0" fontId="5" fillId="0" borderId="0" xfId="0" applyFont="1" applyAlignment="1">
      <alignment vertical="top" wrapText="1"/>
    </xf>
    <xf numFmtId="0" fontId="6" fillId="0" borderId="0" xfId="0" applyNumberFormat="1" applyFont="1" applyBorder="1" applyAlignment="1">
      <alignment horizontal="center" vertical="center"/>
    </xf>
    <xf numFmtId="0" fontId="7" fillId="0" borderId="0" xfId="0" applyNumberFormat="1" applyFont="1" applyBorder="1" applyAlignment="1">
      <alignment horizontal="center" vertical="center"/>
    </xf>
    <xf numFmtId="165" fontId="5" fillId="0" borderId="21" xfId="0" applyNumberFormat="1" applyFont="1" applyBorder="1" applyAlignment="1">
      <alignment horizontal="center" vertical="center"/>
    </xf>
    <xf numFmtId="0" fontId="5" fillId="0" borderId="26" xfId="0" applyNumberFormat="1" applyFont="1" applyBorder="1" applyAlignment="1">
      <alignment horizontal="center" vertical="center"/>
    </xf>
    <xf numFmtId="0" fontId="5" fillId="0" borderId="21" xfId="0" applyNumberFormat="1" applyFont="1" applyBorder="1" applyAlignment="1">
      <alignment horizontal="center" vertical="center"/>
    </xf>
    <xf numFmtId="38" fontId="5" fillId="0" borderId="0" xfId="0" applyNumberFormat="1" applyFont="1" applyBorder="1" applyAlignment="1">
      <alignment horizontal="left" vertical="center"/>
    </xf>
    <xf numFmtId="0" fontId="11" fillId="0" borderId="0" xfId="0" applyFont="1" applyAlignment="1">
      <alignment horizontal="left" vertical="top" wrapText="1"/>
    </xf>
    <xf numFmtId="0" fontId="7" fillId="0" borderId="0" xfId="0" applyFont="1" applyAlignment="1">
      <alignment horizontal="left" vertical="top" wrapText="1"/>
    </xf>
    <xf numFmtId="165" fontId="5" fillId="3" borderId="19" xfId="0" applyNumberFormat="1" applyFont="1" applyFill="1" applyBorder="1" applyAlignment="1">
      <alignment horizontal="left" vertical="center" indent="1"/>
    </xf>
    <xf numFmtId="165" fontId="5" fillId="3" borderId="20" xfId="0" applyNumberFormat="1" applyFont="1" applyFill="1" applyBorder="1" applyAlignment="1">
      <alignment horizontal="left" vertical="center" indent="1"/>
    </xf>
    <xf numFmtId="165" fontId="5" fillId="3" borderId="8" xfId="0" applyNumberFormat="1" applyFont="1" applyFill="1" applyBorder="1" applyAlignment="1">
      <alignment horizontal="left" vertical="center" indent="1"/>
    </xf>
    <xf numFmtId="165" fontId="5" fillId="3" borderId="16" xfId="0" applyNumberFormat="1" applyFont="1" applyFill="1" applyBorder="1" applyAlignment="1">
      <alignment horizontal="left" vertical="center"/>
    </xf>
    <xf numFmtId="165" fontId="5" fillId="3" borderId="17" xfId="0" applyNumberFormat="1" applyFont="1" applyFill="1" applyBorder="1" applyAlignment="1">
      <alignment horizontal="left" vertical="center"/>
    </xf>
    <xf numFmtId="165" fontId="5" fillId="3" borderId="18" xfId="0" applyNumberFormat="1" applyFont="1" applyFill="1" applyBorder="1" applyAlignment="1">
      <alignment horizontal="left" vertical="center"/>
    </xf>
    <xf numFmtId="165" fontId="5" fillId="3" borderId="19" xfId="0" applyNumberFormat="1" applyFont="1" applyFill="1" applyBorder="1" applyAlignment="1">
      <alignment horizontal="left" vertical="center"/>
    </xf>
    <xf numFmtId="165" fontId="5" fillId="3" borderId="20" xfId="0" applyNumberFormat="1" applyFont="1" applyFill="1" applyBorder="1" applyAlignment="1">
      <alignment horizontal="left" vertical="center"/>
    </xf>
    <xf numFmtId="165" fontId="5" fillId="3" borderId="8" xfId="0" applyNumberFormat="1" applyFont="1" applyFill="1" applyBorder="1" applyAlignment="1">
      <alignment horizontal="left" vertical="center"/>
    </xf>
    <xf numFmtId="165" fontId="5" fillId="3" borderId="19" xfId="0" applyNumberFormat="1" applyFont="1" applyFill="1" applyBorder="1" applyAlignment="1">
      <alignment horizontal="left" vertical="center" indent="2"/>
    </xf>
    <xf numFmtId="165" fontId="5" fillId="3" borderId="20" xfId="0" applyNumberFormat="1" applyFont="1" applyFill="1" applyBorder="1" applyAlignment="1">
      <alignment horizontal="left" vertical="center" indent="2"/>
    </xf>
    <xf numFmtId="165" fontId="5" fillId="3" borderId="8" xfId="0" applyNumberFormat="1" applyFont="1" applyFill="1" applyBorder="1" applyAlignment="1">
      <alignment horizontal="left" vertical="center" indent="2"/>
    </xf>
    <xf numFmtId="0" fontId="5" fillId="0" borderId="0" xfId="0" applyFont="1" applyAlignment="1">
      <alignment horizontal="center" vertical="top" wrapText="1"/>
    </xf>
    <xf numFmtId="0" fontId="5" fillId="0" borderId="0" xfId="0" applyFont="1" applyAlignment="1">
      <alignment horizontal="center" vertical="top"/>
    </xf>
    <xf numFmtId="0" fontId="5" fillId="0" borderId="0" xfId="0" applyFont="1" applyAlignment="1">
      <alignment horizontal="left" vertical="top"/>
    </xf>
    <xf numFmtId="0" fontId="5" fillId="0" borderId="19" xfId="0" applyFont="1" applyBorder="1" applyAlignment="1">
      <alignment horizontal="left" vertical="top" indent="1"/>
    </xf>
    <xf numFmtId="0" fontId="5" fillId="0" borderId="20" xfId="0" applyFont="1" applyBorder="1" applyAlignment="1">
      <alignment horizontal="left" vertical="top" indent="1"/>
    </xf>
    <xf numFmtId="0" fontId="5" fillId="0" borderId="8" xfId="0" applyFont="1" applyBorder="1" applyAlignment="1">
      <alignment horizontal="left" vertical="top" indent="1"/>
    </xf>
    <xf numFmtId="0" fontId="5" fillId="0" borderId="19" xfId="0" applyFont="1" applyBorder="1" applyAlignment="1">
      <alignment horizontal="left" vertical="top"/>
    </xf>
    <xf numFmtId="0" fontId="5" fillId="0" borderId="20" xfId="0" applyFont="1" applyBorder="1" applyAlignment="1">
      <alignment horizontal="left" vertical="top"/>
    </xf>
    <xf numFmtId="0" fontId="5" fillId="0" borderId="8" xfId="0" applyFont="1" applyBorder="1" applyAlignment="1">
      <alignment horizontal="left" vertical="top"/>
    </xf>
    <xf numFmtId="0" fontId="5" fillId="0" borderId="12" xfId="0" applyFont="1" applyBorder="1" applyAlignment="1">
      <alignment horizontal="left" vertical="top"/>
    </xf>
    <xf numFmtId="0" fontId="5" fillId="0" borderId="22" xfId="0" applyFont="1" applyBorder="1" applyAlignment="1">
      <alignment horizontal="left" vertical="top"/>
    </xf>
    <xf numFmtId="0" fontId="5" fillId="0" borderId="11" xfId="0" applyFont="1" applyBorder="1" applyAlignment="1">
      <alignment horizontal="left" vertical="top"/>
    </xf>
    <xf numFmtId="0" fontId="5" fillId="0" borderId="27" xfId="0" applyNumberFormat="1" applyFont="1" applyBorder="1" applyAlignment="1">
      <alignment horizontal="center" vertical="center"/>
    </xf>
    <xf numFmtId="0" fontId="5" fillId="0" borderId="22" xfId="0" applyNumberFormat="1" applyFont="1" applyBorder="1" applyAlignment="1">
      <alignment horizontal="center" vertical="center"/>
    </xf>
    <xf numFmtId="0" fontId="5" fillId="0" borderId="13" xfId="0" applyNumberFormat="1" applyFont="1" applyBorder="1" applyAlignment="1">
      <alignment horizontal="left" vertical="center"/>
    </xf>
    <xf numFmtId="0" fontId="2" fillId="0" borderId="0" xfId="0" applyFont="1" applyAlignment="1">
      <alignment horizontal="center" vertical="center" wrapText="1"/>
    </xf>
    <xf numFmtId="6" fontId="5" fillId="0" borderId="29" xfId="0" applyNumberFormat="1" applyFont="1" applyFill="1" applyBorder="1" applyAlignment="1">
      <alignment horizontal="center" vertical="center"/>
    </xf>
    <xf numFmtId="6" fontId="5" fillId="0" borderId="24" xfId="0" applyNumberFormat="1" applyFont="1" applyFill="1" applyBorder="1" applyAlignment="1">
      <alignment horizontal="center" vertical="center"/>
    </xf>
    <xf numFmtId="6" fontId="5" fillId="0" borderId="2" xfId="0" applyNumberFormat="1" applyFont="1" applyFill="1" applyBorder="1" applyAlignment="1">
      <alignment horizontal="center" vertical="center"/>
    </xf>
    <xf numFmtId="38" fontId="5" fillId="0" borderId="14" xfId="0" applyNumberFormat="1" applyFont="1" applyFill="1" applyBorder="1" applyAlignment="1">
      <alignment horizontal="center" vertical="center"/>
    </xf>
    <xf numFmtId="38" fontId="5" fillId="0" borderId="10" xfId="0" applyNumberFormat="1" applyFont="1" applyFill="1" applyBorder="1" applyAlignment="1">
      <alignment horizontal="center" vertical="center"/>
    </xf>
    <xf numFmtId="38" fontId="5" fillId="0" borderId="12" xfId="0" applyNumberFormat="1" applyFont="1" applyFill="1" applyBorder="1" applyAlignment="1">
      <alignment horizontal="center" vertical="center"/>
    </xf>
    <xf numFmtId="165" fontId="5" fillId="0" borderId="27" xfId="0" applyNumberFormat="1" applyFont="1" applyFill="1" applyBorder="1" applyAlignment="1">
      <alignment horizontal="center" vertical="center"/>
    </xf>
    <xf numFmtId="165" fontId="5" fillId="0" borderId="0" xfId="0" applyNumberFormat="1" applyFont="1" applyFill="1" applyBorder="1" applyAlignment="1">
      <alignment horizontal="center" vertical="center"/>
    </xf>
    <xf numFmtId="165" fontId="5" fillId="0" borderId="22" xfId="0" applyNumberFormat="1" applyFont="1" applyFill="1" applyBorder="1" applyAlignment="1">
      <alignment horizontal="center" vertical="center"/>
    </xf>
    <xf numFmtId="165" fontId="5" fillId="0" borderId="25" xfId="0" applyNumberFormat="1" applyFont="1" applyFill="1" applyBorder="1" applyAlignment="1">
      <alignment horizontal="center" vertical="center"/>
    </xf>
    <xf numFmtId="165" fontId="5" fillId="0" borderId="12" xfId="0" applyNumberFormat="1" applyFont="1" applyFill="1" applyBorder="1" applyAlignment="1">
      <alignment horizontal="center" vertical="center"/>
    </xf>
    <xf numFmtId="165" fontId="5" fillId="0" borderId="29" xfId="0" applyNumberFormat="1" applyFont="1" applyFill="1" applyBorder="1" applyAlignment="1">
      <alignment horizontal="center" vertical="center"/>
    </xf>
    <xf numFmtId="165" fontId="5" fillId="0" borderId="24" xfId="0" applyNumberFormat="1" applyFont="1" applyFill="1" applyBorder="1" applyAlignment="1">
      <alignment horizontal="center" vertical="center"/>
    </xf>
    <xf numFmtId="38" fontId="5" fillId="0" borderId="21" xfId="0" applyNumberFormat="1" applyFont="1" applyFill="1" applyBorder="1" applyAlignment="1">
      <alignment horizontal="center"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A64"/>
  <sheetViews>
    <sheetView tabSelected="1" workbookViewId="0"/>
  </sheetViews>
  <sheetFormatPr defaultRowHeight="15.75"/>
  <cols>
    <col min="1" max="1" width="97.140625" style="3" customWidth="1"/>
    <col min="2" max="16384" width="9.140625" style="3"/>
  </cols>
  <sheetData>
    <row r="1" spans="1:1">
      <c r="A1" s="3" t="s">
        <v>0</v>
      </c>
    </row>
    <row r="3" spans="1:1">
      <c r="A3" s="80" t="s">
        <v>60</v>
      </c>
    </row>
    <row r="4" spans="1:1">
      <c r="A4" s="80"/>
    </row>
    <row r="7" spans="1:1">
      <c r="A7" s="3" t="s">
        <v>1</v>
      </c>
    </row>
    <row r="9" spans="1:1">
      <c r="A9" s="81" t="s">
        <v>61</v>
      </c>
    </row>
    <row r="10" spans="1:1">
      <c r="A10" s="81"/>
    </row>
    <row r="12" spans="1:1">
      <c r="A12" s="3" t="s">
        <v>62</v>
      </c>
    </row>
    <row r="14" spans="1:1">
      <c r="A14" s="81" t="s">
        <v>63</v>
      </c>
    </row>
    <row r="15" spans="1:1">
      <c r="A15" s="81"/>
    </row>
    <row r="17" spans="1:1">
      <c r="A17" s="3" t="s">
        <v>64</v>
      </c>
    </row>
    <row r="19" spans="1:1" ht="15.75" customHeight="1">
      <c r="A19" s="78" t="s">
        <v>204</v>
      </c>
    </row>
    <row r="21" spans="1:1">
      <c r="A21" s="81" t="s">
        <v>65</v>
      </c>
    </row>
    <row r="22" spans="1:1">
      <c r="A22" s="81"/>
    </row>
    <row r="23" spans="1:1">
      <c r="A23" s="78"/>
    </row>
    <row r="24" spans="1:1">
      <c r="A24" s="81" t="s">
        <v>66</v>
      </c>
    </row>
    <row r="25" spans="1:1">
      <c r="A25" s="81"/>
    </row>
    <row r="27" spans="1:1">
      <c r="A27" s="81" t="s">
        <v>67</v>
      </c>
    </row>
    <row r="28" spans="1:1">
      <c r="A28" s="81"/>
    </row>
    <row r="30" spans="1:1">
      <c r="A30" s="81" t="s">
        <v>68</v>
      </c>
    </row>
    <row r="31" spans="1:1">
      <c r="A31" s="81"/>
    </row>
    <row r="33" spans="1:1">
      <c r="A33" s="81" t="s">
        <v>69</v>
      </c>
    </row>
    <row r="34" spans="1:1">
      <c r="A34" s="81"/>
    </row>
    <row r="36" spans="1:1">
      <c r="A36" s="3" t="s">
        <v>70</v>
      </c>
    </row>
    <row r="38" spans="1:1">
      <c r="A38" s="3" t="s">
        <v>71</v>
      </c>
    </row>
    <row r="40" spans="1:1">
      <c r="A40" s="3" t="s">
        <v>72</v>
      </c>
    </row>
    <row r="42" spans="1:1">
      <c r="A42" s="78" t="s">
        <v>73</v>
      </c>
    </row>
    <row r="44" spans="1:1">
      <c r="A44" s="81" t="s">
        <v>74</v>
      </c>
    </row>
    <row r="45" spans="1:1">
      <c r="A45" s="81"/>
    </row>
    <row r="46" spans="1:1">
      <c r="A46" s="78"/>
    </row>
    <row r="47" spans="1:1">
      <c r="A47" s="78" t="s">
        <v>75</v>
      </c>
    </row>
    <row r="49" spans="1:1">
      <c r="A49" s="81" t="s">
        <v>76</v>
      </c>
    </row>
    <row r="50" spans="1:1">
      <c r="A50" s="81"/>
    </row>
    <row r="51" spans="1:1">
      <c r="A51" s="81"/>
    </row>
    <row r="53" spans="1:1">
      <c r="A53" s="3" t="s">
        <v>2</v>
      </c>
    </row>
    <row r="55" spans="1:1">
      <c r="A55" s="3" t="s">
        <v>3</v>
      </c>
    </row>
    <row r="57" spans="1:1">
      <c r="A57" s="3" t="s">
        <v>77</v>
      </c>
    </row>
    <row r="59" spans="1:1">
      <c r="A59" s="3" t="s">
        <v>78</v>
      </c>
    </row>
    <row r="61" spans="1:1">
      <c r="A61" s="81" t="s">
        <v>79</v>
      </c>
    </row>
    <row r="62" spans="1:1">
      <c r="A62" s="81"/>
    </row>
    <row r="64" spans="1:1">
      <c r="A64" s="3" t="s">
        <v>4</v>
      </c>
    </row>
  </sheetData>
  <mergeCells count="11">
    <mergeCell ref="A21:A22"/>
    <mergeCell ref="A24:A25"/>
    <mergeCell ref="A27:A28"/>
    <mergeCell ref="A30:A31"/>
    <mergeCell ref="A33:A34"/>
    <mergeCell ref="A44:A45"/>
    <mergeCell ref="A49:A51"/>
    <mergeCell ref="A61:A62"/>
    <mergeCell ref="A3:A4"/>
    <mergeCell ref="A9:A10"/>
    <mergeCell ref="A14:A15"/>
  </mergeCells>
  <phoneticPr fontId="3" type="noConversion"/>
  <pageMargins left="0.75" right="0.75" top="1" bottom="1" header="0.5" footer="0.5"/>
  <pageSetup orientation="portrait" r:id="rId1"/>
  <headerFooter alignWithMargins="0">
    <oddFooter>&amp;CFileName: &amp;F, Tab: &amp;A, Page &amp;P of &amp;N, &amp;D, &amp;T</oddFooter>
  </headerFooter>
</worksheet>
</file>

<file path=xl/worksheets/sheet10.xml><?xml version="1.0" encoding="utf-8"?>
<worksheet xmlns="http://schemas.openxmlformats.org/spreadsheetml/2006/main" xmlns:r="http://schemas.openxmlformats.org/officeDocument/2006/relationships">
  <dimension ref="A1:K191"/>
  <sheetViews>
    <sheetView zoomScaleNormal="100" workbookViewId="0"/>
  </sheetViews>
  <sheetFormatPr defaultRowHeight="12.75" customHeight="1"/>
  <cols>
    <col min="1" max="1" width="2.85546875" customWidth="1"/>
    <col min="4" max="4" width="10.42578125" customWidth="1"/>
    <col min="5" max="5" width="11.5703125" customWidth="1"/>
    <col min="6" max="6" width="13.42578125" bestFit="1" customWidth="1"/>
    <col min="7" max="9" width="11.28515625" customWidth="1"/>
    <col min="11" max="11" width="2.85546875" customWidth="1"/>
  </cols>
  <sheetData>
    <row r="1" spans="1:11">
      <c r="A1" s="79"/>
      <c r="B1" s="1"/>
      <c r="C1" s="1"/>
      <c r="D1" s="1"/>
      <c r="E1" s="1"/>
      <c r="F1" s="1"/>
      <c r="G1" s="1"/>
      <c r="H1" s="1"/>
      <c r="I1" s="1"/>
      <c r="J1" s="2"/>
      <c r="K1" s="2"/>
    </row>
    <row r="2" spans="1:11" ht="16.5" thickBot="1">
      <c r="A2" s="1"/>
      <c r="B2" s="99" t="s">
        <v>5</v>
      </c>
      <c r="C2" s="100"/>
      <c r="D2" s="101"/>
      <c r="E2" s="101"/>
      <c r="F2" s="101"/>
      <c r="G2" s="101"/>
      <c r="H2" s="101"/>
      <c r="I2" s="101"/>
      <c r="J2" s="101"/>
      <c r="K2" s="2"/>
    </row>
    <row r="3" spans="1:11" ht="18" customHeight="1" thickBot="1">
      <c r="A3" s="1"/>
      <c r="B3" s="99" t="s">
        <v>7</v>
      </c>
      <c r="C3" s="100"/>
      <c r="D3" s="102"/>
      <c r="E3" s="102"/>
      <c r="F3" s="102"/>
      <c r="G3" s="102"/>
      <c r="H3" s="102"/>
      <c r="I3" s="102"/>
      <c r="J3" s="102"/>
      <c r="K3" s="2"/>
    </row>
    <row r="4" spans="1:11" ht="18" customHeight="1" thickBot="1">
      <c r="A4" s="1"/>
      <c r="B4" s="99" t="s">
        <v>6</v>
      </c>
      <c r="C4" s="100"/>
      <c r="D4" s="102"/>
      <c r="E4" s="102"/>
      <c r="F4" s="102"/>
      <c r="G4" s="102"/>
      <c r="H4" s="102"/>
      <c r="I4" s="102"/>
      <c r="J4" s="102"/>
      <c r="K4" s="2"/>
    </row>
    <row r="5" spans="1:11" ht="15" customHeight="1">
      <c r="A5" s="1"/>
      <c r="B5" s="94" t="s">
        <v>59</v>
      </c>
      <c r="C5" s="94"/>
      <c r="D5" s="94"/>
      <c r="E5" s="94"/>
      <c r="F5" s="94"/>
      <c r="G5" s="94"/>
      <c r="H5" s="94"/>
      <c r="I5" s="94"/>
      <c r="J5" s="94"/>
      <c r="K5" s="2"/>
    </row>
    <row r="6" spans="1:11" ht="15" customHeight="1">
      <c r="A6" s="1"/>
      <c r="B6" s="94"/>
      <c r="C6" s="94"/>
      <c r="D6" s="94"/>
      <c r="E6" s="94"/>
      <c r="F6" s="94"/>
      <c r="G6" s="94"/>
      <c r="H6" s="94"/>
      <c r="I6" s="94"/>
      <c r="J6" s="94"/>
      <c r="K6" s="2"/>
    </row>
    <row r="7" spans="1:11" ht="18" customHeight="1">
      <c r="A7" s="1"/>
      <c r="B7" s="94" t="s">
        <v>153</v>
      </c>
      <c r="C7" s="94"/>
      <c r="D7" s="94"/>
      <c r="E7" s="94"/>
      <c r="F7" s="94"/>
      <c r="G7" s="94"/>
      <c r="H7" s="94"/>
      <c r="I7" s="94"/>
      <c r="J7" s="94"/>
      <c r="K7" s="2"/>
    </row>
    <row r="8" spans="1:11" ht="18" customHeight="1">
      <c r="A8" s="1"/>
      <c r="B8" s="94" t="s">
        <v>203</v>
      </c>
      <c r="C8" s="94"/>
      <c r="D8" s="94"/>
      <c r="E8" s="94"/>
      <c r="F8" s="94"/>
      <c r="G8" s="94"/>
      <c r="H8" s="94"/>
      <c r="I8" s="94"/>
      <c r="J8" s="94"/>
      <c r="K8" s="2"/>
    </row>
    <row r="9" spans="1:11" s="3" customFormat="1" ht="15.75" customHeight="1">
      <c r="A9" s="4"/>
      <c r="B9" s="95" t="s">
        <v>180</v>
      </c>
      <c r="C9" s="95"/>
      <c r="D9" s="95"/>
      <c r="E9" s="95"/>
      <c r="F9" s="95"/>
      <c r="G9" s="95"/>
      <c r="H9" s="95"/>
      <c r="I9" s="95"/>
      <c r="J9" s="95"/>
      <c r="K9" s="4"/>
    </row>
    <row r="10" spans="1:11" s="5" customFormat="1" ht="15.75">
      <c r="A10" s="4"/>
      <c r="B10" s="95"/>
      <c r="C10" s="95"/>
      <c r="D10" s="95"/>
      <c r="E10" s="95"/>
      <c r="F10" s="95"/>
      <c r="G10" s="95"/>
      <c r="H10" s="95"/>
      <c r="I10" s="95"/>
      <c r="J10" s="95"/>
      <c r="K10" s="4"/>
    </row>
    <row r="11" spans="1:11" s="5" customFormat="1" ht="15.75">
      <c r="A11" s="4"/>
      <c r="B11" s="95"/>
      <c r="C11" s="95"/>
      <c r="D11" s="95"/>
      <c r="E11" s="95"/>
      <c r="F11" s="95"/>
      <c r="G11" s="95"/>
      <c r="H11" s="95"/>
      <c r="I11" s="95"/>
      <c r="J11" s="95"/>
      <c r="K11" s="4"/>
    </row>
    <row r="12" spans="1:11" s="5" customFormat="1" ht="15.75">
      <c r="A12" s="4"/>
      <c r="B12" s="130"/>
      <c r="C12" s="130"/>
      <c r="D12" s="130"/>
      <c r="E12" s="130"/>
      <c r="F12" s="130"/>
      <c r="G12" s="130"/>
      <c r="H12" s="130"/>
      <c r="I12" s="130"/>
      <c r="J12" s="130"/>
      <c r="K12" s="4"/>
    </row>
    <row r="13" spans="1:11" s="6" customFormat="1" ht="15.75">
      <c r="A13" s="4"/>
      <c r="B13" s="175"/>
      <c r="C13" s="175"/>
      <c r="D13" s="121" t="s">
        <v>179</v>
      </c>
      <c r="E13" s="121"/>
      <c r="F13" s="121"/>
      <c r="G13" s="121"/>
      <c r="H13" s="121"/>
      <c r="I13" s="175"/>
      <c r="J13" s="175"/>
      <c r="K13" s="4"/>
    </row>
    <row r="14" spans="1:11" s="6" customFormat="1" ht="15.75">
      <c r="A14" s="4"/>
      <c r="B14" s="175"/>
      <c r="C14" s="175"/>
      <c r="D14" s="120" t="s">
        <v>27</v>
      </c>
      <c r="E14" s="120"/>
      <c r="F14" s="120"/>
      <c r="G14" s="120"/>
      <c r="H14" s="120"/>
      <c r="I14" s="175"/>
      <c r="J14" s="175"/>
      <c r="K14" s="4"/>
    </row>
    <row r="15" spans="1:11" s="6" customFormat="1" ht="16.5" thickBot="1">
      <c r="A15" s="4"/>
      <c r="B15" s="175"/>
      <c r="C15" s="175"/>
      <c r="D15" s="145" t="s">
        <v>181</v>
      </c>
      <c r="E15" s="145"/>
      <c r="F15" s="145"/>
      <c r="G15" s="145"/>
      <c r="H15" s="145"/>
      <c r="I15" s="175"/>
      <c r="J15" s="175"/>
      <c r="K15" s="4"/>
    </row>
    <row r="16" spans="1:11" s="5" customFormat="1" ht="15.75">
      <c r="A16" s="4"/>
      <c r="B16" s="175"/>
      <c r="C16" s="175"/>
      <c r="D16" s="184" t="s">
        <v>28</v>
      </c>
      <c r="E16" s="185"/>
      <c r="F16" s="186"/>
      <c r="G16" s="7"/>
      <c r="H16" s="8">
        <v>780000</v>
      </c>
      <c r="I16" s="175"/>
      <c r="J16" s="175"/>
      <c r="K16" s="4"/>
    </row>
    <row r="17" spans="1:11" s="5" customFormat="1" ht="15.75">
      <c r="A17" s="4"/>
      <c r="B17" s="175"/>
      <c r="C17" s="175"/>
      <c r="D17" s="181" t="s">
        <v>30</v>
      </c>
      <c r="E17" s="182"/>
      <c r="F17" s="183"/>
      <c r="G17" s="7"/>
      <c r="H17" s="7"/>
      <c r="I17" s="175"/>
      <c r="J17" s="175"/>
      <c r="K17" s="4"/>
    </row>
    <row r="18" spans="1:11" s="5" customFormat="1" ht="15.75">
      <c r="A18" s="4"/>
      <c r="B18" s="175"/>
      <c r="C18" s="175"/>
      <c r="D18" s="178" t="s">
        <v>11</v>
      </c>
      <c r="E18" s="179"/>
      <c r="F18" s="180"/>
      <c r="G18" s="9">
        <v>264000</v>
      </c>
      <c r="H18" s="7"/>
      <c r="I18" s="175"/>
      <c r="J18" s="175"/>
      <c r="K18" s="4"/>
    </row>
    <row r="19" spans="1:11" s="5" customFormat="1" ht="15.75">
      <c r="A19" s="4"/>
      <c r="B19" s="175"/>
      <c r="C19" s="175"/>
      <c r="D19" s="178" t="s">
        <v>31</v>
      </c>
      <c r="E19" s="179"/>
      <c r="F19" s="180"/>
      <c r="G19" s="10">
        <v>190000</v>
      </c>
      <c r="H19" s="7"/>
      <c r="I19" s="175"/>
      <c r="J19" s="175"/>
      <c r="K19" s="4"/>
    </row>
    <row r="20" spans="1:11" s="5" customFormat="1" ht="15.75">
      <c r="A20" s="4"/>
      <c r="B20" s="175"/>
      <c r="C20" s="175"/>
      <c r="D20" s="178" t="s">
        <v>32</v>
      </c>
      <c r="E20" s="179"/>
      <c r="F20" s="180"/>
      <c r="G20" s="10">
        <v>90000</v>
      </c>
      <c r="H20" s="7"/>
      <c r="I20" s="175"/>
      <c r="J20" s="175"/>
      <c r="K20" s="4"/>
    </row>
    <row r="21" spans="1:11" s="5" customFormat="1" ht="15.75">
      <c r="A21" s="4"/>
      <c r="B21" s="175"/>
      <c r="C21" s="175"/>
      <c r="D21" s="178" t="s">
        <v>52</v>
      </c>
      <c r="E21" s="179"/>
      <c r="F21" s="180"/>
      <c r="G21" s="10">
        <v>75000</v>
      </c>
      <c r="H21" s="7"/>
      <c r="I21" s="175"/>
      <c r="J21" s="175"/>
      <c r="K21" s="4"/>
    </row>
    <row r="22" spans="1:11" s="5" customFormat="1" ht="15.75">
      <c r="A22" s="4"/>
      <c r="B22" s="175"/>
      <c r="C22" s="175"/>
      <c r="D22" s="178" t="s">
        <v>33</v>
      </c>
      <c r="E22" s="179"/>
      <c r="F22" s="180"/>
      <c r="G22" s="10">
        <v>60000</v>
      </c>
      <c r="H22" s="7"/>
      <c r="I22" s="175"/>
      <c r="J22" s="175"/>
      <c r="K22" s="4"/>
    </row>
    <row r="23" spans="1:11" s="5" customFormat="1" ht="15.75">
      <c r="A23" s="4"/>
      <c r="B23" s="175"/>
      <c r="C23" s="175"/>
      <c r="D23" s="178" t="s">
        <v>34</v>
      </c>
      <c r="E23" s="179"/>
      <c r="F23" s="180"/>
      <c r="G23" s="10">
        <v>45000</v>
      </c>
      <c r="H23" s="7"/>
      <c r="I23" s="175"/>
      <c r="J23" s="175"/>
      <c r="K23" s="4"/>
    </row>
    <row r="24" spans="1:11" s="5" customFormat="1" ht="15.75">
      <c r="A24" s="4"/>
      <c r="B24" s="175"/>
      <c r="C24" s="175"/>
      <c r="D24" s="178" t="s">
        <v>35</v>
      </c>
      <c r="E24" s="179"/>
      <c r="F24" s="180"/>
      <c r="G24" s="10">
        <v>31000</v>
      </c>
      <c r="H24" s="7"/>
      <c r="I24" s="175"/>
      <c r="J24" s="175"/>
      <c r="K24" s="4"/>
    </row>
    <row r="25" spans="1:11" s="5" customFormat="1" ht="15.75">
      <c r="A25" s="4"/>
      <c r="B25" s="175"/>
      <c r="C25" s="175"/>
      <c r="D25" s="178" t="s">
        <v>36</v>
      </c>
      <c r="E25" s="179"/>
      <c r="F25" s="180"/>
      <c r="G25" s="10">
        <v>28000</v>
      </c>
      <c r="H25" s="7"/>
      <c r="I25" s="175"/>
      <c r="J25" s="175"/>
      <c r="K25" s="4"/>
    </row>
    <row r="26" spans="1:11" s="5" customFormat="1" ht="15.75">
      <c r="A26" s="4"/>
      <c r="B26" s="175"/>
      <c r="C26" s="175"/>
      <c r="D26" s="178" t="s">
        <v>37</v>
      </c>
      <c r="E26" s="179"/>
      <c r="F26" s="180"/>
      <c r="G26" s="10">
        <v>12000</v>
      </c>
      <c r="H26" s="7"/>
      <c r="I26" s="175"/>
      <c r="J26" s="175"/>
      <c r="K26" s="4"/>
    </row>
    <row r="27" spans="1:11" s="5" customFormat="1" ht="16.5" thickBot="1">
      <c r="A27" s="4"/>
      <c r="B27" s="175"/>
      <c r="C27" s="175"/>
      <c r="D27" s="178" t="s">
        <v>38</v>
      </c>
      <c r="E27" s="179"/>
      <c r="F27" s="180"/>
      <c r="G27" s="11">
        <v>8000</v>
      </c>
      <c r="H27" s="11">
        <f>SUM(G18:G27)</f>
        <v>803000</v>
      </c>
      <c r="I27" s="175"/>
      <c r="J27" s="175"/>
      <c r="K27" s="4"/>
    </row>
    <row r="28" spans="1:11" s="5" customFormat="1" ht="16.5" thickBot="1">
      <c r="A28" s="4"/>
      <c r="B28" s="175"/>
      <c r="C28" s="175"/>
      <c r="D28" s="181" t="s">
        <v>39</v>
      </c>
      <c r="E28" s="182"/>
      <c r="F28" s="183"/>
      <c r="G28" s="7"/>
      <c r="H28" s="12">
        <f>H16-H27</f>
        <v>-23000</v>
      </c>
      <c r="I28" s="175"/>
      <c r="J28" s="175"/>
      <c r="K28" s="4"/>
    </row>
    <row r="29" spans="1:11" s="5" customFormat="1" ht="16.5" thickTop="1">
      <c r="A29" s="4"/>
      <c r="B29" s="175"/>
      <c r="C29" s="175"/>
      <c r="D29" s="175"/>
      <c r="E29" s="175"/>
      <c r="F29" s="175"/>
      <c r="G29" s="175"/>
      <c r="H29" s="175"/>
      <c r="I29" s="175"/>
      <c r="J29" s="175"/>
      <c r="K29" s="4"/>
    </row>
    <row r="30" spans="1:11" s="5" customFormat="1" ht="15.75">
      <c r="A30" s="4"/>
      <c r="B30" s="81" t="s">
        <v>182</v>
      </c>
      <c r="C30" s="81"/>
      <c r="D30" s="81"/>
      <c r="E30" s="81"/>
      <c r="F30" s="81"/>
      <c r="G30" s="81"/>
      <c r="H30" s="81"/>
      <c r="I30" s="81"/>
      <c r="J30" s="81"/>
      <c r="K30" s="4"/>
    </row>
    <row r="31" spans="1:11" s="5" customFormat="1" ht="15.75">
      <c r="A31" s="4"/>
      <c r="B31" s="81"/>
      <c r="C31" s="81"/>
      <c r="D31" s="81"/>
      <c r="E31" s="81"/>
      <c r="F31" s="81"/>
      <c r="G31" s="81"/>
      <c r="H31" s="81"/>
      <c r="I31" s="81"/>
      <c r="J31" s="81"/>
      <c r="K31" s="4"/>
    </row>
    <row r="32" spans="1:11" s="5" customFormat="1" ht="15.75">
      <c r="A32" s="4"/>
      <c r="B32" s="81"/>
      <c r="C32" s="81"/>
      <c r="D32" s="81"/>
      <c r="E32" s="81"/>
      <c r="F32" s="81"/>
      <c r="G32" s="81"/>
      <c r="H32" s="81"/>
      <c r="I32" s="81"/>
      <c r="J32" s="81"/>
      <c r="K32" s="4"/>
    </row>
    <row r="33" spans="1:11" s="5" customFormat="1" ht="15.75">
      <c r="A33" s="4"/>
      <c r="B33" s="81"/>
      <c r="C33" s="81"/>
      <c r="D33" s="81"/>
      <c r="E33" s="81"/>
      <c r="F33" s="81"/>
      <c r="G33" s="81"/>
      <c r="H33" s="81"/>
      <c r="I33" s="81"/>
      <c r="J33" s="81"/>
      <c r="K33" s="4"/>
    </row>
    <row r="34" spans="1:11" s="5" customFormat="1" ht="15.75">
      <c r="A34" s="4"/>
      <c r="B34" s="162" t="s">
        <v>57</v>
      </c>
      <c r="C34" s="81"/>
      <c r="D34" s="81"/>
      <c r="E34" s="81"/>
      <c r="F34" s="81"/>
      <c r="G34" s="81"/>
      <c r="H34" s="81"/>
      <c r="I34" s="81"/>
      <c r="J34" s="81"/>
      <c r="K34" s="4"/>
    </row>
    <row r="35" spans="1:11" s="5" customFormat="1" ht="15.75">
      <c r="A35" s="4"/>
      <c r="B35" s="176"/>
      <c r="C35" s="176"/>
      <c r="D35" s="151"/>
      <c r="E35" s="151"/>
      <c r="F35" s="13">
        <v>41913</v>
      </c>
      <c r="G35" s="13">
        <v>41943</v>
      </c>
      <c r="H35" s="176"/>
      <c r="I35" s="176"/>
      <c r="J35" s="176"/>
      <c r="K35" s="4"/>
    </row>
    <row r="36" spans="1:11" s="5" customFormat="1" ht="15.75">
      <c r="A36" s="4"/>
      <c r="B36" s="176"/>
      <c r="C36" s="176"/>
      <c r="D36" s="149" t="s">
        <v>8</v>
      </c>
      <c r="E36" s="149"/>
      <c r="F36" s="14">
        <v>18000</v>
      </c>
      <c r="G36" s="14">
        <v>29000</v>
      </c>
      <c r="H36" s="176"/>
      <c r="I36" s="176"/>
      <c r="J36" s="176"/>
      <c r="K36" s="4"/>
    </row>
    <row r="37" spans="1:11" s="5" customFormat="1" ht="15.75">
      <c r="A37" s="4"/>
      <c r="B37" s="176"/>
      <c r="C37" s="176"/>
      <c r="D37" s="149" t="s">
        <v>9</v>
      </c>
      <c r="E37" s="149"/>
      <c r="F37" s="15">
        <v>16000</v>
      </c>
      <c r="G37" s="15">
        <v>14000</v>
      </c>
      <c r="H37" s="176"/>
      <c r="I37" s="176"/>
      <c r="J37" s="176"/>
      <c r="K37" s="4"/>
    </row>
    <row r="38" spans="1:11" s="5" customFormat="1" ht="15.75">
      <c r="A38" s="4"/>
      <c r="B38" s="176"/>
      <c r="C38" s="176"/>
      <c r="D38" s="149" t="s">
        <v>10</v>
      </c>
      <c r="E38" s="149"/>
      <c r="F38" s="15">
        <v>30000</v>
      </c>
      <c r="G38" s="15">
        <v>45000</v>
      </c>
      <c r="H38" s="176"/>
      <c r="I38" s="176"/>
      <c r="J38" s="176"/>
      <c r="K38" s="4"/>
    </row>
    <row r="39" spans="1:11" s="5" customFormat="1" ht="15.75">
      <c r="A39" s="4"/>
      <c r="B39" s="176"/>
      <c r="C39" s="176"/>
      <c r="D39" s="176"/>
      <c r="E39" s="176"/>
      <c r="F39" s="176"/>
      <c r="G39" s="176"/>
      <c r="H39" s="176"/>
      <c r="I39" s="176"/>
      <c r="J39" s="176"/>
      <c r="K39" s="4"/>
    </row>
    <row r="40" spans="1:11" s="5" customFormat="1" ht="15.75">
      <c r="A40" s="4"/>
      <c r="B40" s="16" t="s">
        <v>58</v>
      </c>
      <c r="C40" s="17">
        <v>0.75</v>
      </c>
      <c r="D40" s="176" t="s">
        <v>41</v>
      </c>
      <c r="E40" s="176"/>
      <c r="F40" s="176"/>
      <c r="G40" s="17">
        <v>0.6</v>
      </c>
      <c r="H40" s="177" t="s">
        <v>40</v>
      </c>
      <c r="I40" s="177"/>
      <c r="J40" s="177"/>
      <c r="K40" s="4"/>
    </row>
    <row r="41" spans="1:11" s="5" customFormat="1" ht="15.75">
      <c r="A41" s="4"/>
      <c r="B41" s="177" t="s">
        <v>42</v>
      </c>
      <c r="C41" s="177"/>
      <c r="D41" s="177"/>
      <c r="E41" s="177"/>
      <c r="F41" s="177"/>
      <c r="G41" s="177"/>
      <c r="H41" s="177"/>
      <c r="I41" s="177"/>
      <c r="J41" s="177"/>
      <c r="K41" s="4"/>
    </row>
    <row r="42" spans="1:11" s="5" customFormat="1" ht="15.75">
      <c r="A42" s="4"/>
      <c r="B42" s="130"/>
      <c r="C42" s="130"/>
      <c r="D42" s="130"/>
      <c r="E42" s="130"/>
      <c r="F42" s="130"/>
      <c r="G42" s="130"/>
      <c r="H42" s="130"/>
      <c r="I42" s="130"/>
      <c r="J42" s="130"/>
      <c r="K42" s="4"/>
    </row>
    <row r="43" spans="1:11" s="5" customFormat="1" ht="15.75">
      <c r="A43" s="4"/>
      <c r="B43" s="131" t="s">
        <v>14</v>
      </c>
      <c r="C43" s="131"/>
      <c r="D43" s="131"/>
      <c r="E43" s="131"/>
      <c r="F43" s="131"/>
      <c r="G43" s="131"/>
      <c r="H43" s="131"/>
      <c r="I43" s="131"/>
      <c r="J43" s="131"/>
      <c r="K43" s="4"/>
    </row>
    <row r="44" spans="1:11" s="5" customFormat="1" ht="15.75">
      <c r="A44" s="4"/>
      <c r="B44" s="119" t="s">
        <v>183</v>
      </c>
      <c r="C44" s="119"/>
      <c r="D44" s="119"/>
      <c r="E44" s="119"/>
      <c r="F44" s="119"/>
      <c r="G44" s="119"/>
      <c r="H44" s="119"/>
      <c r="I44" s="119"/>
      <c r="J44" s="119"/>
      <c r="K44" s="4"/>
    </row>
    <row r="45" spans="1:11" s="6" customFormat="1" ht="15.75">
      <c r="A45" s="4"/>
      <c r="C45" s="121" t="str">
        <f>D13</f>
        <v>PHILLIPS COMPANY</v>
      </c>
      <c r="D45" s="121"/>
      <c r="E45" s="121"/>
      <c r="F45" s="121"/>
      <c r="G45" s="121"/>
      <c r="H45" s="121"/>
      <c r="I45" s="121"/>
      <c r="K45" s="4"/>
    </row>
    <row r="46" spans="1:11" s="6" customFormat="1" ht="15.75">
      <c r="A46" s="4"/>
      <c r="C46" s="120" t="s">
        <v>15</v>
      </c>
      <c r="D46" s="120"/>
      <c r="E46" s="120"/>
      <c r="F46" s="120"/>
      <c r="G46" s="120"/>
      <c r="H46" s="120"/>
      <c r="I46" s="120"/>
      <c r="K46" s="4"/>
    </row>
    <row r="47" spans="1:11" s="6" customFormat="1" ht="16.5" thickBot="1">
      <c r="A47" s="4"/>
      <c r="C47" s="145" t="str">
        <f>D15</f>
        <v>For the Month Ended October 31, 2014</v>
      </c>
      <c r="D47" s="145"/>
      <c r="E47" s="145"/>
      <c r="F47" s="145"/>
      <c r="G47" s="145"/>
      <c r="H47" s="145"/>
      <c r="I47" s="145"/>
      <c r="K47" s="4"/>
    </row>
    <row r="48" spans="1:11" s="6" customFormat="1" ht="15.75">
      <c r="A48" s="4"/>
      <c r="C48" s="132" t="s">
        <v>43</v>
      </c>
      <c r="D48" s="133"/>
      <c r="E48" s="133"/>
      <c r="F48" s="134"/>
      <c r="H48" s="18"/>
      <c r="I48" s="19" t="s">
        <v>24</v>
      </c>
      <c r="K48" s="4"/>
    </row>
    <row r="49" spans="1:11" s="6" customFormat="1" ht="15.75">
      <c r="A49" s="4"/>
      <c r="C49" s="124" t="s">
        <v>16</v>
      </c>
      <c r="D49" s="125"/>
      <c r="E49" s="125"/>
      <c r="F49" s="126"/>
      <c r="H49" s="18"/>
      <c r="I49" s="18"/>
      <c r="K49" s="4"/>
    </row>
    <row r="50" spans="1:11" s="6" customFormat="1" ht="15.75">
      <c r="A50" s="4"/>
      <c r="C50" s="142" t="s">
        <v>26</v>
      </c>
      <c r="D50" s="143"/>
      <c r="E50" s="143"/>
      <c r="F50" s="144"/>
      <c r="G50" s="20" t="s">
        <v>24</v>
      </c>
      <c r="K50" s="4"/>
    </row>
    <row r="51" spans="1:11" s="6" customFormat="1" ht="16.5" thickBot="1">
      <c r="A51" s="4"/>
      <c r="C51" s="142" t="s">
        <v>26</v>
      </c>
      <c r="D51" s="143"/>
      <c r="E51" s="143"/>
      <c r="F51" s="144"/>
      <c r="G51" s="21" t="s">
        <v>24</v>
      </c>
      <c r="K51" s="4"/>
    </row>
    <row r="52" spans="1:11" s="6" customFormat="1" ht="15.75">
      <c r="A52" s="4"/>
      <c r="C52" s="142" t="s">
        <v>26</v>
      </c>
      <c r="D52" s="143"/>
      <c r="E52" s="143"/>
      <c r="F52" s="144"/>
      <c r="G52" s="22" t="s">
        <v>24</v>
      </c>
      <c r="K52" s="4"/>
    </row>
    <row r="53" spans="1:11" s="6" customFormat="1" ht="16.5" thickBot="1">
      <c r="A53" s="4"/>
      <c r="C53" s="142" t="s">
        <v>26</v>
      </c>
      <c r="D53" s="143"/>
      <c r="E53" s="143"/>
      <c r="F53" s="144"/>
      <c r="G53" s="21" t="s">
        <v>24</v>
      </c>
      <c r="H53" s="23"/>
      <c r="K53" s="4"/>
    </row>
    <row r="54" spans="1:11" s="6" customFormat="1" ht="15.75">
      <c r="A54" s="4"/>
      <c r="C54" s="142" t="s">
        <v>26</v>
      </c>
      <c r="D54" s="143"/>
      <c r="E54" s="143"/>
      <c r="F54" s="144"/>
      <c r="H54" s="19" t="s">
        <v>23</v>
      </c>
      <c r="K54" s="4"/>
    </row>
    <row r="55" spans="1:11" s="6" customFormat="1" ht="15.75">
      <c r="A55" s="4"/>
      <c r="C55" s="124" t="s">
        <v>12</v>
      </c>
      <c r="D55" s="125"/>
      <c r="E55" s="125"/>
      <c r="F55" s="126"/>
      <c r="H55" s="24" t="s">
        <v>24</v>
      </c>
      <c r="K55" s="4"/>
    </row>
    <row r="56" spans="1:11" s="6" customFormat="1" ht="15.75">
      <c r="A56" s="4"/>
      <c r="C56" s="124" t="s">
        <v>13</v>
      </c>
      <c r="D56" s="125"/>
      <c r="E56" s="125"/>
      <c r="F56" s="126"/>
      <c r="H56" s="18"/>
      <c r="I56" s="18"/>
      <c r="K56" s="4"/>
    </row>
    <row r="57" spans="1:11" s="6" customFormat="1" ht="15.75">
      <c r="A57" s="4"/>
      <c r="C57" s="142" t="s">
        <v>25</v>
      </c>
      <c r="D57" s="143"/>
      <c r="E57" s="143"/>
      <c r="F57" s="144"/>
      <c r="G57" s="24" t="s">
        <v>24</v>
      </c>
      <c r="H57" s="18"/>
      <c r="K57" s="4"/>
    </row>
    <row r="58" spans="1:11" s="6" customFormat="1" ht="15.75">
      <c r="A58" s="4"/>
      <c r="C58" s="142" t="s">
        <v>25</v>
      </c>
      <c r="D58" s="143"/>
      <c r="E58" s="143"/>
      <c r="F58" s="144"/>
      <c r="G58" s="24" t="s">
        <v>24</v>
      </c>
      <c r="H58" s="18"/>
      <c r="K58" s="4"/>
    </row>
    <row r="59" spans="1:11" s="6" customFormat="1" ht="15.75">
      <c r="A59" s="4"/>
      <c r="C59" s="142" t="s">
        <v>25</v>
      </c>
      <c r="D59" s="143"/>
      <c r="E59" s="143"/>
      <c r="F59" s="144"/>
      <c r="G59" s="24" t="s">
        <v>24</v>
      </c>
      <c r="H59" s="18"/>
      <c r="K59" s="4"/>
    </row>
    <row r="60" spans="1:11" s="6" customFormat="1" ht="15.75">
      <c r="A60" s="4"/>
      <c r="C60" s="142" t="s">
        <v>25</v>
      </c>
      <c r="D60" s="143"/>
      <c r="E60" s="143"/>
      <c r="F60" s="144"/>
      <c r="G60" s="24" t="s">
        <v>24</v>
      </c>
      <c r="H60" s="18"/>
      <c r="K60" s="4"/>
    </row>
    <row r="61" spans="1:11" s="6" customFormat="1" ht="16.5" thickBot="1">
      <c r="A61" s="4"/>
      <c r="C61" s="142" t="s">
        <v>25</v>
      </c>
      <c r="D61" s="143"/>
      <c r="E61" s="143"/>
      <c r="F61" s="144"/>
      <c r="G61" s="21" t="s">
        <v>24</v>
      </c>
      <c r="H61" s="18"/>
      <c r="K61" s="4"/>
    </row>
    <row r="62" spans="1:11" s="6" customFormat="1" ht="16.5" thickBot="1">
      <c r="A62" s="4"/>
      <c r="C62" s="127" t="s">
        <v>26</v>
      </c>
      <c r="D62" s="128"/>
      <c r="E62" s="128"/>
      <c r="F62" s="129"/>
      <c r="H62" s="21" t="s">
        <v>23</v>
      </c>
      <c r="K62" s="4"/>
    </row>
    <row r="63" spans="1:11" s="6" customFormat="1" ht="16.5" thickBot="1">
      <c r="A63" s="4"/>
      <c r="C63" s="124" t="s">
        <v>18</v>
      </c>
      <c r="D63" s="125"/>
      <c r="E63" s="125"/>
      <c r="F63" s="126"/>
      <c r="H63" s="18"/>
      <c r="I63" s="21" t="s">
        <v>23</v>
      </c>
      <c r="K63" s="4"/>
    </row>
    <row r="64" spans="1:11" s="6" customFormat="1" ht="15.75">
      <c r="A64" s="4"/>
      <c r="C64" s="124" t="s">
        <v>26</v>
      </c>
      <c r="D64" s="125"/>
      <c r="E64" s="125"/>
      <c r="F64" s="126"/>
      <c r="H64" s="18"/>
      <c r="I64" s="22" t="s">
        <v>23</v>
      </c>
      <c r="K64" s="4"/>
    </row>
    <row r="65" spans="1:11" s="6" customFormat="1" ht="16.5" thickBot="1">
      <c r="A65" s="4"/>
      <c r="C65" s="124" t="s">
        <v>46</v>
      </c>
      <c r="D65" s="125"/>
      <c r="E65" s="125"/>
      <c r="F65" s="126"/>
      <c r="H65" s="18"/>
      <c r="I65" s="25" t="s">
        <v>24</v>
      </c>
      <c r="K65" s="4"/>
    </row>
    <row r="66" spans="1:11" s="6" customFormat="1" ht="16.5" thickBot="1">
      <c r="A66" s="4"/>
      <c r="C66" s="124" t="s">
        <v>20</v>
      </c>
      <c r="D66" s="125"/>
      <c r="E66" s="125"/>
      <c r="F66" s="126"/>
      <c r="H66" s="18"/>
      <c r="I66" s="26" t="s">
        <v>23</v>
      </c>
      <c r="K66" s="4"/>
    </row>
    <row r="67" spans="1:11" s="6" customFormat="1" ht="16.5" thickTop="1">
      <c r="A67" s="4"/>
      <c r="B67" s="118"/>
      <c r="C67" s="118"/>
      <c r="D67" s="118"/>
      <c r="E67" s="118"/>
      <c r="F67" s="118"/>
      <c r="G67" s="118"/>
      <c r="H67" s="118"/>
      <c r="I67" s="118"/>
      <c r="J67" s="118"/>
      <c r="K67" s="4"/>
    </row>
    <row r="68" spans="1:11" s="6" customFormat="1" ht="15.75">
      <c r="A68" s="4"/>
      <c r="B68" s="119" t="s">
        <v>184</v>
      </c>
      <c r="C68" s="119"/>
      <c r="D68" s="119"/>
      <c r="E68" s="119"/>
      <c r="F68" s="119"/>
      <c r="G68" s="119"/>
      <c r="H68" s="119"/>
      <c r="I68" s="119"/>
      <c r="J68" s="119"/>
      <c r="K68" s="4"/>
    </row>
    <row r="69" spans="1:11" s="6" customFormat="1" ht="15.75">
      <c r="A69" s="4"/>
      <c r="C69" s="121" t="str">
        <f>C45</f>
        <v>PHILLIPS COMPANY</v>
      </c>
      <c r="D69" s="121"/>
      <c r="E69" s="121"/>
      <c r="F69" s="121"/>
      <c r="G69" s="121"/>
      <c r="H69" s="121"/>
      <c r="I69" s="121"/>
      <c r="J69" s="121"/>
      <c r="K69" s="4"/>
    </row>
    <row r="70" spans="1:11" s="6" customFormat="1" ht="15.75">
      <c r="A70" s="4"/>
      <c r="C70" s="120" t="s">
        <v>27</v>
      </c>
      <c r="D70" s="120"/>
      <c r="E70" s="120"/>
      <c r="F70" s="120"/>
      <c r="G70" s="120"/>
      <c r="H70" s="120"/>
      <c r="I70" s="121"/>
      <c r="J70" s="121"/>
      <c r="K70" s="4"/>
    </row>
    <row r="71" spans="1:11" s="6" customFormat="1" ht="16.5" thickBot="1">
      <c r="A71" s="4"/>
      <c r="C71" s="122" t="str">
        <f>C47</f>
        <v>For the Month Ended October 31, 2014</v>
      </c>
      <c r="D71" s="122"/>
      <c r="E71" s="122"/>
      <c r="F71" s="122"/>
      <c r="G71" s="122"/>
      <c r="H71" s="122"/>
      <c r="I71" s="121"/>
      <c r="J71" s="121"/>
      <c r="K71" s="4"/>
    </row>
    <row r="72" spans="1:11" s="6" customFormat="1" ht="15.75">
      <c r="A72" s="4"/>
      <c r="C72" s="166" t="s">
        <v>28</v>
      </c>
      <c r="D72" s="167"/>
      <c r="E72" s="167"/>
      <c r="F72" s="168"/>
      <c r="G72" s="53"/>
      <c r="H72" s="28" t="s">
        <v>24</v>
      </c>
      <c r="I72" s="121"/>
      <c r="J72" s="121"/>
      <c r="K72" s="4"/>
    </row>
    <row r="73" spans="1:11" s="6" customFormat="1" ht="15.75">
      <c r="A73" s="4"/>
      <c r="C73" s="169" t="s">
        <v>47</v>
      </c>
      <c r="D73" s="170"/>
      <c r="E73" s="170"/>
      <c r="F73" s="171"/>
      <c r="G73" s="53"/>
      <c r="H73" s="53"/>
      <c r="I73" s="121"/>
      <c r="J73" s="121"/>
      <c r="K73" s="4"/>
    </row>
    <row r="74" spans="1:11" s="6" customFormat="1" ht="15.75">
      <c r="A74" s="4"/>
      <c r="C74" s="163" t="s">
        <v>26</v>
      </c>
      <c r="D74" s="164"/>
      <c r="E74" s="164"/>
      <c r="F74" s="165"/>
      <c r="G74" s="29" t="s">
        <v>24</v>
      </c>
      <c r="H74" s="53"/>
      <c r="I74" s="121"/>
      <c r="J74" s="121"/>
      <c r="K74" s="4"/>
    </row>
    <row r="75" spans="1:11" s="6" customFormat="1" ht="16.5" thickBot="1">
      <c r="A75" s="4"/>
      <c r="C75" s="163" t="s">
        <v>26</v>
      </c>
      <c r="D75" s="164"/>
      <c r="E75" s="164"/>
      <c r="F75" s="165"/>
      <c r="G75" s="30" t="s">
        <v>24</v>
      </c>
      <c r="H75" s="31"/>
      <c r="I75" s="121"/>
      <c r="J75" s="121"/>
      <c r="K75" s="4"/>
    </row>
    <row r="76" spans="1:11" s="6" customFormat="1" ht="15.75">
      <c r="A76" s="4"/>
      <c r="C76" s="163" t="s">
        <v>26</v>
      </c>
      <c r="D76" s="164"/>
      <c r="E76" s="164"/>
      <c r="F76" s="165"/>
      <c r="G76" s="32" t="s">
        <v>23</v>
      </c>
      <c r="H76" s="31"/>
      <c r="I76" s="121"/>
      <c r="J76" s="121"/>
      <c r="K76" s="4"/>
    </row>
    <row r="77" spans="1:11" s="6" customFormat="1" ht="16.5" thickBot="1">
      <c r="A77" s="4"/>
      <c r="C77" s="163" t="s">
        <v>25</v>
      </c>
      <c r="D77" s="164"/>
      <c r="E77" s="164"/>
      <c r="F77" s="165"/>
      <c r="G77" s="21" t="s">
        <v>24</v>
      </c>
      <c r="H77" s="33"/>
      <c r="I77" s="121"/>
      <c r="J77" s="121"/>
      <c r="K77" s="4"/>
    </row>
    <row r="78" spans="1:11" s="6" customFormat="1" ht="16.5" thickBot="1">
      <c r="A78" s="4"/>
      <c r="C78" s="172" t="s">
        <v>26</v>
      </c>
      <c r="D78" s="173"/>
      <c r="E78" s="173"/>
      <c r="F78" s="174"/>
      <c r="G78" s="34"/>
      <c r="H78" s="21" t="s">
        <v>23</v>
      </c>
      <c r="I78" s="121"/>
      <c r="J78" s="121"/>
      <c r="K78" s="4"/>
    </row>
    <row r="79" spans="1:11" s="6" customFormat="1" ht="15.75">
      <c r="A79" s="4"/>
      <c r="C79" s="169" t="s">
        <v>51</v>
      </c>
      <c r="D79" s="170"/>
      <c r="E79" s="170"/>
      <c r="F79" s="171"/>
      <c r="G79" s="53"/>
      <c r="H79" s="22" t="s">
        <v>23</v>
      </c>
      <c r="I79" s="121"/>
      <c r="J79" s="121"/>
      <c r="K79" s="4"/>
    </row>
    <row r="80" spans="1:11" s="6" customFormat="1" ht="15.75">
      <c r="A80" s="4"/>
      <c r="C80" s="169" t="s">
        <v>29</v>
      </c>
      <c r="D80" s="170"/>
      <c r="E80" s="170"/>
      <c r="F80" s="171"/>
      <c r="G80" s="53"/>
      <c r="H80" s="35"/>
      <c r="I80" s="121"/>
      <c r="J80" s="121"/>
      <c r="K80" s="4"/>
    </row>
    <row r="81" spans="1:11" s="6" customFormat="1" ht="15.75">
      <c r="A81" s="4"/>
      <c r="C81" s="163" t="s">
        <v>25</v>
      </c>
      <c r="D81" s="164"/>
      <c r="E81" s="164"/>
      <c r="F81" s="165"/>
      <c r="G81" s="36" t="s">
        <v>24</v>
      </c>
      <c r="H81" s="31"/>
      <c r="I81" s="121"/>
      <c r="J81" s="121"/>
      <c r="K81" s="4"/>
    </row>
    <row r="82" spans="1:11" s="6" customFormat="1" ht="15.75">
      <c r="A82" s="4"/>
      <c r="C82" s="163" t="s">
        <v>25</v>
      </c>
      <c r="D82" s="164"/>
      <c r="E82" s="164"/>
      <c r="F82" s="165"/>
      <c r="G82" s="36" t="s">
        <v>24</v>
      </c>
      <c r="H82" s="31"/>
      <c r="I82" s="121"/>
      <c r="J82" s="121"/>
      <c r="K82" s="4"/>
    </row>
    <row r="83" spans="1:11" s="6" customFormat="1" ht="15.75">
      <c r="A83" s="4"/>
      <c r="C83" s="163" t="s">
        <v>25</v>
      </c>
      <c r="D83" s="164"/>
      <c r="E83" s="164"/>
      <c r="F83" s="165"/>
      <c r="G83" s="36" t="s">
        <v>24</v>
      </c>
      <c r="H83" s="31"/>
      <c r="I83" s="121"/>
      <c r="J83" s="121"/>
      <c r="K83" s="4"/>
    </row>
    <row r="84" spans="1:11" s="6" customFormat="1" ht="15.75">
      <c r="A84" s="4"/>
      <c r="C84" s="163" t="s">
        <v>25</v>
      </c>
      <c r="D84" s="164"/>
      <c r="E84" s="164"/>
      <c r="F84" s="165"/>
      <c r="G84" s="36" t="s">
        <v>24</v>
      </c>
      <c r="H84" s="31"/>
      <c r="I84" s="121"/>
      <c r="J84" s="121"/>
      <c r="K84" s="4"/>
    </row>
    <row r="85" spans="1:11" s="6" customFormat="1" ht="16.5" thickBot="1">
      <c r="A85" s="4"/>
      <c r="C85" s="163" t="s">
        <v>25</v>
      </c>
      <c r="D85" s="164"/>
      <c r="E85" s="164"/>
      <c r="F85" s="165"/>
      <c r="G85" s="30" t="s">
        <v>24</v>
      </c>
      <c r="H85" s="33"/>
      <c r="I85" s="121"/>
      <c r="J85" s="121"/>
      <c r="K85" s="4"/>
    </row>
    <row r="86" spans="1:11" s="6" customFormat="1" ht="16.5" thickBot="1">
      <c r="A86" s="4"/>
      <c r="C86" s="172" t="s">
        <v>26</v>
      </c>
      <c r="D86" s="173"/>
      <c r="E86" s="173"/>
      <c r="F86" s="174"/>
      <c r="G86" s="53"/>
      <c r="H86" s="21" t="s">
        <v>23</v>
      </c>
      <c r="I86" s="121"/>
      <c r="J86" s="121"/>
      <c r="K86" s="4"/>
    </row>
    <row r="87" spans="1:11" s="6" customFormat="1" ht="16.5" thickBot="1">
      <c r="A87" s="4"/>
      <c r="C87" s="169" t="s">
        <v>54</v>
      </c>
      <c r="D87" s="170"/>
      <c r="E87" s="170"/>
      <c r="F87" s="171"/>
      <c r="G87" s="53"/>
      <c r="H87" s="37" t="s">
        <v>23</v>
      </c>
      <c r="I87" s="121"/>
      <c r="J87" s="121"/>
      <c r="K87" s="4"/>
    </row>
    <row r="88" spans="1:11" s="6" customFormat="1" ht="16.5" thickTop="1">
      <c r="A88" s="4"/>
      <c r="B88" s="4"/>
      <c r="C88" s="4"/>
      <c r="D88" s="4"/>
      <c r="E88" s="4"/>
      <c r="F88" s="4"/>
      <c r="G88" s="4"/>
      <c r="H88" s="4"/>
      <c r="I88" s="4"/>
      <c r="J88" s="4"/>
      <c r="K88" s="4"/>
    </row>
    <row r="89" spans="1:11" s="6" customFormat="1" ht="15.75"/>
    <row r="90" spans="1:11" s="6" customFormat="1" ht="15.75"/>
    <row r="91" spans="1:11" s="6" customFormat="1" ht="15.75"/>
    <row r="92" spans="1:11" s="6" customFormat="1" ht="15.75"/>
    <row r="93" spans="1:11" s="6" customFormat="1" ht="15.75"/>
    <row r="94" spans="1:11" s="6" customFormat="1" ht="15.75"/>
    <row r="95" spans="1:11" s="6" customFormat="1" ht="15.75"/>
    <row r="96" spans="1:11" s="6" customFormat="1" ht="15.75"/>
    <row r="97" s="6" customFormat="1" ht="15.75"/>
    <row r="98" s="6" customFormat="1" ht="15.75"/>
    <row r="99" s="6" customFormat="1" ht="15.75"/>
    <row r="100" s="6" customFormat="1" ht="15.75"/>
    <row r="101" s="6" customFormat="1" ht="15.75"/>
    <row r="102" s="6" customFormat="1" ht="15.75"/>
    <row r="103" s="6" customFormat="1" ht="15.75"/>
    <row r="104" s="6" customFormat="1" ht="15.75"/>
    <row r="105" s="6" customFormat="1" ht="15.75"/>
    <row r="106" s="6" customFormat="1" ht="15.75"/>
    <row r="107" s="6" customFormat="1" ht="15.75"/>
    <row r="108" s="6" customFormat="1" ht="15.75"/>
    <row r="109" s="6" customFormat="1" ht="15.75"/>
    <row r="110" s="6" customFormat="1" ht="15.75"/>
    <row r="111" s="6" customFormat="1" ht="15.75"/>
    <row r="112" s="6" customFormat="1" ht="15.75"/>
    <row r="113" s="6" customFormat="1" ht="15.75"/>
    <row r="114" s="6" customFormat="1" ht="15.75"/>
    <row r="115" s="6" customFormat="1" ht="15.75"/>
    <row r="116" s="6" customFormat="1" ht="15.75"/>
    <row r="117" s="6" customFormat="1" ht="15.75"/>
    <row r="118" s="6" customFormat="1" ht="15.75"/>
    <row r="119" s="6" customFormat="1" ht="15.75"/>
    <row r="120" s="6" customFormat="1" ht="15.75"/>
    <row r="121" s="6" customFormat="1" ht="15.75"/>
    <row r="122" s="6" customFormat="1" ht="15.75"/>
    <row r="123" s="6" customFormat="1" ht="15.75"/>
    <row r="124" s="6" customFormat="1" ht="15.75"/>
    <row r="125" s="6" customFormat="1" ht="15.75"/>
    <row r="126" s="6" customFormat="1" ht="15.75"/>
    <row r="127" s="6" customFormat="1" ht="15.75"/>
    <row r="128" s="6" customFormat="1" ht="15.75"/>
    <row r="129" s="6" customFormat="1" ht="15.75"/>
    <row r="130" s="6" customFormat="1" ht="15.75"/>
    <row r="131" s="3" customFormat="1" ht="15.75"/>
    <row r="132" s="3" customFormat="1" ht="15.75"/>
    <row r="133" s="3" customFormat="1" ht="15.75"/>
    <row r="134" s="3" customFormat="1" ht="15.75"/>
    <row r="135" s="3" customFormat="1" ht="15.75"/>
    <row r="136" s="3" customFormat="1" ht="15.75"/>
    <row r="137" s="3" customFormat="1" ht="15.75"/>
    <row r="138" s="3" customFormat="1" ht="15.75"/>
    <row r="139" s="3" customFormat="1" ht="15.75"/>
    <row r="140" s="3" customFormat="1" ht="15.75"/>
    <row r="141" s="3" customFormat="1" ht="15.75"/>
    <row r="142" s="3" customFormat="1" ht="15.75"/>
    <row r="143" s="3" customFormat="1" ht="15.75"/>
    <row r="144" s="3" customFormat="1" ht="15.75"/>
    <row r="145" s="3" customFormat="1" ht="15.75"/>
    <row r="146" s="3" customFormat="1" ht="15.75"/>
    <row r="147" s="3" customFormat="1" ht="15.75"/>
    <row r="148" s="3" customFormat="1" ht="15.75"/>
    <row r="149" s="3" customFormat="1" ht="15.75"/>
    <row r="150" s="3" customFormat="1" ht="15.75"/>
    <row r="151" s="3" customFormat="1" ht="15.75"/>
    <row r="152" s="3" customFormat="1" ht="15.75"/>
    <row r="153" s="3" customFormat="1" ht="15.75"/>
    <row r="154" s="3" customFormat="1" ht="15.75"/>
    <row r="155" s="3" customFormat="1" ht="15.75"/>
    <row r="156" s="3" customFormat="1" ht="15.75"/>
    <row r="157" s="3" customFormat="1" ht="15.75"/>
    <row r="158" s="3" customFormat="1" ht="15.75"/>
    <row r="159" s="3" customFormat="1" ht="15.75"/>
    <row r="160" s="3" customFormat="1" ht="15.75"/>
    <row r="161" s="3" customFormat="1" ht="15.75"/>
    <row r="162" s="3" customFormat="1" ht="15.75"/>
    <row r="163" s="3" customFormat="1" ht="15.75"/>
    <row r="164" s="3" customFormat="1" ht="15.75"/>
    <row r="165" s="3" customFormat="1" ht="15.75"/>
    <row r="166" s="3" customFormat="1" ht="15.75"/>
    <row r="167" s="3" customFormat="1" ht="15.75"/>
    <row r="168" s="3" customFormat="1" ht="15.75"/>
    <row r="169" s="3" customFormat="1" ht="15.75"/>
    <row r="170" s="3" customFormat="1" ht="15.75"/>
    <row r="171" s="3" customFormat="1" ht="15.75"/>
    <row r="172" s="3" customFormat="1" ht="15.75"/>
    <row r="173" s="3" customFormat="1" ht="15.75"/>
    <row r="174" s="3" customFormat="1" ht="15.75"/>
    <row r="175" s="3" customFormat="1" ht="15.75"/>
    <row r="176" s="3" customFormat="1" ht="15.75"/>
    <row r="177" s="3" customFormat="1" ht="15.75"/>
    <row r="178" s="3" customFormat="1" ht="15.75"/>
    <row r="179" s="3" customFormat="1" ht="15.75"/>
    <row r="180" s="3" customFormat="1" ht="15.75"/>
    <row r="181" s="3" customFormat="1" ht="15.75"/>
    <row r="182" s="3" customFormat="1" ht="15.75"/>
    <row r="183" s="3" customFormat="1" ht="15.75"/>
    <row r="184" s="3" customFormat="1" ht="15.75"/>
    <row r="185" s="3" customFormat="1" ht="15.75"/>
    <row r="186" s="3" customFormat="1" ht="15.75"/>
    <row r="187" s="3" customFormat="1" ht="15.75"/>
    <row r="188" s="3" customFormat="1" ht="15.75"/>
    <row r="189" s="3" customFormat="1" ht="15.75"/>
    <row r="190" s="3" customFormat="1" ht="15.75"/>
    <row r="191" s="3" customFormat="1" ht="15.75"/>
  </sheetData>
  <mergeCells count="143">
    <mergeCell ref="B4:C4"/>
    <mergeCell ref="B2:C2"/>
    <mergeCell ref="B3:C3"/>
    <mergeCell ref="D2:J2"/>
    <mergeCell ref="D4:J4"/>
    <mergeCell ref="D3:J3"/>
    <mergeCell ref="B7:J7"/>
    <mergeCell ref="B8:J8"/>
    <mergeCell ref="B5:J6"/>
    <mergeCell ref="B12:J12"/>
    <mergeCell ref="B34:J34"/>
    <mergeCell ref="D28:F28"/>
    <mergeCell ref="D18:F18"/>
    <mergeCell ref="D17:F17"/>
    <mergeCell ref="D16:F16"/>
    <mergeCell ref="D19:F19"/>
    <mergeCell ref="B9:J11"/>
    <mergeCell ref="D22:F22"/>
    <mergeCell ref="D23:F23"/>
    <mergeCell ref="D24:F24"/>
    <mergeCell ref="D25:F25"/>
    <mergeCell ref="D21:F21"/>
    <mergeCell ref="D13:H13"/>
    <mergeCell ref="B29:J29"/>
    <mergeCell ref="B30:J33"/>
    <mergeCell ref="B13:C13"/>
    <mergeCell ref="B14:C14"/>
    <mergeCell ref="B15:C15"/>
    <mergeCell ref="I13:J13"/>
    <mergeCell ref="I14:J14"/>
    <mergeCell ref="I15:J15"/>
    <mergeCell ref="D15:H15"/>
    <mergeCell ref="I87:J87"/>
    <mergeCell ref="C79:F79"/>
    <mergeCell ref="C80:F80"/>
    <mergeCell ref="C81:F81"/>
    <mergeCell ref="C86:F86"/>
    <mergeCell ref="C87:F87"/>
    <mergeCell ref="B39:J39"/>
    <mergeCell ref="I69:J69"/>
    <mergeCell ref="I70:J70"/>
    <mergeCell ref="I83:J83"/>
    <mergeCell ref="I84:J84"/>
    <mergeCell ref="I85:J85"/>
    <mergeCell ref="I86:J86"/>
    <mergeCell ref="I79:J79"/>
    <mergeCell ref="I80:J80"/>
    <mergeCell ref="I81:J81"/>
    <mergeCell ref="I82:J82"/>
    <mergeCell ref="B67:J67"/>
    <mergeCell ref="B68:J68"/>
    <mergeCell ref="C62:F62"/>
    <mergeCell ref="C63:F63"/>
    <mergeCell ref="C60:F60"/>
    <mergeCell ref="C61:F61"/>
    <mergeCell ref="C55:F55"/>
    <mergeCell ref="C56:F56"/>
    <mergeCell ref="C57:F57"/>
    <mergeCell ref="C58:F58"/>
    <mergeCell ref="D36:E36"/>
    <mergeCell ref="D37:E37"/>
    <mergeCell ref="D38:E38"/>
    <mergeCell ref="I25:J25"/>
    <mergeCell ref="I26:J26"/>
    <mergeCell ref="B24:C24"/>
    <mergeCell ref="B25:C25"/>
    <mergeCell ref="B26:C26"/>
    <mergeCell ref="B27:C27"/>
    <mergeCell ref="B28:C28"/>
    <mergeCell ref="I16:J16"/>
    <mergeCell ref="I17:J17"/>
    <mergeCell ref="I18:J18"/>
    <mergeCell ref="I19:J19"/>
    <mergeCell ref="I20:J20"/>
    <mergeCell ref="D26:F26"/>
    <mergeCell ref="D27:F27"/>
    <mergeCell ref="B16:C16"/>
    <mergeCell ref="B17:C17"/>
    <mergeCell ref="B18:C18"/>
    <mergeCell ref="B19:C19"/>
    <mergeCell ref="B20:C20"/>
    <mergeCell ref="B21:C21"/>
    <mergeCell ref="B22:C22"/>
    <mergeCell ref="B23:C23"/>
    <mergeCell ref="D20:F20"/>
    <mergeCell ref="H38:J38"/>
    <mergeCell ref="H37:J37"/>
    <mergeCell ref="H36:J36"/>
    <mergeCell ref="H35:J35"/>
    <mergeCell ref="B38:C38"/>
    <mergeCell ref="B37:C37"/>
    <mergeCell ref="B36:C36"/>
    <mergeCell ref="I27:J27"/>
    <mergeCell ref="I28:J28"/>
    <mergeCell ref="D35:E35"/>
    <mergeCell ref="D14:H14"/>
    <mergeCell ref="I21:J21"/>
    <mergeCell ref="I22:J22"/>
    <mergeCell ref="I23:J23"/>
    <mergeCell ref="I24:J24"/>
    <mergeCell ref="B35:C35"/>
    <mergeCell ref="C84:F84"/>
    <mergeCell ref="C85:F85"/>
    <mergeCell ref="D40:F40"/>
    <mergeCell ref="H40:J40"/>
    <mergeCell ref="B41:J41"/>
    <mergeCell ref="I72:J72"/>
    <mergeCell ref="C71:H71"/>
    <mergeCell ref="C70:H70"/>
    <mergeCell ref="C69:H69"/>
    <mergeCell ref="I71:J71"/>
    <mergeCell ref="C45:I45"/>
    <mergeCell ref="C46:I46"/>
    <mergeCell ref="C47:I47"/>
    <mergeCell ref="C48:F48"/>
    <mergeCell ref="C49:F49"/>
    <mergeCell ref="C50:F50"/>
    <mergeCell ref="C51:F51"/>
    <mergeCell ref="I75:J75"/>
    <mergeCell ref="C82:F82"/>
    <mergeCell ref="C83:F83"/>
    <mergeCell ref="I73:J73"/>
    <mergeCell ref="I74:J74"/>
    <mergeCell ref="I76:J76"/>
    <mergeCell ref="I77:J77"/>
    <mergeCell ref="I78:J78"/>
    <mergeCell ref="B42:J42"/>
    <mergeCell ref="B43:J43"/>
    <mergeCell ref="C72:F72"/>
    <mergeCell ref="C73:F73"/>
    <mergeCell ref="C74:F74"/>
    <mergeCell ref="C75:F75"/>
    <mergeCell ref="C76:F76"/>
    <mergeCell ref="C77:F77"/>
    <mergeCell ref="C78:F78"/>
    <mergeCell ref="B44:J44"/>
    <mergeCell ref="C64:F64"/>
    <mergeCell ref="C65:F65"/>
    <mergeCell ref="C66:F66"/>
    <mergeCell ref="C52:F52"/>
    <mergeCell ref="C53:F53"/>
    <mergeCell ref="C54:F54"/>
    <mergeCell ref="C59:F59"/>
  </mergeCells>
  <phoneticPr fontId="3" type="noConversion"/>
  <pageMargins left="0.75" right="0.75" top="1" bottom="1" header="0.5" footer="0.5"/>
  <pageSetup scale="85" fitToHeight="2" orientation="portrait" r:id="rId1"/>
  <headerFooter alignWithMargins="0">
    <oddFooter>&amp;CFileName: &amp;F, Tab: &amp;A, Page &amp;P of &amp;N, &amp;D, &amp;T</oddFooter>
  </headerFooter>
  <rowBreaks count="1" manualBreakCount="1">
    <brk id="42" min="1" max="9" man="1"/>
  </rowBreaks>
</worksheet>
</file>

<file path=xl/worksheets/sheet11.xml><?xml version="1.0" encoding="utf-8"?>
<worksheet xmlns="http://schemas.openxmlformats.org/spreadsheetml/2006/main" xmlns:r="http://schemas.openxmlformats.org/officeDocument/2006/relationships">
  <dimension ref="A1:K191"/>
  <sheetViews>
    <sheetView zoomScaleNormal="100" workbookViewId="0"/>
  </sheetViews>
  <sheetFormatPr defaultRowHeight="12.75"/>
  <cols>
    <col min="1" max="1" width="2.85546875" customWidth="1"/>
    <col min="4" max="4" width="10.42578125" customWidth="1"/>
    <col min="5" max="5" width="11.5703125" customWidth="1"/>
    <col min="6" max="6" width="13.42578125" bestFit="1" customWidth="1"/>
    <col min="7" max="9" width="11.28515625" customWidth="1"/>
    <col min="11" max="11" width="2.85546875" customWidth="1"/>
  </cols>
  <sheetData>
    <row r="1" spans="1:11">
      <c r="A1" s="79"/>
      <c r="B1" s="1"/>
      <c r="C1" s="1"/>
      <c r="D1" s="1"/>
      <c r="E1" s="1"/>
      <c r="F1" s="1"/>
      <c r="G1" s="1"/>
      <c r="H1" s="1"/>
      <c r="I1" s="1"/>
      <c r="J1" s="2"/>
      <c r="K1" s="2"/>
    </row>
    <row r="2" spans="1:11" ht="16.5" thickBot="1">
      <c r="A2" s="1"/>
      <c r="B2" s="99" t="s">
        <v>5</v>
      </c>
      <c r="C2" s="100"/>
      <c r="D2" s="101" t="s">
        <v>56</v>
      </c>
      <c r="E2" s="101"/>
      <c r="F2" s="101"/>
      <c r="G2" s="101"/>
      <c r="H2" s="101"/>
      <c r="I2" s="101"/>
      <c r="J2" s="101"/>
      <c r="K2" s="2"/>
    </row>
    <row r="3" spans="1:11" ht="18" customHeight="1" thickBot="1">
      <c r="A3" s="1"/>
      <c r="B3" s="99" t="s">
        <v>7</v>
      </c>
      <c r="C3" s="100"/>
      <c r="D3" s="102"/>
      <c r="E3" s="102"/>
      <c r="F3" s="102"/>
      <c r="G3" s="102"/>
      <c r="H3" s="102"/>
      <c r="I3" s="102"/>
      <c r="J3" s="102"/>
      <c r="K3" s="2"/>
    </row>
    <row r="4" spans="1:11" ht="18" customHeight="1" thickBot="1">
      <c r="A4" s="1"/>
      <c r="B4" s="99" t="s">
        <v>6</v>
      </c>
      <c r="C4" s="100"/>
      <c r="D4" s="102"/>
      <c r="E4" s="102"/>
      <c r="F4" s="102"/>
      <c r="G4" s="102"/>
      <c r="H4" s="102"/>
      <c r="I4" s="102"/>
      <c r="J4" s="102"/>
      <c r="K4" s="2"/>
    </row>
    <row r="5" spans="1:11" ht="15" customHeight="1">
      <c r="A5" s="1"/>
      <c r="B5" s="94" t="s">
        <v>59</v>
      </c>
      <c r="C5" s="94"/>
      <c r="D5" s="94"/>
      <c r="E5" s="94"/>
      <c r="F5" s="94"/>
      <c r="G5" s="94"/>
      <c r="H5" s="94"/>
      <c r="I5" s="94"/>
      <c r="J5" s="94"/>
      <c r="K5" s="2"/>
    </row>
    <row r="6" spans="1:11" ht="15" customHeight="1">
      <c r="A6" s="1"/>
      <c r="B6" s="94"/>
      <c r="C6" s="94"/>
      <c r="D6" s="94"/>
      <c r="E6" s="94"/>
      <c r="F6" s="94"/>
      <c r="G6" s="94"/>
      <c r="H6" s="94"/>
      <c r="I6" s="94"/>
      <c r="J6" s="94"/>
      <c r="K6" s="2"/>
    </row>
    <row r="7" spans="1:11" ht="18" customHeight="1">
      <c r="A7" s="1"/>
      <c r="B7" s="94" t="s">
        <v>153</v>
      </c>
      <c r="C7" s="94"/>
      <c r="D7" s="94"/>
      <c r="E7" s="94"/>
      <c r="F7" s="94"/>
      <c r="G7" s="94"/>
      <c r="H7" s="94"/>
      <c r="I7" s="94"/>
      <c r="J7" s="94"/>
      <c r="K7" s="2"/>
    </row>
    <row r="8" spans="1:11" ht="18" customHeight="1">
      <c r="A8" s="1"/>
      <c r="B8" s="94" t="s">
        <v>202</v>
      </c>
      <c r="C8" s="94"/>
      <c r="D8" s="94"/>
      <c r="E8" s="94"/>
      <c r="F8" s="94"/>
      <c r="G8" s="94"/>
      <c r="H8" s="94"/>
      <c r="I8" s="94"/>
      <c r="J8" s="94"/>
      <c r="K8" s="2"/>
    </row>
    <row r="9" spans="1:11" s="3" customFormat="1" ht="15.75" customHeight="1">
      <c r="A9" s="4"/>
      <c r="B9" s="95" t="s">
        <v>180</v>
      </c>
      <c r="C9" s="95"/>
      <c r="D9" s="95"/>
      <c r="E9" s="95"/>
      <c r="F9" s="95"/>
      <c r="G9" s="95"/>
      <c r="H9" s="95"/>
      <c r="I9" s="95"/>
      <c r="J9" s="95"/>
      <c r="K9" s="4"/>
    </row>
    <row r="10" spans="1:11" s="5" customFormat="1" ht="15.75">
      <c r="A10" s="4"/>
      <c r="B10" s="95"/>
      <c r="C10" s="95"/>
      <c r="D10" s="95"/>
      <c r="E10" s="95"/>
      <c r="F10" s="95"/>
      <c r="G10" s="95"/>
      <c r="H10" s="95"/>
      <c r="I10" s="95"/>
      <c r="J10" s="95"/>
      <c r="K10" s="4"/>
    </row>
    <row r="11" spans="1:11" s="5" customFormat="1" ht="15.75">
      <c r="A11" s="4"/>
      <c r="B11" s="95"/>
      <c r="C11" s="95"/>
      <c r="D11" s="95"/>
      <c r="E11" s="95"/>
      <c r="F11" s="95"/>
      <c r="G11" s="95"/>
      <c r="H11" s="95"/>
      <c r="I11" s="95"/>
      <c r="J11" s="95"/>
      <c r="K11" s="4"/>
    </row>
    <row r="12" spans="1:11" s="5" customFormat="1" ht="15.75">
      <c r="A12" s="4"/>
      <c r="B12" s="130"/>
      <c r="C12" s="130"/>
      <c r="D12" s="130"/>
      <c r="E12" s="130"/>
      <c r="F12" s="130"/>
      <c r="G12" s="130"/>
      <c r="H12" s="130"/>
      <c r="I12" s="130"/>
      <c r="J12" s="130"/>
      <c r="K12" s="4"/>
    </row>
    <row r="13" spans="1:11" s="6" customFormat="1" ht="15.75">
      <c r="A13" s="4"/>
      <c r="B13" s="175"/>
      <c r="C13" s="175"/>
      <c r="D13" s="121" t="s">
        <v>179</v>
      </c>
      <c r="E13" s="121"/>
      <c r="F13" s="121"/>
      <c r="G13" s="121"/>
      <c r="H13" s="121"/>
      <c r="I13" s="175"/>
      <c r="J13" s="175"/>
      <c r="K13" s="4"/>
    </row>
    <row r="14" spans="1:11" s="6" customFormat="1" ht="15.75">
      <c r="A14" s="4"/>
      <c r="B14" s="175"/>
      <c r="C14" s="175"/>
      <c r="D14" s="120" t="s">
        <v>27</v>
      </c>
      <c r="E14" s="120"/>
      <c r="F14" s="120"/>
      <c r="G14" s="120"/>
      <c r="H14" s="120"/>
      <c r="I14" s="175"/>
      <c r="J14" s="175"/>
      <c r="K14" s="4"/>
    </row>
    <row r="15" spans="1:11" s="6" customFormat="1" ht="16.5" thickBot="1">
      <c r="A15" s="4"/>
      <c r="B15" s="175"/>
      <c r="C15" s="175"/>
      <c r="D15" s="145" t="s">
        <v>181</v>
      </c>
      <c r="E15" s="145"/>
      <c r="F15" s="145"/>
      <c r="G15" s="145"/>
      <c r="H15" s="145"/>
      <c r="I15" s="175"/>
      <c r="J15" s="175"/>
      <c r="K15" s="4"/>
    </row>
    <row r="16" spans="1:11" s="5" customFormat="1" ht="15.75">
      <c r="A16" s="4"/>
      <c r="B16" s="175"/>
      <c r="C16" s="175"/>
      <c r="D16" s="184" t="s">
        <v>28</v>
      </c>
      <c r="E16" s="185"/>
      <c r="F16" s="186"/>
      <c r="G16" s="7"/>
      <c r="H16" s="8">
        <v>780000</v>
      </c>
      <c r="I16" s="175"/>
      <c r="J16" s="175"/>
      <c r="K16" s="4"/>
    </row>
    <row r="17" spans="1:11" s="5" customFormat="1" ht="15.75">
      <c r="A17" s="4"/>
      <c r="B17" s="175"/>
      <c r="C17" s="175"/>
      <c r="D17" s="181" t="s">
        <v>30</v>
      </c>
      <c r="E17" s="182"/>
      <c r="F17" s="183"/>
      <c r="G17" s="7"/>
      <c r="H17" s="7"/>
      <c r="I17" s="175"/>
      <c r="J17" s="175"/>
      <c r="K17" s="4"/>
    </row>
    <row r="18" spans="1:11" s="5" customFormat="1" ht="15.75">
      <c r="A18" s="4"/>
      <c r="B18" s="175"/>
      <c r="C18" s="175"/>
      <c r="D18" s="178" t="s">
        <v>11</v>
      </c>
      <c r="E18" s="179"/>
      <c r="F18" s="180"/>
      <c r="G18" s="9">
        <v>264000</v>
      </c>
      <c r="H18" s="7"/>
      <c r="I18" s="175"/>
      <c r="J18" s="175"/>
      <c r="K18" s="4"/>
    </row>
    <row r="19" spans="1:11" s="5" customFormat="1" ht="15.75">
      <c r="A19" s="4"/>
      <c r="B19" s="175"/>
      <c r="C19" s="175"/>
      <c r="D19" s="178" t="s">
        <v>31</v>
      </c>
      <c r="E19" s="179"/>
      <c r="F19" s="180"/>
      <c r="G19" s="10">
        <v>190000</v>
      </c>
      <c r="H19" s="7"/>
      <c r="I19" s="175"/>
      <c r="J19" s="175"/>
      <c r="K19" s="4"/>
    </row>
    <row r="20" spans="1:11" s="5" customFormat="1" ht="15.75">
      <c r="A20" s="4"/>
      <c r="B20" s="175"/>
      <c r="C20" s="175"/>
      <c r="D20" s="178" t="s">
        <v>32</v>
      </c>
      <c r="E20" s="179"/>
      <c r="F20" s="180"/>
      <c r="G20" s="10">
        <v>90000</v>
      </c>
      <c r="H20" s="7"/>
      <c r="I20" s="175"/>
      <c r="J20" s="175"/>
      <c r="K20" s="4"/>
    </row>
    <row r="21" spans="1:11" s="5" customFormat="1" ht="15.75">
      <c r="A21" s="4"/>
      <c r="B21" s="175"/>
      <c r="C21" s="175"/>
      <c r="D21" s="178" t="s">
        <v>52</v>
      </c>
      <c r="E21" s="179"/>
      <c r="F21" s="180"/>
      <c r="G21" s="10">
        <v>75000</v>
      </c>
      <c r="H21" s="7"/>
      <c r="I21" s="175"/>
      <c r="J21" s="175"/>
      <c r="K21" s="4"/>
    </row>
    <row r="22" spans="1:11" s="5" customFormat="1" ht="15.75">
      <c r="A22" s="4"/>
      <c r="B22" s="175"/>
      <c r="C22" s="175"/>
      <c r="D22" s="178" t="s">
        <v>33</v>
      </c>
      <c r="E22" s="179"/>
      <c r="F22" s="180"/>
      <c r="G22" s="10">
        <v>60000</v>
      </c>
      <c r="H22" s="7"/>
      <c r="I22" s="175"/>
      <c r="J22" s="175"/>
      <c r="K22" s="4"/>
    </row>
    <row r="23" spans="1:11" s="5" customFormat="1" ht="15.75">
      <c r="A23" s="4"/>
      <c r="B23" s="175"/>
      <c r="C23" s="175"/>
      <c r="D23" s="178" t="s">
        <v>34</v>
      </c>
      <c r="E23" s="179"/>
      <c r="F23" s="180"/>
      <c r="G23" s="10">
        <v>45000</v>
      </c>
      <c r="H23" s="7"/>
      <c r="I23" s="175"/>
      <c r="J23" s="175"/>
      <c r="K23" s="4"/>
    </row>
    <row r="24" spans="1:11" s="5" customFormat="1" ht="15.75">
      <c r="A24" s="4"/>
      <c r="B24" s="175"/>
      <c r="C24" s="175"/>
      <c r="D24" s="178" t="s">
        <v>35</v>
      </c>
      <c r="E24" s="179"/>
      <c r="F24" s="180"/>
      <c r="G24" s="10">
        <v>31000</v>
      </c>
      <c r="H24" s="7"/>
      <c r="I24" s="175"/>
      <c r="J24" s="175"/>
      <c r="K24" s="4"/>
    </row>
    <row r="25" spans="1:11" s="5" customFormat="1" ht="15.75">
      <c r="A25" s="4"/>
      <c r="B25" s="175"/>
      <c r="C25" s="175"/>
      <c r="D25" s="178" t="s">
        <v>36</v>
      </c>
      <c r="E25" s="179"/>
      <c r="F25" s="180"/>
      <c r="G25" s="10">
        <v>28000</v>
      </c>
      <c r="H25" s="7"/>
      <c r="I25" s="175"/>
      <c r="J25" s="175"/>
      <c r="K25" s="4"/>
    </row>
    <row r="26" spans="1:11" s="5" customFormat="1" ht="15.75">
      <c r="A26" s="4"/>
      <c r="B26" s="175"/>
      <c r="C26" s="175"/>
      <c r="D26" s="178" t="s">
        <v>37</v>
      </c>
      <c r="E26" s="179"/>
      <c r="F26" s="180"/>
      <c r="G26" s="10">
        <v>12000</v>
      </c>
      <c r="H26" s="7"/>
      <c r="I26" s="175"/>
      <c r="J26" s="175"/>
      <c r="K26" s="4"/>
    </row>
    <row r="27" spans="1:11" s="5" customFormat="1" ht="16.5" thickBot="1">
      <c r="A27" s="4"/>
      <c r="B27" s="175"/>
      <c r="C27" s="175"/>
      <c r="D27" s="178" t="s">
        <v>38</v>
      </c>
      <c r="E27" s="179"/>
      <c r="F27" s="180"/>
      <c r="G27" s="11">
        <v>8000</v>
      </c>
      <c r="H27" s="11">
        <f>SUM(G18:G27)</f>
        <v>803000</v>
      </c>
      <c r="I27" s="175"/>
      <c r="J27" s="175"/>
      <c r="K27" s="4"/>
    </row>
    <row r="28" spans="1:11" s="5" customFormat="1" ht="16.5" thickBot="1">
      <c r="A28" s="4"/>
      <c r="B28" s="175"/>
      <c r="C28" s="175"/>
      <c r="D28" s="181" t="s">
        <v>39</v>
      </c>
      <c r="E28" s="182"/>
      <c r="F28" s="183"/>
      <c r="G28" s="7"/>
      <c r="H28" s="12">
        <f>H16-H27</f>
        <v>-23000</v>
      </c>
      <c r="I28" s="175"/>
      <c r="J28" s="175"/>
      <c r="K28" s="4"/>
    </row>
    <row r="29" spans="1:11" s="5" customFormat="1" ht="16.5" thickTop="1">
      <c r="A29" s="4"/>
      <c r="B29" s="175"/>
      <c r="C29" s="175"/>
      <c r="D29" s="175"/>
      <c r="E29" s="175"/>
      <c r="F29" s="175"/>
      <c r="G29" s="175"/>
      <c r="H29" s="175"/>
      <c r="I29" s="175"/>
      <c r="J29" s="175"/>
      <c r="K29" s="4"/>
    </row>
    <row r="30" spans="1:11" s="5" customFormat="1" ht="15.75">
      <c r="A30" s="4"/>
      <c r="B30" s="81" t="s">
        <v>182</v>
      </c>
      <c r="C30" s="81"/>
      <c r="D30" s="81"/>
      <c r="E30" s="81"/>
      <c r="F30" s="81"/>
      <c r="G30" s="81"/>
      <c r="H30" s="81"/>
      <c r="I30" s="81"/>
      <c r="J30" s="81"/>
      <c r="K30" s="4"/>
    </row>
    <row r="31" spans="1:11" s="5" customFormat="1" ht="15.75">
      <c r="A31" s="4"/>
      <c r="B31" s="81"/>
      <c r="C31" s="81"/>
      <c r="D31" s="81"/>
      <c r="E31" s="81"/>
      <c r="F31" s="81"/>
      <c r="G31" s="81"/>
      <c r="H31" s="81"/>
      <c r="I31" s="81"/>
      <c r="J31" s="81"/>
      <c r="K31" s="4"/>
    </row>
    <row r="32" spans="1:11" s="5" customFormat="1" ht="15.75">
      <c r="A32" s="4"/>
      <c r="B32" s="81"/>
      <c r="C32" s="81"/>
      <c r="D32" s="81"/>
      <c r="E32" s="81"/>
      <c r="F32" s="81"/>
      <c r="G32" s="81"/>
      <c r="H32" s="81"/>
      <c r="I32" s="81"/>
      <c r="J32" s="81"/>
      <c r="K32" s="4"/>
    </row>
    <row r="33" spans="1:11" s="5" customFormat="1" ht="15.75">
      <c r="A33" s="4"/>
      <c r="B33" s="81"/>
      <c r="C33" s="81"/>
      <c r="D33" s="81"/>
      <c r="E33" s="81"/>
      <c r="F33" s="81"/>
      <c r="G33" s="81"/>
      <c r="H33" s="81"/>
      <c r="I33" s="81"/>
      <c r="J33" s="81"/>
      <c r="K33" s="4"/>
    </row>
    <row r="34" spans="1:11" s="5" customFormat="1" ht="15.75">
      <c r="A34" s="4"/>
      <c r="B34" s="162" t="s">
        <v>57</v>
      </c>
      <c r="C34" s="81"/>
      <c r="D34" s="81"/>
      <c r="E34" s="81"/>
      <c r="F34" s="81"/>
      <c r="G34" s="81"/>
      <c r="H34" s="81"/>
      <c r="I34" s="81"/>
      <c r="J34" s="81"/>
      <c r="K34" s="4"/>
    </row>
    <row r="35" spans="1:11" s="5" customFormat="1" ht="15.75">
      <c r="A35" s="4"/>
      <c r="B35" s="176"/>
      <c r="C35" s="176"/>
      <c r="D35" s="151"/>
      <c r="E35" s="151"/>
      <c r="F35" s="13">
        <v>41913</v>
      </c>
      <c r="G35" s="13">
        <v>41943</v>
      </c>
      <c r="H35" s="176"/>
      <c r="I35" s="176"/>
      <c r="J35" s="176"/>
      <c r="K35" s="4"/>
    </row>
    <row r="36" spans="1:11" s="5" customFormat="1" ht="15.75">
      <c r="A36" s="4"/>
      <c r="B36" s="176"/>
      <c r="C36" s="176"/>
      <c r="D36" s="149" t="s">
        <v>8</v>
      </c>
      <c r="E36" s="149"/>
      <c r="F36" s="14">
        <v>18000</v>
      </c>
      <c r="G36" s="14">
        <v>29000</v>
      </c>
      <c r="H36" s="176"/>
      <c r="I36" s="176"/>
      <c r="J36" s="176"/>
      <c r="K36" s="4"/>
    </row>
    <row r="37" spans="1:11" s="5" customFormat="1" ht="15.75">
      <c r="A37" s="4"/>
      <c r="B37" s="176"/>
      <c r="C37" s="176"/>
      <c r="D37" s="149" t="s">
        <v>9</v>
      </c>
      <c r="E37" s="149"/>
      <c r="F37" s="15">
        <v>16000</v>
      </c>
      <c r="G37" s="15">
        <v>14000</v>
      </c>
      <c r="H37" s="176"/>
      <c r="I37" s="176"/>
      <c r="J37" s="176"/>
      <c r="K37" s="4"/>
    </row>
    <row r="38" spans="1:11" s="5" customFormat="1" ht="15.75">
      <c r="A38" s="4"/>
      <c r="B38" s="176"/>
      <c r="C38" s="176"/>
      <c r="D38" s="149" t="s">
        <v>10</v>
      </c>
      <c r="E38" s="149"/>
      <c r="F38" s="15">
        <v>30000</v>
      </c>
      <c r="G38" s="15">
        <v>45000</v>
      </c>
      <c r="H38" s="176"/>
      <c r="I38" s="176"/>
      <c r="J38" s="176"/>
      <c r="K38" s="4"/>
    </row>
    <row r="39" spans="1:11" s="5" customFormat="1" ht="15.75">
      <c r="A39" s="4"/>
      <c r="B39" s="176"/>
      <c r="C39" s="176"/>
      <c r="D39" s="176"/>
      <c r="E39" s="176"/>
      <c r="F39" s="176"/>
      <c r="G39" s="176"/>
      <c r="H39" s="176"/>
      <c r="I39" s="176"/>
      <c r="J39" s="176"/>
      <c r="K39" s="4"/>
    </row>
    <row r="40" spans="1:11" s="5" customFormat="1" ht="15.75">
      <c r="A40" s="4"/>
      <c r="B40" s="16" t="s">
        <v>58</v>
      </c>
      <c r="C40" s="17">
        <v>0.75</v>
      </c>
      <c r="D40" s="176" t="s">
        <v>41</v>
      </c>
      <c r="E40" s="176"/>
      <c r="F40" s="176"/>
      <c r="G40" s="17">
        <v>0.6</v>
      </c>
      <c r="H40" s="177" t="s">
        <v>40</v>
      </c>
      <c r="I40" s="177"/>
      <c r="J40" s="177"/>
      <c r="K40" s="4"/>
    </row>
    <row r="41" spans="1:11" s="5" customFormat="1" ht="15.75">
      <c r="A41" s="4"/>
      <c r="B41" s="177" t="s">
        <v>42</v>
      </c>
      <c r="C41" s="177"/>
      <c r="D41" s="177"/>
      <c r="E41" s="177"/>
      <c r="F41" s="177"/>
      <c r="G41" s="177"/>
      <c r="H41" s="177"/>
      <c r="I41" s="177"/>
      <c r="J41" s="177"/>
      <c r="K41" s="4"/>
    </row>
    <row r="42" spans="1:11" s="5" customFormat="1" ht="15.75">
      <c r="A42" s="4"/>
      <c r="B42" s="130"/>
      <c r="C42" s="130"/>
      <c r="D42" s="130"/>
      <c r="E42" s="130"/>
      <c r="F42" s="130"/>
      <c r="G42" s="130"/>
      <c r="H42" s="130"/>
      <c r="I42" s="130"/>
      <c r="J42" s="130"/>
      <c r="K42" s="4"/>
    </row>
    <row r="43" spans="1:11" s="5" customFormat="1" ht="15.75">
      <c r="A43" s="4"/>
      <c r="B43" s="131" t="s">
        <v>14</v>
      </c>
      <c r="C43" s="131"/>
      <c r="D43" s="131"/>
      <c r="E43" s="131"/>
      <c r="F43" s="131"/>
      <c r="G43" s="131"/>
      <c r="H43" s="131"/>
      <c r="I43" s="131"/>
      <c r="J43" s="131"/>
      <c r="K43" s="4"/>
    </row>
    <row r="44" spans="1:11" s="5" customFormat="1" ht="15.75">
      <c r="A44" s="4"/>
      <c r="B44" s="119" t="s">
        <v>183</v>
      </c>
      <c r="C44" s="119"/>
      <c r="D44" s="119"/>
      <c r="E44" s="119"/>
      <c r="F44" s="119"/>
      <c r="G44" s="119"/>
      <c r="H44" s="119"/>
      <c r="I44" s="119"/>
      <c r="J44" s="119"/>
      <c r="K44" s="4"/>
    </row>
    <row r="45" spans="1:11" s="6" customFormat="1" ht="15.75">
      <c r="A45" s="4"/>
      <c r="C45" s="121" t="str">
        <f>D13</f>
        <v>PHILLIPS COMPANY</v>
      </c>
      <c r="D45" s="121"/>
      <c r="E45" s="121"/>
      <c r="F45" s="121"/>
      <c r="G45" s="121"/>
      <c r="H45" s="121"/>
      <c r="I45" s="121"/>
      <c r="K45" s="4"/>
    </row>
    <row r="46" spans="1:11" s="6" customFormat="1" ht="15.75">
      <c r="A46" s="4"/>
      <c r="C46" s="120" t="s">
        <v>15</v>
      </c>
      <c r="D46" s="120"/>
      <c r="E46" s="120"/>
      <c r="F46" s="120"/>
      <c r="G46" s="120"/>
      <c r="H46" s="120"/>
      <c r="I46" s="120"/>
      <c r="K46" s="4"/>
    </row>
    <row r="47" spans="1:11" s="6" customFormat="1" ht="16.5" thickBot="1">
      <c r="A47" s="4"/>
      <c r="C47" s="145" t="str">
        <f>D15</f>
        <v>For the Month Ended October 31, 2014</v>
      </c>
      <c r="D47" s="145"/>
      <c r="E47" s="145"/>
      <c r="F47" s="145"/>
      <c r="G47" s="145"/>
      <c r="H47" s="145"/>
      <c r="I47" s="145"/>
      <c r="K47" s="4"/>
    </row>
    <row r="48" spans="1:11" s="6" customFormat="1" ht="15.75">
      <c r="A48" s="4"/>
      <c r="C48" s="132" t="s">
        <v>43</v>
      </c>
      <c r="D48" s="133"/>
      <c r="E48" s="133"/>
      <c r="F48" s="134"/>
      <c r="H48" s="18"/>
      <c r="I48" s="19">
        <f>F37</f>
        <v>16000</v>
      </c>
      <c r="K48" s="4"/>
    </row>
    <row r="49" spans="1:11" s="6" customFormat="1" ht="15.75">
      <c r="A49" s="4"/>
      <c r="C49" s="124" t="s">
        <v>16</v>
      </c>
      <c r="D49" s="125"/>
      <c r="E49" s="125"/>
      <c r="F49" s="126"/>
      <c r="H49" s="18"/>
      <c r="I49" s="18"/>
      <c r="K49" s="4"/>
    </row>
    <row r="50" spans="1:11" s="6" customFormat="1" ht="15.75">
      <c r="A50" s="4"/>
      <c r="C50" s="142" t="s">
        <v>44</v>
      </c>
      <c r="D50" s="143"/>
      <c r="E50" s="143"/>
      <c r="F50" s="144"/>
      <c r="G50" s="20">
        <f>F36</f>
        <v>18000</v>
      </c>
      <c r="K50" s="4"/>
    </row>
    <row r="51" spans="1:11" s="6" customFormat="1" ht="16.5" thickBot="1">
      <c r="A51" s="4"/>
      <c r="C51" s="142" t="s">
        <v>11</v>
      </c>
      <c r="D51" s="143"/>
      <c r="E51" s="143"/>
      <c r="F51" s="144"/>
      <c r="G51" s="21">
        <f>G18</f>
        <v>264000</v>
      </c>
      <c r="K51" s="4"/>
    </row>
    <row r="52" spans="1:11" s="6" customFormat="1" ht="15.75">
      <c r="A52" s="4"/>
      <c r="C52" s="142" t="s">
        <v>22</v>
      </c>
      <c r="D52" s="143"/>
      <c r="E52" s="143"/>
      <c r="F52" s="144"/>
      <c r="G52" s="22">
        <f>SUM(G50:G51)</f>
        <v>282000</v>
      </c>
      <c r="K52" s="4"/>
    </row>
    <row r="53" spans="1:11" s="6" customFormat="1" ht="16.5" thickBot="1">
      <c r="A53" s="4"/>
      <c r="C53" s="142" t="s">
        <v>45</v>
      </c>
      <c r="D53" s="143"/>
      <c r="E53" s="143"/>
      <c r="F53" s="144"/>
      <c r="G53" s="21">
        <f>G36</f>
        <v>29000</v>
      </c>
      <c r="H53" s="23"/>
      <c r="K53" s="4"/>
    </row>
    <row r="54" spans="1:11" s="6" customFormat="1" ht="15.75">
      <c r="A54" s="4"/>
      <c r="C54" s="142" t="s">
        <v>17</v>
      </c>
      <c r="D54" s="143"/>
      <c r="E54" s="143"/>
      <c r="F54" s="144"/>
      <c r="H54" s="19">
        <f>G52-G53</f>
        <v>253000</v>
      </c>
      <c r="K54" s="4"/>
    </row>
    <row r="55" spans="1:11" s="6" customFormat="1" ht="15.75">
      <c r="A55" s="4"/>
      <c r="C55" s="124" t="s">
        <v>12</v>
      </c>
      <c r="D55" s="125"/>
      <c r="E55" s="125"/>
      <c r="F55" s="126"/>
      <c r="H55" s="24">
        <f>G19</f>
        <v>190000</v>
      </c>
      <c r="K55" s="4"/>
    </row>
    <row r="56" spans="1:11" s="6" customFormat="1" ht="15.75">
      <c r="A56" s="4"/>
      <c r="C56" s="124" t="s">
        <v>13</v>
      </c>
      <c r="D56" s="125"/>
      <c r="E56" s="125"/>
      <c r="F56" s="126"/>
      <c r="H56" s="18"/>
      <c r="I56" s="18"/>
      <c r="K56" s="4"/>
    </row>
    <row r="57" spans="1:11" s="6" customFormat="1" ht="15.75">
      <c r="A57" s="4"/>
      <c r="C57" s="142" t="str">
        <f>D22</f>
        <v>Rent on factory facilities</v>
      </c>
      <c r="D57" s="143"/>
      <c r="E57" s="143"/>
      <c r="F57" s="144"/>
      <c r="G57" s="24">
        <f>G22</f>
        <v>60000</v>
      </c>
      <c r="H57" s="18"/>
      <c r="K57" s="4"/>
    </row>
    <row r="58" spans="1:11" s="6" customFormat="1" ht="15.75">
      <c r="A58" s="4"/>
      <c r="C58" s="142" t="str">
        <f>D24</f>
        <v>Depreciation on factory equipment</v>
      </c>
      <c r="D58" s="143"/>
      <c r="E58" s="143"/>
      <c r="F58" s="144"/>
      <c r="G58" s="24">
        <f>G24</f>
        <v>31000</v>
      </c>
      <c r="H58" s="18"/>
      <c r="K58" s="4"/>
    </row>
    <row r="59" spans="1:11" s="6" customFormat="1" ht="15.75">
      <c r="A59" s="4"/>
      <c r="C59" s="142" t="str">
        <f>D25</f>
        <v>Indirect labor cost</v>
      </c>
      <c r="D59" s="143"/>
      <c r="E59" s="143"/>
      <c r="F59" s="144"/>
      <c r="G59" s="24">
        <f>G25</f>
        <v>28000</v>
      </c>
      <c r="H59" s="18"/>
      <c r="K59" s="4"/>
    </row>
    <row r="60" spans="1:11" s="6" customFormat="1" ht="15.75">
      <c r="A60" s="4"/>
      <c r="C60" s="142" t="str">
        <f>CONCATENATE("Factory utilities ($",FIXED(G26,0,0)," × ",FIXED(C40*100,0,0),"%)")</f>
        <v>Factory utilities ($12,000 × 75%)</v>
      </c>
      <c r="D60" s="143"/>
      <c r="E60" s="143"/>
      <c r="F60" s="144"/>
      <c r="G60" s="24">
        <f>G26*C40</f>
        <v>9000</v>
      </c>
      <c r="H60" s="18"/>
      <c r="K60" s="4"/>
    </row>
    <row r="61" spans="1:11" s="6" customFormat="1" ht="16.5" thickBot="1">
      <c r="A61" s="4"/>
      <c r="C61" s="142" t="str">
        <f>CONCATENATE("Factory insurance ($",FIXED(G27,0,0)," × ",FIXED(G40*100,0,0),"%)")</f>
        <v>Factory insurance ($8,000 × 60%)</v>
      </c>
      <c r="D61" s="143"/>
      <c r="E61" s="143"/>
      <c r="F61" s="144"/>
      <c r="G61" s="21">
        <f>G27*G40</f>
        <v>4800</v>
      </c>
      <c r="H61" s="18"/>
      <c r="K61" s="4"/>
    </row>
    <row r="62" spans="1:11" s="6" customFormat="1" ht="16.5" thickBot="1">
      <c r="A62" s="4"/>
      <c r="C62" s="127" t="s">
        <v>21</v>
      </c>
      <c r="D62" s="128"/>
      <c r="E62" s="128"/>
      <c r="F62" s="129"/>
      <c r="H62" s="21">
        <f>SUM(G57:G61)</f>
        <v>132800</v>
      </c>
      <c r="K62" s="4"/>
    </row>
    <row r="63" spans="1:11" s="6" customFormat="1" ht="16.5" thickBot="1">
      <c r="A63" s="4"/>
      <c r="C63" s="124" t="s">
        <v>18</v>
      </c>
      <c r="D63" s="125"/>
      <c r="E63" s="125"/>
      <c r="F63" s="126"/>
      <c r="H63" s="18"/>
      <c r="I63" s="21">
        <f>H54+H55+H62</f>
        <v>575800</v>
      </c>
      <c r="K63" s="4"/>
    </row>
    <row r="64" spans="1:11" s="6" customFormat="1" ht="15.75">
      <c r="A64" s="4"/>
      <c r="C64" s="124" t="s">
        <v>19</v>
      </c>
      <c r="D64" s="125"/>
      <c r="E64" s="125"/>
      <c r="F64" s="126"/>
      <c r="H64" s="18"/>
      <c r="I64" s="22">
        <f>I48+I63</f>
        <v>591800</v>
      </c>
      <c r="K64" s="4"/>
    </row>
    <row r="65" spans="1:11" s="6" customFormat="1" ht="16.5" thickBot="1">
      <c r="A65" s="4"/>
      <c r="C65" s="124" t="s">
        <v>46</v>
      </c>
      <c r="D65" s="125"/>
      <c r="E65" s="125"/>
      <c r="F65" s="126"/>
      <c r="H65" s="18"/>
      <c r="I65" s="25">
        <f>G37</f>
        <v>14000</v>
      </c>
      <c r="K65" s="4"/>
    </row>
    <row r="66" spans="1:11" s="6" customFormat="1" ht="16.5" thickBot="1">
      <c r="A66" s="4"/>
      <c r="C66" s="124" t="s">
        <v>20</v>
      </c>
      <c r="D66" s="125"/>
      <c r="E66" s="125"/>
      <c r="F66" s="126"/>
      <c r="H66" s="18"/>
      <c r="I66" s="26">
        <f>I64-I65</f>
        <v>577800</v>
      </c>
      <c r="K66" s="4"/>
    </row>
    <row r="67" spans="1:11" s="6" customFormat="1" ht="16.5" thickTop="1">
      <c r="A67" s="4"/>
      <c r="B67" s="118"/>
      <c r="C67" s="118"/>
      <c r="D67" s="118"/>
      <c r="E67" s="118"/>
      <c r="F67" s="118"/>
      <c r="G67" s="118"/>
      <c r="H67" s="118"/>
      <c r="I67" s="118"/>
      <c r="J67" s="118"/>
      <c r="K67" s="4"/>
    </row>
    <row r="68" spans="1:11" s="6" customFormat="1" ht="15.75">
      <c r="A68" s="4"/>
      <c r="B68" s="119" t="s">
        <v>184</v>
      </c>
      <c r="C68" s="119"/>
      <c r="D68" s="119"/>
      <c r="E68" s="119"/>
      <c r="F68" s="119"/>
      <c r="G68" s="119"/>
      <c r="H68" s="119"/>
      <c r="I68" s="119"/>
      <c r="J68" s="119"/>
      <c r="K68" s="4"/>
    </row>
    <row r="69" spans="1:11" s="6" customFormat="1" ht="15.75">
      <c r="A69" s="4"/>
      <c r="C69" s="121" t="str">
        <f>C45</f>
        <v>PHILLIPS COMPANY</v>
      </c>
      <c r="D69" s="121"/>
      <c r="E69" s="121"/>
      <c r="F69" s="121"/>
      <c r="G69" s="121"/>
      <c r="H69" s="121"/>
      <c r="I69" s="121"/>
      <c r="J69" s="121"/>
      <c r="K69" s="4"/>
    </row>
    <row r="70" spans="1:11" s="6" customFormat="1" ht="15.75">
      <c r="A70" s="4"/>
      <c r="C70" s="120" t="s">
        <v>27</v>
      </c>
      <c r="D70" s="120"/>
      <c r="E70" s="120"/>
      <c r="F70" s="120"/>
      <c r="G70" s="120"/>
      <c r="H70" s="120"/>
      <c r="I70" s="121"/>
      <c r="J70" s="121"/>
      <c r="K70" s="4"/>
    </row>
    <row r="71" spans="1:11" s="6" customFormat="1" ht="16.5" thickBot="1">
      <c r="A71" s="4"/>
      <c r="C71" s="122" t="str">
        <f>C47</f>
        <v>For the Month Ended October 31, 2014</v>
      </c>
      <c r="D71" s="122"/>
      <c r="E71" s="122"/>
      <c r="F71" s="122"/>
      <c r="G71" s="122"/>
      <c r="H71" s="122"/>
      <c r="I71" s="121"/>
      <c r="J71" s="121"/>
      <c r="K71" s="4"/>
    </row>
    <row r="72" spans="1:11" s="6" customFormat="1" ht="15.75">
      <c r="A72" s="4"/>
      <c r="C72" s="166" t="s">
        <v>28</v>
      </c>
      <c r="D72" s="167"/>
      <c r="E72" s="167"/>
      <c r="F72" s="168"/>
      <c r="G72" s="27"/>
      <c r="H72" s="28">
        <f>H16</f>
        <v>780000</v>
      </c>
      <c r="I72" s="121"/>
      <c r="J72" s="121"/>
      <c r="K72" s="4"/>
    </row>
    <row r="73" spans="1:11" s="6" customFormat="1" ht="15.75">
      <c r="A73" s="4"/>
      <c r="C73" s="169" t="s">
        <v>47</v>
      </c>
      <c r="D73" s="170"/>
      <c r="E73" s="170"/>
      <c r="F73" s="171"/>
      <c r="G73" s="27"/>
      <c r="H73" s="27"/>
      <c r="I73" s="121"/>
      <c r="J73" s="121"/>
      <c r="K73" s="4"/>
    </row>
    <row r="74" spans="1:11" s="6" customFormat="1" ht="15.75">
      <c r="A74" s="4"/>
      <c r="C74" s="163" t="s">
        <v>48</v>
      </c>
      <c r="D74" s="164"/>
      <c r="E74" s="164"/>
      <c r="F74" s="165"/>
      <c r="G74" s="29">
        <f>F38</f>
        <v>30000</v>
      </c>
      <c r="H74" s="27"/>
      <c r="I74" s="121"/>
      <c r="J74" s="121"/>
      <c r="K74" s="4"/>
    </row>
    <row r="75" spans="1:11" s="6" customFormat="1" ht="16.5" thickBot="1">
      <c r="A75" s="4"/>
      <c r="C75" s="163" t="s">
        <v>20</v>
      </c>
      <c r="D75" s="164"/>
      <c r="E75" s="164"/>
      <c r="F75" s="165"/>
      <c r="G75" s="30">
        <f>I66</f>
        <v>577800</v>
      </c>
      <c r="H75" s="31"/>
      <c r="I75" s="121"/>
      <c r="J75" s="121"/>
      <c r="K75" s="4"/>
    </row>
    <row r="76" spans="1:11" s="6" customFormat="1" ht="15.75">
      <c r="A76" s="4"/>
      <c r="C76" s="163" t="s">
        <v>49</v>
      </c>
      <c r="D76" s="164"/>
      <c r="E76" s="164"/>
      <c r="F76" s="165"/>
      <c r="G76" s="32">
        <f>G74+G75</f>
        <v>607800</v>
      </c>
      <c r="H76" s="31"/>
      <c r="I76" s="121"/>
      <c r="J76" s="121"/>
      <c r="K76" s="4"/>
    </row>
    <row r="77" spans="1:11" s="6" customFormat="1" ht="16.5" thickBot="1">
      <c r="A77" s="4"/>
      <c r="C77" s="163" t="s">
        <v>50</v>
      </c>
      <c r="D77" s="164"/>
      <c r="E77" s="164"/>
      <c r="F77" s="165"/>
      <c r="G77" s="21">
        <f>G38</f>
        <v>45000</v>
      </c>
      <c r="H77" s="33"/>
      <c r="I77" s="121"/>
      <c r="J77" s="121"/>
      <c r="K77" s="4"/>
    </row>
    <row r="78" spans="1:11" s="6" customFormat="1" ht="16.5" thickBot="1">
      <c r="A78" s="4"/>
      <c r="C78" s="172" t="s">
        <v>47</v>
      </c>
      <c r="D78" s="173"/>
      <c r="E78" s="173"/>
      <c r="F78" s="174"/>
      <c r="G78" s="34"/>
      <c r="H78" s="21">
        <f>G76-G77</f>
        <v>562800</v>
      </c>
      <c r="I78" s="121"/>
      <c r="J78" s="121"/>
      <c r="K78" s="4"/>
    </row>
    <row r="79" spans="1:11" s="6" customFormat="1" ht="15.75">
      <c r="A79" s="4"/>
      <c r="C79" s="169" t="s">
        <v>51</v>
      </c>
      <c r="D79" s="170"/>
      <c r="E79" s="170"/>
      <c r="F79" s="171"/>
      <c r="G79" s="27"/>
      <c r="H79" s="22">
        <f>H72-H78</f>
        <v>217200</v>
      </c>
      <c r="I79" s="121"/>
      <c r="J79" s="121"/>
      <c r="K79" s="4"/>
    </row>
    <row r="80" spans="1:11" s="6" customFormat="1" ht="15.75">
      <c r="A80" s="4"/>
      <c r="C80" s="169" t="s">
        <v>29</v>
      </c>
      <c r="D80" s="170"/>
      <c r="E80" s="170"/>
      <c r="F80" s="171"/>
      <c r="G80" s="27"/>
      <c r="H80" s="35"/>
      <c r="I80" s="121"/>
      <c r="J80" s="121"/>
      <c r="K80" s="4"/>
    </row>
    <row r="81" spans="1:11" s="6" customFormat="1" ht="15.75">
      <c r="A81" s="4"/>
      <c r="C81" s="163" t="s">
        <v>32</v>
      </c>
      <c r="D81" s="164"/>
      <c r="E81" s="164"/>
      <c r="F81" s="165"/>
      <c r="G81" s="36">
        <f>G20</f>
        <v>90000</v>
      </c>
      <c r="H81" s="31"/>
      <c r="I81" s="121"/>
      <c r="J81" s="121"/>
      <c r="K81" s="4"/>
    </row>
    <row r="82" spans="1:11" s="6" customFormat="1" ht="15.75">
      <c r="A82" s="4"/>
      <c r="C82" s="163" t="s">
        <v>52</v>
      </c>
      <c r="D82" s="164"/>
      <c r="E82" s="164"/>
      <c r="F82" s="165"/>
      <c r="G82" s="36">
        <f>G21</f>
        <v>75000</v>
      </c>
      <c r="H82" s="31"/>
      <c r="I82" s="121"/>
      <c r="J82" s="121"/>
      <c r="K82" s="4"/>
    </row>
    <row r="83" spans="1:11" s="6" customFormat="1" ht="15.75">
      <c r="A83" s="4"/>
      <c r="C83" s="163" t="s">
        <v>53</v>
      </c>
      <c r="D83" s="164"/>
      <c r="E83" s="164"/>
      <c r="F83" s="165"/>
      <c r="G83" s="36">
        <f>G23</f>
        <v>45000</v>
      </c>
      <c r="H83" s="31"/>
      <c r="I83" s="121"/>
      <c r="J83" s="121"/>
      <c r="K83" s="4"/>
    </row>
    <row r="84" spans="1:11" s="6" customFormat="1" ht="15.75">
      <c r="A84" s="4"/>
      <c r="C84" s="163" t="str">
        <f>CONCATENATE("Utilities expense ($",FIXED(G26,0,0)," × ",FIXED((1-C40)*100,0,0),"%)")</f>
        <v>Utilities expense ($12,000 × 25%)</v>
      </c>
      <c r="D84" s="164"/>
      <c r="E84" s="164"/>
      <c r="F84" s="165"/>
      <c r="G84" s="36">
        <f>G26*(1-C40)</f>
        <v>3000</v>
      </c>
      <c r="H84" s="31"/>
      <c r="I84" s="121"/>
      <c r="J84" s="121"/>
      <c r="K84" s="4"/>
    </row>
    <row r="85" spans="1:11" s="6" customFormat="1" ht="16.5" thickBot="1">
      <c r="A85" s="4"/>
      <c r="C85" s="163" t="str">
        <f>CONCATENATE("Insurance expense ($",FIXED(G27,0,0)," × ",FIXED((1-G40)*100,0,0),"%)")</f>
        <v>Insurance expense ($8,000 × 40%)</v>
      </c>
      <c r="D85" s="164"/>
      <c r="E85" s="164"/>
      <c r="F85" s="165"/>
      <c r="G85" s="30">
        <f>G27*(1-G40)</f>
        <v>3200</v>
      </c>
      <c r="H85" s="33"/>
      <c r="I85" s="121"/>
      <c r="J85" s="121"/>
      <c r="K85" s="4"/>
    </row>
    <row r="86" spans="1:11" s="6" customFormat="1" ht="16.5" thickBot="1">
      <c r="A86" s="4"/>
      <c r="C86" s="172" t="s">
        <v>55</v>
      </c>
      <c r="D86" s="173"/>
      <c r="E86" s="173"/>
      <c r="F86" s="174"/>
      <c r="G86" s="27"/>
      <c r="H86" s="21">
        <f>SUM(G81:G85)</f>
        <v>216200</v>
      </c>
      <c r="I86" s="121"/>
      <c r="J86" s="121"/>
      <c r="K86" s="4"/>
    </row>
    <row r="87" spans="1:11" s="6" customFormat="1" ht="16.5" thickBot="1">
      <c r="A87" s="4"/>
      <c r="C87" s="169" t="s">
        <v>54</v>
      </c>
      <c r="D87" s="170"/>
      <c r="E87" s="170"/>
      <c r="F87" s="171"/>
      <c r="G87" s="27"/>
      <c r="H87" s="37">
        <f>H79-H86</f>
        <v>1000</v>
      </c>
      <c r="I87" s="121"/>
      <c r="J87" s="121"/>
      <c r="K87" s="4"/>
    </row>
    <row r="88" spans="1:11" s="6" customFormat="1" ht="16.5" thickTop="1">
      <c r="A88" s="4"/>
      <c r="B88" s="4"/>
      <c r="C88" s="4"/>
      <c r="D88" s="4"/>
      <c r="E88" s="4"/>
      <c r="F88" s="4"/>
      <c r="G88" s="4"/>
      <c r="H88" s="4"/>
      <c r="I88" s="4"/>
      <c r="J88" s="4"/>
      <c r="K88" s="4"/>
    </row>
    <row r="89" spans="1:11" s="6" customFormat="1" ht="15.75"/>
    <row r="90" spans="1:11" s="6" customFormat="1" ht="15.75"/>
    <row r="91" spans="1:11" s="6" customFormat="1" ht="15.75"/>
    <row r="92" spans="1:11" s="6" customFormat="1" ht="15.75"/>
    <row r="93" spans="1:11" s="6" customFormat="1" ht="15.75"/>
    <row r="94" spans="1:11" s="6" customFormat="1" ht="15.75"/>
    <row r="95" spans="1:11" s="6" customFormat="1" ht="15.75"/>
    <row r="96" spans="1:11" s="6" customFormat="1" ht="15.75"/>
    <row r="97" s="6" customFormat="1" ht="15.75"/>
    <row r="98" s="6" customFormat="1" ht="15.75"/>
    <row r="99" s="6" customFormat="1" ht="15.75"/>
    <row r="100" s="6" customFormat="1" ht="15.75"/>
    <row r="101" s="6" customFormat="1" ht="15.75"/>
    <row r="102" s="6" customFormat="1" ht="15.75"/>
    <row r="103" s="6" customFormat="1" ht="15.75"/>
    <row r="104" s="6" customFormat="1" ht="15.75"/>
    <row r="105" s="6" customFormat="1" ht="15.75"/>
    <row r="106" s="6" customFormat="1" ht="15.75"/>
    <row r="107" s="6" customFormat="1" ht="15.75"/>
    <row r="108" s="6" customFormat="1" ht="15.75"/>
    <row r="109" s="6" customFormat="1" ht="15.75"/>
    <row r="110" s="6" customFormat="1" ht="15.75"/>
    <row r="111" s="6" customFormat="1" ht="15.75"/>
    <row r="112" s="6" customFormat="1" ht="15.75"/>
    <row r="113" s="6" customFormat="1" ht="15.75"/>
    <row r="114" s="6" customFormat="1" ht="15.75"/>
    <row r="115" s="6" customFormat="1" ht="15.75"/>
    <row r="116" s="6" customFormat="1" ht="15.75"/>
    <row r="117" s="6" customFormat="1" ht="15.75"/>
    <row r="118" s="6" customFormat="1" ht="15.75"/>
    <row r="119" s="6" customFormat="1" ht="15.75"/>
    <row r="120" s="6" customFormat="1" ht="15.75"/>
    <row r="121" s="6" customFormat="1" ht="15.75"/>
    <row r="122" s="6" customFormat="1" ht="15.75"/>
    <row r="123" s="6" customFormat="1" ht="15.75"/>
    <row r="124" s="6" customFormat="1" ht="15.75"/>
    <row r="125" s="6" customFormat="1" ht="15.75"/>
    <row r="126" s="6" customFormat="1" ht="15.75"/>
    <row r="127" s="6" customFormat="1" ht="15.75"/>
    <row r="128" s="6" customFormat="1" ht="15.75"/>
    <row r="129" s="6" customFormat="1" ht="15.75"/>
    <row r="130" s="6" customFormat="1" ht="15.75"/>
    <row r="131" s="3" customFormat="1" ht="15.75"/>
    <row r="132" s="3" customFormat="1" ht="15.75"/>
    <row r="133" s="3" customFormat="1" ht="15.75"/>
    <row r="134" s="3" customFormat="1" ht="15.75"/>
    <row r="135" s="3" customFormat="1" ht="15.75"/>
    <row r="136" s="3" customFormat="1" ht="15.75"/>
    <row r="137" s="3" customFormat="1" ht="15.75"/>
    <row r="138" s="3" customFormat="1" ht="15.75"/>
    <row r="139" s="3" customFormat="1" ht="15.75"/>
    <row r="140" s="3" customFormat="1" ht="15.75"/>
    <row r="141" s="3" customFormat="1" ht="15.75"/>
    <row r="142" s="3" customFormat="1" ht="15.75"/>
    <row r="143" s="3" customFormat="1" ht="15.75"/>
    <row r="144" s="3" customFormat="1" ht="15.75"/>
    <row r="145" s="3" customFormat="1" ht="15.75"/>
    <row r="146" s="3" customFormat="1" ht="15.75"/>
    <row r="147" s="3" customFormat="1" ht="15.75"/>
    <row r="148" s="3" customFormat="1" ht="15.75"/>
    <row r="149" s="3" customFormat="1" ht="15.75"/>
    <row r="150" s="3" customFormat="1" ht="15.75"/>
    <row r="151" s="3" customFormat="1" ht="15.75"/>
    <row r="152" s="3" customFormat="1" ht="15.75"/>
    <row r="153" s="3" customFormat="1" ht="15.75"/>
    <row r="154" s="3" customFormat="1" ht="15.75"/>
    <row r="155" s="3" customFormat="1" ht="15.75"/>
    <row r="156" s="3" customFormat="1" ht="15.75"/>
    <row r="157" s="3" customFormat="1" ht="15.75"/>
    <row r="158" s="3" customFormat="1" ht="15.75"/>
    <row r="159" s="3" customFormat="1" ht="15.75"/>
    <row r="160" s="3" customFormat="1" ht="15.75"/>
    <row r="161" s="3" customFormat="1" ht="15.75"/>
    <row r="162" s="3" customFormat="1" ht="15.75"/>
    <row r="163" s="3" customFormat="1" ht="15.75"/>
    <row r="164" s="3" customFormat="1" ht="15.75"/>
    <row r="165" s="3" customFormat="1" ht="15.75"/>
    <row r="166" s="3" customFormat="1" ht="15.75"/>
    <row r="167" s="3" customFormat="1" ht="15.75"/>
    <row r="168" s="3" customFormat="1" ht="15.75"/>
    <row r="169" s="3" customFormat="1" ht="15.75"/>
    <row r="170" s="3" customFormat="1" ht="15.75"/>
    <row r="171" s="3" customFormat="1" ht="15.75"/>
    <row r="172" s="3" customFormat="1" ht="15.75"/>
    <row r="173" s="3" customFormat="1" ht="15.75"/>
    <row r="174" s="3" customFormat="1" ht="15.75"/>
    <row r="175" s="3" customFormat="1" ht="15.75"/>
    <row r="176" s="3" customFormat="1" ht="15.75"/>
    <row r="177" s="3" customFormat="1" ht="15.75"/>
    <row r="178" s="3" customFormat="1" ht="15.75"/>
    <row r="179" s="3" customFormat="1" ht="15.75"/>
    <row r="180" s="3" customFormat="1" ht="15.75"/>
    <row r="181" s="3" customFormat="1" ht="15.75"/>
    <row r="182" s="3" customFormat="1" ht="15.75"/>
    <row r="183" s="3" customFormat="1" ht="15.75"/>
    <row r="184" s="3" customFormat="1" ht="15.75"/>
    <row r="185" s="3" customFormat="1" ht="15.75"/>
    <row r="186" s="3" customFormat="1" ht="15.75"/>
    <row r="187" s="3" customFormat="1" ht="15.75"/>
    <row r="188" s="3" customFormat="1" ht="15.75"/>
    <row r="189" s="3" customFormat="1" ht="15.75"/>
    <row r="190" s="3" customFormat="1" ht="15.75"/>
    <row r="191" s="3" customFormat="1" ht="15.75"/>
  </sheetData>
  <mergeCells count="143">
    <mergeCell ref="B4:C4"/>
    <mergeCell ref="B2:C2"/>
    <mergeCell ref="B3:C3"/>
    <mergeCell ref="D2:J2"/>
    <mergeCell ref="D4:J4"/>
    <mergeCell ref="D3:J3"/>
    <mergeCell ref="B7:J7"/>
    <mergeCell ref="B8:J8"/>
    <mergeCell ref="I74:J74"/>
    <mergeCell ref="C65:F65"/>
    <mergeCell ref="C66:F66"/>
    <mergeCell ref="C61:F61"/>
    <mergeCell ref="C57:F57"/>
    <mergeCell ref="C58:F58"/>
    <mergeCell ref="C59:F59"/>
    <mergeCell ref="B5:J6"/>
    <mergeCell ref="D26:F26"/>
    <mergeCell ref="D27:F27"/>
    <mergeCell ref="B16:C16"/>
    <mergeCell ref="B17:C17"/>
    <mergeCell ref="B18:C18"/>
    <mergeCell ref="D20:F20"/>
    <mergeCell ref="D21:F21"/>
    <mergeCell ref="B19:C19"/>
    <mergeCell ref="B9:J11"/>
    <mergeCell ref="B43:J43"/>
    <mergeCell ref="C48:F48"/>
    <mergeCell ref="C46:I46"/>
    <mergeCell ref="C45:I45"/>
    <mergeCell ref="C47:I47"/>
    <mergeCell ref="B21:C21"/>
    <mergeCell ref="B42:J42"/>
    <mergeCell ref="B44:J44"/>
    <mergeCell ref="B12:J12"/>
    <mergeCell ref="D28:F28"/>
    <mergeCell ref="D18:F18"/>
    <mergeCell ref="D17:F17"/>
    <mergeCell ref="D16:F16"/>
    <mergeCell ref="D19:F19"/>
    <mergeCell ref="D22:F22"/>
    <mergeCell ref="D23:F23"/>
    <mergeCell ref="D24:F24"/>
    <mergeCell ref="D25:F25"/>
    <mergeCell ref="D14:H14"/>
    <mergeCell ref="D13:H13"/>
    <mergeCell ref="B29:J29"/>
    <mergeCell ref="B30:J33"/>
    <mergeCell ref="B35:C35"/>
    <mergeCell ref="I73:J73"/>
    <mergeCell ref="C60:F60"/>
    <mergeCell ref="C64:F64"/>
    <mergeCell ref="C55:F55"/>
    <mergeCell ref="C56:F56"/>
    <mergeCell ref="C71:H71"/>
    <mergeCell ref="C70:H70"/>
    <mergeCell ref="C69:H69"/>
    <mergeCell ref="C63:F63"/>
    <mergeCell ref="B13:C13"/>
    <mergeCell ref="B14:C14"/>
    <mergeCell ref="B15:C15"/>
    <mergeCell ref="I13:J13"/>
    <mergeCell ref="I14:J14"/>
    <mergeCell ref="I15:J15"/>
    <mergeCell ref="B28:C28"/>
    <mergeCell ref="I16:J16"/>
    <mergeCell ref="I17:J17"/>
    <mergeCell ref="I18:J18"/>
    <mergeCell ref="I19:J19"/>
    <mergeCell ref="I25:J25"/>
    <mergeCell ref="I26:J26"/>
    <mergeCell ref="I27:J27"/>
    <mergeCell ref="I28:J28"/>
    <mergeCell ref="B20:C20"/>
    <mergeCell ref="H40:J40"/>
    <mergeCell ref="B41:J41"/>
    <mergeCell ref="B39:J39"/>
    <mergeCell ref="D35:E35"/>
    <mergeCell ref="D38:E38"/>
    <mergeCell ref="D37:E37"/>
    <mergeCell ref="D15:H15"/>
    <mergeCell ref="I20:J20"/>
    <mergeCell ref="I21:J21"/>
    <mergeCell ref="I22:J22"/>
    <mergeCell ref="I23:J23"/>
    <mergeCell ref="I24:J24"/>
    <mergeCell ref="B22:C22"/>
    <mergeCell ref="B23:C23"/>
    <mergeCell ref="B24:C24"/>
    <mergeCell ref="B25:C25"/>
    <mergeCell ref="B26:C26"/>
    <mergeCell ref="B27:C27"/>
    <mergeCell ref="B34:J34"/>
    <mergeCell ref="H38:J38"/>
    <mergeCell ref="H37:J37"/>
    <mergeCell ref="H36:J36"/>
    <mergeCell ref="H35:J35"/>
    <mergeCell ref="B38:C38"/>
    <mergeCell ref="I76:J76"/>
    <mergeCell ref="C72:F72"/>
    <mergeCell ref="C73:F73"/>
    <mergeCell ref="C74:F74"/>
    <mergeCell ref="C75:F75"/>
    <mergeCell ref="C76:F76"/>
    <mergeCell ref="I72:J72"/>
    <mergeCell ref="I75:J75"/>
    <mergeCell ref="D36:E36"/>
    <mergeCell ref="C50:F50"/>
    <mergeCell ref="C49:F49"/>
    <mergeCell ref="C62:F62"/>
    <mergeCell ref="C51:F51"/>
    <mergeCell ref="C52:F52"/>
    <mergeCell ref="C53:F53"/>
    <mergeCell ref="B37:C37"/>
    <mergeCell ref="B36:C36"/>
    <mergeCell ref="I71:J71"/>
    <mergeCell ref="B67:J67"/>
    <mergeCell ref="B68:J68"/>
    <mergeCell ref="I69:J69"/>
    <mergeCell ref="I70:J70"/>
    <mergeCell ref="C54:F54"/>
    <mergeCell ref="D40:F40"/>
    <mergeCell ref="C86:F86"/>
    <mergeCell ref="C87:F87"/>
    <mergeCell ref="I86:J86"/>
    <mergeCell ref="I87:J87"/>
    <mergeCell ref="C77:F77"/>
    <mergeCell ref="C78:F78"/>
    <mergeCell ref="C79:F79"/>
    <mergeCell ref="C80:F80"/>
    <mergeCell ref="C81:F81"/>
    <mergeCell ref="C82:F82"/>
    <mergeCell ref="C83:F83"/>
    <mergeCell ref="I84:J84"/>
    <mergeCell ref="C84:F84"/>
    <mergeCell ref="C85:F85"/>
    <mergeCell ref="I77:J77"/>
    <mergeCell ref="I78:J78"/>
    <mergeCell ref="I79:J79"/>
    <mergeCell ref="I85:J85"/>
    <mergeCell ref="I80:J80"/>
    <mergeCell ref="I81:J81"/>
    <mergeCell ref="I82:J82"/>
    <mergeCell ref="I83:J83"/>
  </mergeCells>
  <phoneticPr fontId="3" type="noConversion"/>
  <pageMargins left="0.75" right="0.75" top="1" bottom="1" header="0.5" footer="0.5"/>
  <pageSetup scale="85" fitToHeight="2" orientation="portrait" r:id="rId1"/>
  <headerFooter alignWithMargins="0">
    <oddFooter>&amp;CFileName: &amp;F, Tab: &amp;A, Page &amp;P of &amp;N, &amp;D, &amp;T</oddFooter>
  </headerFooter>
  <rowBreaks count="1" manualBreakCount="1">
    <brk id="42" min="1" max="9" man="1"/>
  </rowBreaks>
</worksheet>
</file>

<file path=xl/worksheets/sheet12.xml><?xml version="1.0" encoding="utf-8"?>
<worksheet xmlns="http://schemas.openxmlformats.org/spreadsheetml/2006/main" xmlns:r="http://schemas.openxmlformats.org/officeDocument/2006/relationships">
  <dimension ref="A1:K288"/>
  <sheetViews>
    <sheetView zoomScaleNormal="100" workbookViewId="0"/>
  </sheetViews>
  <sheetFormatPr defaultRowHeight="12.75"/>
  <cols>
    <col min="1" max="1" width="2.85546875" customWidth="1"/>
    <col min="4" max="4" width="10.42578125" customWidth="1"/>
    <col min="5" max="5" width="11.5703125" customWidth="1"/>
    <col min="6" max="6" width="13.7109375" bestFit="1" customWidth="1"/>
    <col min="7" max="9" width="11.28515625" customWidth="1"/>
    <col min="10" max="10" width="11.5703125" bestFit="1" customWidth="1"/>
    <col min="11" max="11" width="2.85546875" customWidth="1"/>
  </cols>
  <sheetData>
    <row r="1" spans="1:11">
      <c r="A1" s="1"/>
      <c r="B1" s="1"/>
      <c r="C1" s="1"/>
      <c r="D1" s="1"/>
      <c r="E1" s="1"/>
      <c r="F1" s="1"/>
      <c r="G1" s="1"/>
      <c r="H1" s="1"/>
      <c r="I1" s="1"/>
      <c r="J1" s="2"/>
      <c r="K1" s="2"/>
    </row>
    <row r="2" spans="1:11" ht="16.5" thickBot="1">
      <c r="A2" s="1"/>
      <c r="B2" s="99" t="s">
        <v>5</v>
      </c>
      <c r="C2" s="100"/>
      <c r="D2" s="101"/>
      <c r="E2" s="101"/>
      <c r="F2" s="101"/>
      <c r="G2" s="101"/>
      <c r="H2" s="101"/>
      <c r="I2" s="101"/>
      <c r="J2" s="101"/>
      <c r="K2" s="2"/>
    </row>
    <row r="3" spans="1:11" ht="18" customHeight="1" thickBot="1">
      <c r="A3" s="1"/>
      <c r="B3" s="99" t="s">
        <v>7</v>
      </c>
      <c r="C3" s="100"/>
      <c r="D3" s="102"/>
      <c r="E3" s="102"/>
      <c r="F3" s="102"/>
      <c r="G3" s="102"/>
      <c r="H3" s="102"/>
      <c r="I3" s="102"/>
      <c r="J3" s="102"/>
      <c r="K3" s="2"/>
    </row>
    <row r="4" spans="1:11" ht="18" customHeight="1" thickBot="1">
      <c r="A4" s="1"/>
      <c r="B4" s="99" t="s">
        <v>6</v>
      </c>
      <c r="C4" s="100"/>
      <c r="D4" s="102"/>
      <c r="E4" s="102"/>
      <c r="F4" s="102"/>
      <c r="G4" s="102"/>
      <c r="H4" s="102"/>
      <c r="I4" s="102"/>
      <c r="J4" s="102"/>
      <c r="K4" s="2"/>
    </row>
    <row r="5" spans="1:11" ht="18" customHeight="1">
      <c r="A5" s="1"/>
      <c r="B5" s="94" t="s">
        <v>152</v>
      </c>
      <c r="C5" s="94"/>
      <c r="D5" s="94"/>
      <c r="E5" s="94"/>
      <c r="F5" s="94"/>
      <c r="G5" s="94"/>
      <c r="H5" s="94"/>
      <c r="I5" s="94"/>
      <c r="J5" s="94"/>
      <c r="K5" s="2"/>
    </row>
    <row r="6" spans="1:11" ht="18" customHeight="1">
      <c r="A6" s="1"/>
      <c r="B6" s="94"/>
      <c r="C6" s="94"/>
      <c r="D6" s="94"/>
      <c r="E6" s="94"/>
      <c r="F6" s="94"/>
      <c r="G6" s="94"/>
      <c r="H6" s="94"/>
      <c r="I6" s="94"/>
      <c r="J6" s="94"/>
      <c r="K6" s="2"/>
    </row>
    <row r="7" spans="1:11" ht="18" customHeight="1">
      <c r="A7" s="1"/>
      <c r="B7" s="94" t="s">
        <v>153</v>
      </c>
      <c r="C7" s="94"/>
      <c r="D7" s="94"/>
      <c r="E7" s="94"/>
      <c r="F7" s="94"/>
      <c r="G7" s="94"/>
      <c r="H7" s="94"/>
      <c r="I7" s="94"/>
      <c r="J7" s="94"/>
      <c r="K7" s="2"/>
    </row>
    <row r="8" spans="1:11" ht="18" customHeight="1">
      <c r="A8" s="1"/>
      <c r="B8" s="94" t="s">
        <v>202</v>
      </c>
      <c r="C8" s="94"/>
      <c r="D8" s="94"/>
      <c r="E8" s="94"/>
      <c r="F8" s="94"/>
      <c r="G8" s="94"/>
      <c r="H8" s="94"/>
      <c r="I8" s="94"/>
      <c r="J8" s="94"/>
      <c r="K8" s="2"/>
    </row>
    <row r="9" spans="1:11" ht="18" customHeight="1">
      <c r="A9" s="1"/>
      <c r="B9" s="190"/>
      <c r="C9" s="190"/>
      <c r="D9" s="190"/>
      <c r="E9" s="190"/>
      <c r="F9" s="190"/>
      <c r="G9" s="190"/>
      <c r="H9" s="190"/>
      <c r="I9" s="190"/>
      <c r="J9" s="190"/>
      <c r="K9" s="2"/>
    </row>
    <row r="10" spans="1:11" s="3" customFormat="1" ht="15.75">
      <c r="A10" s="4"/>
      <c r="B10" s="95" t="s">
        <v>185</v>
      </c>
      <c r="C10" s="162"/>
      <c r="D10" s="162"/>
      <c r="E10" s="162"/>
      <c r="F10" s="162"/>
      <c r="G10" s="162"/>
      <c r="H10" s="162"/>
      <c r="I10" s="162"/>
      <c r="J10" s="162"/>
      <c r="K10" s="4"/>
    </row>
    <row r="11" spans="1:11" s="5" customFormat="1" ht="15.75">
      <c r="A11" s="4"/>
      <c r="B11" s="81"/>
      <c r="C11" s="81"/>
      <c r="D11" s="81"/>
      <c r="E11" s="81"/>
      <c r="F11" s="81"/>
      <c r="G11" s="81"/>
      <c r="H11" s="81"/>
      <c r="I11" s="81"/>
      <c r="J11" s="81"/>
      <c r="K11" s="4"/>
    </row>
    <row r="12" spans="1:11" s="5" customFormat="1" ht="15.75">
      <c r="A12" s="4"/>
      <c r="B12" s="149" t="s">
        <v>192</v>
      </c>
      <c r="C12" s="149"/>
      <c r="D12" s="149"/>
      <c r="E12" s="149"/>
      <c r="F12" s="14">
        <v>47000</v>
      </c>
      <c r="G12" s="149" t="s">
        <v>132</v>
      </c>
      <c r="H12" s="149"/>
      <c r="I12" s="149"/>
      <c r="J12" s="14">
        <v>7700</v>
      </c>
      <c r="K12" s="4"/>
    </row>
    <row r="13" spans="1:11" s="5" customFormat="1" ht="15.75">
      <c r="A13" s="4"/>
      <c r="B13" s="149" t="s">
        <v>186</v>
      </c>
      <c r="C13" s="149"/>
      <c r="D13" s="149"/>
      <c r="E13" s="149"/>
      <c r="F13" s="15">
        <v>44200</v>
      </c>
      <c r="G13" s="149" t="s">
        <v>133</v>
      </c>
      <c r="H13" s="149"/>
      <c r="I13" s="149"/>
      <c r="J13" s="15">
        <v>12900</v>
      </c>
      <c r="K13" s="4"/>
    </row>
    <row r="14" spans="1:11" s="5" customFormat="1" ht="15.75">
      <c r="A14" s="4"/>
      <c r="B14" s="149" t="s">
        <v>187</v>
      </c>
      <c r="C14" s="149"/>
      <c r="D14" s="149"/>
      <c r="E14" s="149"/>
      <c r="F14" s="15">
        <v>85000</v>
      </c>
      <c r="G14" s="149" t="s">
        <v>134</v>
      </c>
      <c r="H14" s="149"/>
      <c r="I14" s="149"/>
      <c r="J14" s="15">
        <v>8600</v>
      </c>
      <c r="K14" s="4"/>
    </row>
    <row r="15" spans="1:11" s="5" customFormat="1" ht="15.75">
      <c r="A15" s="4"/>
      <c r="B15" s="149" t="s">
        <v>188</v>
      </c>
      <c r="C15" s="149"/>
      <c r="D15" s="149"/>
      <c r="E15" s="149"/>
      <c r="F15" s="15">
        <v>57800</v>
      </c>
      <c r="G15" s="149" t="s">
        <v>148</v>
      </c>
      <c r="H15" s="149"/>
      <c r="I15" s="149"/>
      <c r="J15" s="15">
        <v>465000</v>
      </c>
      <c r="K15" s="4"/>
    </row>
    <row r="16" spans="1:11" s="5" customFormat="1" ht="15.75">
      <c r="A16" s="4"/>
      <c r="B16" s="149" t="s">
        <v>189</v>
      </c>
      <c r="C16" s="149"/>
      <c r="D16" s="149"/>
      <c r="E16" s="149"/>
      <c r="F16" s="15">
        <v>9500</v>
      </c>
      <c r="G16" s="149" t="s">
        <v>136</v>
      </c>
      <c r="H16" s="149"/>
      <c r="I16" s="149"/>
      <c r="J16" s="15">
        <v>2500</v>
      </c>
      <c r="K16" s="4"/>
    </row>
    <row r="17" spans="1:11" s="5" customFormat="1" ht="15.75">
      <c r="A17" s="4"/>
      <c r="B17" s="149" t="s">
        <v>190</v>
      </c>
      <c r="C17" s="149"/>
      <c r="D17" s="149"/>
      <c r="E17" s="149"/>
      <c r="F17" s="15">
        <v>8000</v>
      </c>
      <c r="G17" s="149" t="s">
        <v>137</v>
      </c>
      <c r="H17" s="149"/>
      <c r="I17" s="149"/>
      <c r="J17" s="15">
        <v>60000</v>
      </c>
      <c r="K17" s="4"/>
    </row>
    <row r="18" spans="1:11" s="5" customFormat="1" ht="15.75">
      <c r="A18" s="4"/>
      <c r="B18" s="149" t="s">
        <v>12</v>
      </c>
      <c r="C18" s="149"/>
      <c r="D18" s="149"/>
      <c r="E18" s="149"/>
      <c r="F18" s="15">
        <v>145100</v>
      </c>
      <c r="G18" s="149" t="s">
        <v>138</v>
      </c>
      <c r="H18" s="149"/>
      <c r="I18" s="149"/>
      <c r="J18" s="15">
        <v>6100</v>
      </c>
      <c r="K18" s="4"/>
    </row>
    <row r="19" spans="1:11" s="5" customFormat="1" ht="15.75">
      <c r="A19" s="4"/>
      <c r="B19" s="149" t="s">
        <v>139</v>
      </c>
      <c r="C19" s="149"/>
      <c r="D19" s="149"/>
      <c r="E19" s="149"/>
      <c r="F19" s="15">
        <v>18100</v>
      </c>
      <c r="G19" s="149" t="s">
        <v>140</v>
      </c>
      <c r="H19" s="149"/>
      <c r="I19" s="149"/>
      <c r="J19" s="15">
        <v>800</v>
      </c>
      <c r="K19" s="4"/>
    </row>
    <row r="20" spans="1:11" s="5" customFormat="1" ht="15.75">
      <c r="A20" s="4"/>
      <c r="B20" s="149" t="s">
        <v>141</v>
      </c>
      <c r="C20" s="149"/>
      <c r="D20" s="149"/>
      <c r="E20" s="149"/>
      <c r="F20" s="15">
        <v>27000</v>
      </c>
      <c r="G20" s="149" t="s">
        <v>142</v>
      </c>
      <c r="H20" s="149"/>
      <c r="I20" s="149"/>
      <c r="J20" s="15">
        <v>62500</v>
      </c>
      <c r="K20" s="4"/>
    </row>
    <row r="21" spans="1:11" s="5" customFormat="1" ht="15.75">
      <c r="A21" s="4"/>
      <c r="B21" s="149" t="s">
        <v>143</v>
      </c>
      <c r="C21" s="149"/>
      <c r="D21" s="149"/>
      <c r="E21" s="149"/>
      <c r="F21" s="15">
        <v>7400</v>
      </c>
      <c r="G21" s="149" t="s">
        <v>144</v>
      </c>
      <c r="H21" s="149"/>
      <c r="I21" s="149"/>
      <c r="J21" s="15">
        <v>18000</v>
      </c>
      <c r="K21" s="4"/>
    </row>
    <row r="22" spans="1:11" s="5" customFormat="1" ht="15.75">
      <c r="A22" s="4"/>
      <c r="B22" s="130"/>
      <c r="C22" s="130"/>
      <c r="D22" s="130"/>
      <c r="E22" s="130"/>
      <c r="F22" s="130"/>
      <c r="G22" s="130"/>
      <c r="H22" s="130"/>
      <c r="I22" s="130"/>
      <c r="J22" s="130"/>
      <c r="K22" s="4"/>
    </row>
    <row r="23" spans="1:11" s="5" customFormat="1" ht="15.75">
      <c r="A23" s="4"/>
      <c r="B23" s="131" t="s">
        <v>14</v>
      </c>
      <c r="C23" s="131"/>
      <c r="D23" s="131"/>
      <c r="E23" s="131"/>
      <c r="F23" s="131"/>
      <c r="G23" s="131"/>
      <c r="H23" s="131"/>
      <c r="I23" s="131"/>
      <c r="J23" s="131"/>
      <c r="K23" s="4"/>
    </row>
    <row r="24" spans="1:11" s="5" customFormat="1" ht="15.75">
      <c r="A24" s="4"/>
      <c r="B24" s="119" t="s">
        <v>145</v>
      </c>
      <c r="C24" s="119"/>
      <c r="D24" s="119"/>
      <c r="E24" s="119"/>
      <c r="F24" s="119"/>
      <c r="G24" s="119"/>
      <c r="H24" s="119"/>
      <c r="I24" s="119"/>
      <c r="J24" s="119"/>
      <c r="K24" s="4"/>
    </row>
    <row r="25" spans="1:11" s="5" customFormat="1" ht="15.75">
      <c r="A25" s="4"/>
      <c r="B25" s="130"/>
      <c r="C25" s="130"/>
      <c r="D25" s="130"/>
      <c r="E25" s="130"/>
      <c r="F25" s="130"/>
      <c r="G25" s="130"/>
      <c r="H25" s="130"/>
      <c r="I25" s="130"/>
      <c r="J25" s="130"/>
      <c r="K25" s="4"/>
    </row>
    <row r="26" spans="1:11" s="5" customFormat="1" ht="15.75">
      <c r="A26" s="4"/>
      <c r="B26" s="151"/>
      <c r="C26" s="156" t="s">
        <v>194</v>
      </c>
      <c r="D26" s="156"/>
      <c r="E26" s="156"/>
      <c r="F26" s="156"/>
      <c r="G26" s="156"/>
      <c r="H26" s="156"/>
      <c r="I26" s="156"/>
      <c r="J26" s="151"/>
      <c r="K26" s="4"/>
    </row>
    <row r="27" spans="1:11" s="5" customFormat="1" ht="15.75">
      <c r="A27" s="4"/>
      <c r="B27" s="151"/>
      <c r="C27" s="151" t="s">
        <v>15</v>
      </c>
      <c r="D27" s="151"/>
      <c r="E27" s="151"/>
      <c r="F27" s="151"/>
      <c r="G27" s="151"/>
      <c r="H27" s="151"/>
      <c r="I27" s="151"/>
      <c r="J27" s="151"/>
      <c r="K27" s="4"/>
    </row>
    <row r="28" spans="1:11" s="5" customFormat="1" ht="16.5" thickBot="1">
      <c r="A28" s="4"/>
      <c r="B28" s="151"/>
      <c r="C28" s="159" t="s">
        <v>191</v>
      </c>
      <c r="D28" s="159"/>
      <c r="E28" s="159"/>
      <c r="F28" s="159"/>
      <c r="G28" s="159"/>
      <c r="H28" s="159"/>
      <c r="I28" s="159"/>
      <c r="J28" s="151"/>
      <c r="K28" s="4"/>
    </row>
    <row r="29" spans="1:11" s="5" customFormat="1" ht="15.75">
      <c r="A29" s="4"/>
      <c r="B29" s="151"/>
      <c r="C29" s="132" t="str">
        <f>B16</f>
        <v>Work in Process Inventory, 01/1/14</v>
      </c>
      <c r="D29" s="133"/>
      <c r="E29" s="133"/>
      <c r="F29" s="134"/>
      <c r="G29" s="160"/>
      <c r="H29" s="160"/>
      <c r="I29" s="19" t="s">
        <v>24</v>
      </c>
      <c r="J29" s="151"/>
      <c r="K29" s="4"/>
    </row>
    <row r="30" spans="1:11" s="5" customFormat="1" ht="15.75">
      <c r="A30" s="4"/>
      <c r="B30" s="151"/>
      <c r="C30" s="124" t="s">
        <v>16</v>
      </c>
      <c r="D30" s="125"/>
      <c r="E30" s="125"/>
      <c r="F30" s="126"/>
      <c r="G30" s="160"/>
      <c r="H30" s="160"/>
      <c r="I30" s="74"/>
      <c r="J30" s="151"/>
      <c r="K30" s="4"/>
    </row>
    <row r="31" spans="1:11" s="5" customFormat="1" ht="15.75">
      <c r="A31" s="4"/>
      <c r="B31" s="151"/>
      <c r="C31" s="142" t="s">
        <v>25</v>
      </c>
      <c r="D31" s="143"/>
      <c r="E31" s="143"/>
      <c r="F31" s="144"/>
      <c r="G31" s="20" t="s">
        <v>24</v>
      </c>
      <c r="I31" s="74"/>
      <c r="J31" s="151"/>
      <c r="K31" s="4"/>
    </row>
    <row r="32" spans="1:11" s="5" customFormat="1" ht="16.5" thickBot="1">
      <c r="A32" s="4"/>
      <c r="B32" s="151"/>
      <c r="C32" s="142" t="s">
        <v>25</v>
      </c>
      <c r="D32" s="143"/>
      <c r="E32" s="143"/>
      <c r="F32" s="144"/>
      <c r="G32" s="21" t="s">
        <v>24</v>
      </c>
      <c r="H32" s="76"/>
      <c r="I32" s="74"/>
      <c r="J32" s="151"/>
      <c r="K32" s="4"/>
    </row>
    <row r="33" spans="1:11" s="5" customFormat="1" ht="15.75">
      <c r="A33" s="4"/>
      <c r="B33" s="151"/>
      <c r="C33" s="142" t="s">
        <v>25</v>
      </c>
      <c r="D33" s="143"/>
      <c r="E33" s="143"/>
      <c r="F33" s="144"/>
      <c r="G33" s="22" t="s">
        <v>24</v>
      </c>
      <c r="H33" s="31"/>
      <c r="I33" s="74"/>
      <c r="J33" s="151"/>
      <c r="K33" s="4"/>
    </row>
    <row r="34" spans="1:11" s="5" customFormat="1" ht="16.5" thickBot="1">
      <c r="A34" s="4"/>
      <c r="B34" s="151"/>
      <c r="C34" s="142" t="s">
        <v>25</v>
      </c>
      <c r="D34" s="143"/>
      <c r="E34" s="143"/>
      <c r="F34" s="144"/>
      <c r="G34" s="21" t="s">
        <v>24</v>
      </c>
      <c r="H34" s="75"/>
      <c r="I34" s="74"/>
      <c r="J34" s="151"/>
      <c r="K34" s="4"/>
    </row>
    <row r="35" spans="1:11" s="5" customFormat="1" ht="15.75">
      <c r="A35" s="4"/>
      <c r="B35" s="151"/>
      <c r="C35" s="142" t="s">
        <v>26</v>
      </c>
      <c r="D35" s="143"/>
      <c r="E35" s="143"/>
      <c r="F35" s="144"/>
      <c r="H35" s="24" t="s">
        <v>23</v>
      </c>
      <c r="I35" s="74"/>
      <c r="J35" s="151"/>
      <c r="K35" s="4"/>
    </row>
    <row r="36" spans="1:11" s="5" customFormat="1" ht="15.75">
      <c r="A36" s="4"/>
      <c r="B36" s="151"/>
      <c r="C36" s="124" t="str">
        <f>B18</f>
        <v>Direct labor</v>
      </c>
      <c r="D36" s="125"/>
      <c r="E36" s="125"/>
      <c r="F36" s="126"/>
      <c r="G36" s="74"/>
      <c r="H36" s="24" t="s">
        <v>24</v>
      </c>
      <c r="I36" s="74"/>
      <c r="J36" s="151"/>
      <c r="K36" s="4"/>
    </row>
    <row r="37" spans="1:11" s="5" customFormat="1" ht="15.75">
      <c r="A37" s="4"/>
      <c r="B37" s="151"/>
      <c r="C37" s="124" t="s">
        <v>13</v>
      </c>
      <c r="D37" s="125"/>
      <c r="E37" s="125"/>
      <c r="F37" s="126"/>
      <c r="G37" s="74"/>
      <c r="H37" s="74"/>
      <c r="I37" s="74"/>
      <c r="J37" s="151"/>
      <c r="K37" s="4"/>
    </row>
    <row r="38" spans="1:11" s="5" customFormat="1" ht="15.75">
      <c r="A38" s="4"/>
      <c r="B38" s="151"/>
      <c r="C38" s="142" t="s">
        <v>25</v>
      </c>
      <c r="D38" s="143"/>
      <c r="E38" s="143"/>
      <c r="F38" s="144"/>
      <c r="G38" s="24" t="s">
        <v>24</v>
      </c>
      <c r="H38" s="74"/>
      <c r="I38" s="74"/>
      <c r="J38" s="151"/>
      <c r="K38" s="4"/>
    </row>
    <row r="39" spans="1:11" s="5" customFormat="1" ht="15.75">
      <c r="A39" s="4"/>
      <c r="B39" s="151"/>
      <c r="C39" s="142" t="s">
        <v>25</v>
      </c>
      <c r="D39" s="143"/>
      <c r="E39" s="143"/>
      <c r="F39" s="144"/>
      <c r="G39" s="24" t="s">
        <v>24</v>
      </c>
      <c r="H39" s="74"/>
      <c r="I39" s="74"/>
      <c r="J39" s="151"/>
      <c r="K39" s="4"/>
    </row>
    <row r="40" spans="1:11" s="5" customFormat="1" ht="15.75">
      <c r="A40" s="4"/>
      <c r="B40" s="151"/>
      <c r="C40" s="142" t="s">
        <v>25</v>
      </c>
      <c r="D40" s="143"/>
      <c r="E40" s="143"/>
      <c r="F40" s="144"/>
      <c r="G40" s="24" t="s">
        <v>24</v>
      </c>
      <c r="H40" s="74"/>
      <c r="I40" s="74"/>
      <c r="J40" s="151"/>
      <c r="K40" s="4"/>
    </row>
    <row r="41" spans="1:11" s="5" customFormat="1" ht="15.75">
      <c r="A41" s="4"/>
      <c r="B41" s="151"/>
      <c r="C41" s="142" t="s">
        <v>25</v>
      </c>
      <c r="D41" s="143"/>
      <c r="E41" s="143"/>
      <c r="F41" s="144"/>
      <c r="G41" s="24" t="s">
        <v>24</v>
      </c>
      <c r="H41" s="74"/>
      <c r="I41" s="74"/>
      <c r="J41" s="151"/>
      <c r="K41" s="4"/>
    </row>
    <row r="42" spans="1:11" s="5" customFormat="1" ht="15.75">
      <c r="A42" s="4"/>
      <c r="B42" s="151"/>
      <c r="C42" s="142" t="s">
        <v>25</v>
      </c>
      <c r="D42" s="143"/>
      <c r="E42" s="143"/>
      <c r="F42" s="144"/>
      <c r="G42" s="24" t="s">
        <v>24</v>
      </c>
      <c r="H42" s="74"/>
      <c r="I42" s="74"/>
      <c r="J42" s="151"/>
      <c r="K42" s="4"/>
    </row>
    <row r="43" spans="1:11" s="5" customFormat="1" ht="15.75">
      <c r="A43" s="4"/>
      <c r="B43" s="151"/>
      <c r="C43" s="142" t="s">
        <v>25</v>
      </c>
      <c r="D43" s="143"/>
      <c r="E43" s="143"/>
      <c r="F43" s="144"/>
      <c r="G43" s="24" t="s">
        <v>24</v>
      </c>
      <c r="H43" s="74"/>
      <c r="I43" s="74"/>
      <c r="J43" s="151"/>
      <c r="K43" s="4"/>
    </row>
    <row r="44" spans="1:11" s="5" customFormat="1" ht="16.5" thickBot="1">
      <c r="A44" s="4"/>
      <c r="B44" s="151"/>
      <c r="C44" s="142" t="s">
        <v>25</v>
      </c>
      <c r="D44" s="143"/>
      <c r="E44" s="143"/>
      <c r="F44" s="144"/>
      <c r="G44" s="21" t="s">
        <v>24</v>
      </c>
      <c r="H44" s="74"/>
      <c r="I44" s="74"/>
      <c r="J44" s="151"/>
      <c r="K44" s="4"/>
    </row>
    <row r="45" spans="1:11" s="5" customFormat="1" ht="16.5" thickBot="1">
      <c r="A45" s="4"/>
      <c r="B45" s="151"/>
      <c r="C45" s="127" t="s">
        <v>21</v>
      </c>
      <c r="D45" s="128"/>
      <c r="E45" s="128"/>
      <c r="F45" s="129"/>
      <c r="G45" s="74"/>
      <c r="H45" s="21" t="s">
        <v>23</v>
      </c>
      <c r="I45" s="74"/>
      <c r="J45" s="151"/>
      <c r="K45" s="4"/>
    </row>
    <row r="46" spans="1:11" s="5" customFormat="1" ht="16.5" thickBot="1">
      <c r="A46" s="4"/>
      <c r="B46" s="151"/>
      <c r="C46" s="124" t="s">
        <v>18</v>
      </c>
      <c r="D46" s="125"/>
      <c r="E46" s="125"/>
      <c r="F46" s="126"/>
      <c r="G46" s="74"/>
      <c r="H46" s="74"/>
      <c r="I46" s="21" t="s">
        <v>23</v>
      </c>
      <c r="J46" s="151"/>
      <c r="K46" s="4"/>
    </row>
    <row r="47" spans="1:11" s="5" customFormat="1" ht="15.75">
      <c r="A47" s="4"/>
      <c r="B47" s="151"/>
      <c r="C47" s="124" t="s">
        <v>19</v>
      </c>
      <c r="D47" s="125"/>
      <c r="E47" s="125"/>
      <c r="F47" s="126"/>
      <c r="G47" s="74"/>
      <c r="H47" s="74"/>
      <c r="I47" s="22" t="s">
        <v>23</v>
      </c>
      <c r="J47" s="151"/>
      <c r="K47" s="4"/>
    </row>
    <row r="48" spans="1:11" s="5" customFormat="1" ht="16.5" thickBot="1">
      <c r="A48" s="4"/>
      <c r="B48" s="151"/>
      <c r="C48" s="124" t="s">
        <v>25</v>
      </c>
      <c r="D48" s="125"/>
      <c r="E48" s="125"/>
      <c r="F48" s="126"/>
      <c r="G48" s="74"/>
      <c r="H48" s="74"/>
      <c r="I48" s="25" t="s">
        <v>24</v>
      </c>
      <c r="J48" s="151"/>
      <c r="K48" s="4"/>
    </row>
    <row r="49" spans="1:11" s="5" customFormat="1" ht="16.5" thickBot="1">
      <c r="A49" s="4"/>
      <c r="B49" s="151"/>
      <c r="C49" s="124" t="s">
        <v>20</v>
      </c>
      <c r="D49" s="125"/>
      <c r="E49" s="125"/>
      <c r="F49" s="126"/>
      <c r="G49" s="74"/>
      <c r="H49" s="74"/>
      <c r="I49" s="26" t="s">
        <v>23</v>
      </c>
      <c r="J49" s="151"/>
      <c r="K49" s="4"/>
    </row>
    <row r="50" spans="1:11" s="5" customFormat="1" ht="16.5" thickTop="1">
      <c r="A50" s="4"/>
      <c r="B50" s="130"/>
      <c r="C50" s="130"/>
      <c r="D50" s="130"/>
      <c r="E50" s="130"/>
      <c r="F50" s="130"/>
      <c r="G50" s="130"/>
      <c r="H50" s="130"/>
      <c r="I50" s="130"/>
      <c r="J50" s="130"/>
      <c r="K50" s="4"/>
    </row>
    <row r="51" spans="1:11" s="5" customFormat="1" ht="15.75">
      <c r="A51" s="4"/>
      <c r="B51" s="119" t="s">
        <v>146</v>
      </c>
      <c r="C51" s="119"/>
      <c r="D51" s="119"/>
      <c r="E51" s="119"/>
      <c r="F51" s="119"/>
      <c r="G51" s="119"/>
      <c r="H51" s="119"/>
      <c r="I51" s="119"/>
      <c r="J51" s="119"/>
      <c r="K51" s="4"/>
    </row>
    <row r="52" spans="1:11" s="5" customFormat="1" ht="15.75">
      <c r="A52" s="4"/>
      <c r="B52" s="130"/>
      <c r="C52" s="130"/>
      <c r="D52" s="130"/>
      <c r="E52" s="130"/>
      <c r="F52" s="130"/>
      <c r="G52" s="130"/>
      <c r="H52" s="130"/>
      <c r="I52" s="130"/>
      <c r="J52" s="130"/>
      <c r="K52" s="4"/>
    </row>
    <row r="53" spans="1:11" s="5" customFormat="1" ht="15.75">
      <c r="A53" s="4"/>
      <c r="B53" s="151"/>
      <c r="C53" s="156" t="str">
        <f>C26</f>
        <v>MOXIE COMPANY</v>
      </c>
      <c r="D53" s="156"/>
      <c r="E53" s="156"/>
      <c r="F53" s="156"/>
      <c r="G53" s="156"/>
      <c r="H53" s="156"/>
      <c r="I53" s="151"/>
      <c r="J53" s="151"/>
      <c r="K53" s="4"/>
    </row>
    <row r="54" spans="1:11" s="5" customFormat="1" ht="15.75">
      <c r="A54" s="4"/>
      <c r="B54" s="151"/>
      <c r="C54" s="151" t="s">
        <v>147</v>
      </c>
      <c r="D54" s="151"/>
      <c r="E54" s="151"/>
      <c r="F54" s="151"/>
      <c r="G54" s="151"/>
      <c r="H54" s="151"/>
      <c r="I54" s="151"/>
      <c r="J54" s="151"/>
      <c r="K54" s="4"/>
    </row>
    <row r="55" spans="1:11" s="5" customFormat="1" ht="16.5" thickBot="1">
      <c r="A55" s="4"/>
      <c r="B55" s="151"/>
      <c r="C55" s="159" t="str">
        <f>C28</f>
        <v>For the Year Ended December 31, 2014</v>
      </c>
      <c r="D55" s="159"/>
      <c r="E55" s="159"/>
      <c r="F55" s="159"/>
      <c r="G55" s="159"/>
      <c r="H55" s="159"/>
      <c r="I55" s="151"/>
      <c r="J55" s="151"/>
      <c r="K55" s="4"/>
    </row>
    <row r="56" spans="1:11" s="5" customFormat="1" ht="15.75">
      <c r="A56" s="4"/>
      <c r="B56" s="151"/>
      <c r="C56" s="132" t="s">
        <v>148</v>
      </c>
      <c r="D56" s="133"/>
      <c r="E56" s="133"/>
      <c r="F56" s="134"/>
      <c r="I56" s="151"/>
      <c r="J56" s="151"/>
      <c r="K56" s="4"/>
    </row>
    <row r="57" spans="1:11" s="5" customFormat="1" ht="15.75">
      <c r="A57" s="4"/>
      <c r="B57" s="151"/>
      <c r="C57" s="142" t="s">
        <v>25</v>
      </c>
      <c r="D57" s="143"/>
      <c r="E57" s="143"/>
      <c r="F57" s="144"/>
      <c r="G57" s="20" t="s">
        <v>24</v>
      </c>
      <c r="I57" s="151"/>
      <c r="J57" s="151"/>
      <c r="K57" s="4"/>
    </row>
    <row r="58" spans="1:11" s="5" customFormat="1" ht="16.5" thickBot="1">
      <c r="A58" s="4"/>
      <c r="B58" s="151"/>
      <c r="C58" s="142" t="s">
        <v>25</v>
      </c>
      <c r="D58" s="143"/>
      <c r="E58" s="143"/>
      <c r="F58" s="144"/>
      <c r="G58" s="21" t="s">
        <v>24</v>
      </c>
      <c r="I58" s="151"/>
      <c r="J58" s="151"/>
      <c r="K58" s="4"/>
    </row>
    <row r="59" spans="1:11" s="5" customFormat="1" ht="15.75">
      <c r="A59" s="4"/>
      <c r="B59" s="151"/>
      <c r="C59" s="142" t="s">
        <v>26</v>
      </c>
      <c r="D59" s="143"/>
      <c r="E59" s="143"/>
      <c r="F59" s="144"/>
      <c r="G59" s="74"/>
      <c r="H59" s="20" t="s">
        <v>23</v>
      </c>
      <c r="I59" s="151"/>
      <c r="J59" s="151"/>
      <c r="K59" s="4"/>
    </row>
    <row r="60" spans="1:11" s="5" customFormat="1" ht="15.75">
      <c r="A60" s="4"/>
      <c r="B60" s="151"/>
      <c r="C60" s="124" t="s">
        <v>47</v>
      </c>
      <c r="D60" s="125"/>
      <c r="E60" s="125"/>
      <c r="F60" s="126"/>
      <c r="G60" s="74"/>
      <c r="H60" s="74"/>
      <c r="I60" s="151"/>
      <c r="J60" s="151"/>
      <c r="K60" s="4"/>
    </row>
    <row r="61" spans="1:11" s="5" customFormat="1" ht="15.75">
      <c r="A61" s="4"/>
      <c r="B61" s="151"/>
      <c r="C61" s="142" t="s">
        <v>25</v>
      </c>
      <c r="D61" s="143"/>
      <c r="E61" s="143"/>
      <c r="F61" s="144"/>
      <c r="G61" s="24" t="s">
        <v>24</v>
      </c>
      <c r="H61" s="74"/>
      <c r="I61" s="151"/>
      <c r="J61" s="151"/>
      <c r="K61" s="4"/>
    </row>
    <row r="62" spans="1:11" s="5" customFormat="1" ht="16.5" thickBot="1">
      <c r="A62" s="4"/>
      <c r="B62" s="151"/>
      <c r="C62" s="142" t="s">
        <v>26</v>
      </c>
      <c r="D62" s="143"/>
      <c r="E62" s="143"/>
      <c r="F62" s="144"/>
      <c r="G62" s="21" t="s">
        <v>24</v>
      </c>
      <c r="H62" s="74"/>
      <c r="I62" s="151"/>
      <c r="J62" s="151"/>
      <c r="K62" s="4"/>
    </row>
    <row r="63" spans="1:11" s="5" customFormat="1" ht="15.75">
      <c r="A63" s="4"/>
      <c r="B63" s="151"/>
      <c r="C63" s="142" t="s">
        <v>26</v>
      </c>
      <c r="D63" s="143"/>
      <c r="E63" s="143"/>
      <c r="F63" s="144"/>
      <c r="G63" s="22" t="s">
        <v>23</v>
      </c>
      <c r="H63" s="74"/>
      <c r="I63" s="151"/>
      <c r="J63" s="151"/>
      <c r="K63" s="4"/>
    </row>
    <row r="64" spans="1:11" s="5" customFormat="1" ht="16.5" thickBot="1">
      <c r="A64" s="4"/>
      <c r="B64" s="151"/>
      <c r="C64" s="142" t="s">
        <v>26</v>
      </c>
      <c r="D64" s="143"/>
      <c r="E64" s="143"/>
      <c r="F64" s="144"/>
      <c r="G64" s="21" t="s">
        <v>24</v>
      </c>
      <c r="H64" s="74"/>
      <c r="I64" s="151"/>
      <c r="J64" s="151"/>
      <c r="K64" s="4"/>
    </row>
    <row r="65" spans="1:11" s="5" customFormat="1" ht="16.5" thickBot="1">
      <c r="A65" s="4"/>
      <c r="B65" s="151"/>
      <c r="C65" s="127" t="s">
        <v>26</v>
      </c>
      <c r="D65" s="128"/>
      <c r="E65" s="128"/>
      <c r="F65" s="129"/>
      <c r="G65" s="74"/>
      <c r="H65" s="25" t="s">
        <v>23</v>
      </c>
      <c r="I65" s="151"/>
      <c r="J65" s="151"/>
      <c r="K65" s="4"/>
    </row>
    <row r="66" spans="1:11" s="5" customFormat="1" ht="16.5" thickBot="1">
      <c r="A66" s="4"/>
      <c r="B66" s="151"/>
      <c r="C66" s="124" t="s">
        <v>51</v>
      </c>
      <c r="D66" s="125"/>
      <c r="E66" s="125"/>
      <c r="F66" s="126"/>
      <c r="G66" s="74"/>
      <c r="H66" s="26" t="s">
        <v>23</v>
      </c>
      <c r="I66" s="151"/>
      <c r="J66" s="151"/>
      <c r="K66" s="4"/>
    </row>
    <row r="67" spans="1:11" s="5" customFormat="1" ht="16.5" thickTop="1">
      <c r="A67" s="4"/>
      <c r="B67" s="130"/>
      <c r="C67" s="130"/>
      <c r="D67" s="130"/>
      <c r="E67" s="130"/>
      <c r="F67" s="130"/>
      <c r="G67" s="130"/>
      <c r="H67" s="130"/>
      <c r="I67" s="130"/>
      <c r="J67" s="130"/>
      <c r="K67" s="4"/>
    </row>
    <row r="68" spans="1:11" s="5" customFormat="1" ht="15.75">
      <c r="A68" s="4"/>
      <c r="B68" s="119" t="s">
        <v>193</v>
      </c>
      <c r="C68" s="119"/>
      <c r="D68" s="119"/>
      <c r="E68" s="119"/>
      <c r="F68" s="119"/>
      <c r="G68" s="119"/>
      <c r="H68" s="119"/>
      <c r="I68" s="119"/>
      <c r="J68" s="119"/>
      <c r="K68" s="4"/>
    </row>
    <row r="69" spans="1:11" s="5" customFormat="1" ht="15.75">
      <c r="A69" s="4"/>
      <c r="B69" s="130"/>
      <c r="C69" s="130"/>
      <c r="D69" s="130"/>
      <c r="E69" s="130"/>
      <c r="F69" s="130"/>
      <c r="G69" s="130"/>
      <c r="H69" s="130"/>
      <c r="I69" s="130"/>
      <c r="J69" s="130"/>
      <c r="K69" s="4"/>
    </row>
    <row r="70" spans="1:11" s="5" customFormat="1" ht="15.75">
      <c r="A70" s="4"/>
      <c r="B70" s="151"/>
      <c r="C70" s="156" t="str">
        <f>C53</f>
        <v>MOXIE COMPANY</v>
      </c>
      <c r="D70" s="156"/>
      <c r="E70" s="156"/>
      <c r="F70" s="156"/>
      <c r="G70" s="156"/>
      <c r="H70" s="156"/>
      <c r="I70" s="151"/>
      <c r="J70" s="151"/>
      <c r="K70" s="4"/>
    </row>
    <row r="71" spans="1:11" s="5" customFormat="1" ht="15.75">
      <c r="A71" s="4"/>
      <c r="B71" s="151"/>
      <c r="C71" s="151" t="s">
        <v>129</v>
      </c>
      <c r="D71" s="151"/>
      <c r="E71" s="151"/>
      <c r="F71" s="151"/>
      <c r="G71" s="151"/>
      <c r="H71" s="151"/>
      <c r="I71" s="151"/>
      <c r="J71" s="151"/>
      <c r="K71" s="4"/>
    </row>
    <row r="72" spans="1:11" s="5" customFormat="1" ht="16.5" thickBot="1">
      <c r="A72" s="4"/>
      <c r="B72" s="151"/>
      <c r="C72" s="157">
        <v>42004</v>
      </c>
      <c r="D72" s="157"/>
      <c r="E72" s="157"/>
      <c r="F72" s="157"/>
      <c r="G72" s="157"/>
      <c r="H72" s="157"/>
      <c r="I72" s="151"/>
      <c r="J72" s="151"/>
      <c r="K72" s="4"/>
    </row>
    <row r="73" spans="1:11" s="5" customFormat="1" ht="15.75">
      <c r="A73" s="4"/>
      <c r="B73" s="151"/>
      <c r="C73" s="158" t="s">
        <v>150</v>
      </c>
      <c r="D73" s="158"/>
      <c r="E73" s="158"/>
      <c r="F73" s="158"/>
      <c r="G73" s="158"/>
      <c r="H73" s="158"/>
      <c r="I73" s="151"/>
      <c r="J73" s="151"/>
      <c r="K73" s="4"/>
    </row>
    <row r="74" spans="1:11" s="5" customFormat="1" ht="15.75">
      <c r="A74" s="4"/>
      <c r="B74" s="151"/>
      <c r="C74" s="130" t="s">
        <v>130</v>
      </c>
      <c r="D74" s="130"/>
      <c r="E74" s="130"/>
      <c r="F74" s="130"/>
      <c r="G74" s="130"/>
      <c r="H74" s="130"/>
      <c r="I74" s="151"/>
      <c r="J74" s="151"/>
      <c r="K74" s="4"/>
    </row>
    <row r="75" spans="1:11" s="5" customFormat="1" ht="15.75">
      <c r="A75" s="4"/>
      <c r="B75" s="151"/>
      <c r="C75" s="142" t="s">
        <v>25</v>
      </c>
      <c r="D75" s="143"/>
      <c r="E75" s="143"/>
      <c r="F75" s="144"/>
      <c r="G75" s="136"/>
      <c r="H75" s="20" t="s">
        <v>24</v>
      </c>
      <c r="I75" s="151"/>
      <c r="J75" s="151"/>
      <c r="K75" s="4"/>
    </row>
    <row r="76" spans="1:11" s="5" customFormat="1" ht="15.75">
      <c r="A76" s="4"/>
      <c r="B76" s="151"/>
      <c r="C76" s="142" t="s">
        <v>25</v>
      </c>
      <c r="D76" s="143"/>
      <c r="E76" s="143"/>
      <c r="F76" s="144"/>
      <c r="G76" s="136"/>
      <c r="H76" s="24" t="s">
        <v>24</v>
      </c>
      <c r="I76" s="151"/>
      <c r="J76" s="151"/>
      <c r="K76" s="4"/>
    </row>
    <row r="77" spans="1:11" s="5" customFormat="1" ht="15.75">
      <c r="A77" s="4"/>
      <c r="B77" s="151"/>
      <c r="C77" s="142" t="s">
        <v>114</v>
      </c>
      <c r="D77" s="143"/>
      <c r="E77" s="143"/>
      <c r="F77" s="144"/>
      <c r="G77" s="137"/>
      <c r="H77" s="187"/>
      <c r="I77" s="151"/>
      <c r="J77" s="151"/>
      <c r="K77" s="4"/>
    </row>
    <row r="78" spans="1:11" s="5" customFormat="1" ht="15.75">
      <c r="A78" s="4"/>
      <c r="B78" s="151"/>
      <c r="C78" s="127" t="s">
        <v>25</v>
      </c>
      <c r="D78" s="128"/>
      <c r="E78" s="128"/>
      <c r="F78" s="129"/>
      <c r="G78" s="29" t="s">
        <v>24</v>
      </c>
      <c r="H78" s="151"/>
      <c r="I78" s="151"/>
      <c r="J78" s="151"/>
      <c r="K78" s="4"/>
    </row>
    <row r="79" spans="1:11" s="5" customFormat="1" ht="15.75">
      <c r="A79" s="4"/>
      <c r="B79" s="151"/>
      <c r="C79" s="127" t="s">
        <v>25</v>
      </c>
      <c r="D79" s="128"/>
      <c r="E79" s="128"/>
      <c r="F79" s="129"/>
      <c r="G79" s="36" t="s">
        <v>24</v>
      </c>
      <c r="H79" s="188"/>
      <c r="I79" s="151"/>
      <c r="J79" s="151"/>
      <c r="K79" s="4"/>
    </row>
    <row r="80" spans="1:11" s="5" customFormat="1" ht="16.5" thickBot="1">
      <c r="A80" s="4"/>
      <c r="B80" s="151"/>
      <c r="C80" s="127" t="s">
        <v>25</v>
      </c>
      <c r="D80" s="128"/>
      <c r="E80" s="128"/>
      <c r="F80" s="129"/>
      <c r="G80" s="30" t="s">
        <v>24</v>
      </c>
      <c r="H80" s="24" t="s">
        <v>23</v>
      </c>
      <c r="I80" s="151"/>
      <c r="J80" s="151"/>
      <c r="K80" s="4"/>
    </row>
    <row r="81" spans="1:11" s="5" customFormat="1" ht="16.5" thickBot="1">
      <c r="A81" s="4"/>
      <c r="B81" s="151"/>
      <c r="C81" s="130" t="s">
        <v>151</v>
      </c>
      <c r="D81" s="130"/>
      <c r="E81" s="130"/>
      <c r="F81" s="130"/>
      <c r="G81" s="189"/>
      <c r="H81" s="26" t="s">
        <v>23</v>
      </c>
      <c r="I81" s="151"/>
      <c r="J81" s="151"/>
      <c r="K81" s="4"/>
    </row>
    <row r="82" spans="1:11" s="5" customFormat="1" ht="16.5" thickTop="1">
      <c r="A82" s="4"/>
      <c r="B82" s="130"/>
      <c r="C82" s="130"/>
      <c r="D82" s="130"/>
      <c r="E82" s="130"/>
      <c r="F82" s="130"/>
      <c r="G82" s="130"/>
      <c r="H82" s="130"/>
      <c r="I82" s="130"/>
      <c r="J82" s="130"/>
      <c r="K82" s="4"/>
    </row>
    <row r="83" spans="1:11" s="5" customFormat="1" ht="15.75">
      <c r="A83" s="4"/>
      <c r="B83" s="4"/>
      <c r="C83" s="4"/>
      <c r="D83" s="4"/>
      <c r="E83" s="4"/>
      <c r="F83" s="4"/>
      <c r="G83" s="4"/>
      <c r="H83" s="4"/>
      <c r="I83" s="4"/>
      <c r="J83" s="4"/>
      <c r="K83" s="4"/>
    </row>
    <row r="84" spans="1:11" s="5" customFormat="1" ht="15.75"/>
    <row r="85" spans="1:11" s="5" customFormat="1" ht="15.75"/>
    <row r="86" spans="1:11" s="5" customFormat="1" ht="15.75"/>
    <row r="87" spans="1:11" s="5" customFormat="1" ht="15.75"/>
    <row r="88" spans="1:11" s="5" customFormat="1" ht="15.75"/>
    <row r="89" spans="1:11" s="5" customFormat="1" ht="15.75"/>
    <row r="90" spans="1:11" s="5" customFormat="1" ht="15.75"/>
    <row r="91" spans="1:11" s="5" customFormat="1" ht="15.75"/>
    <row r="92" spans="1:11" s="5" customFormat="1" ht="15.75"/>
    <row r="93" spans="1:11" s="5" customFormat="1" ht="15.75"/>
    <row r="94" spans="1:11" s="5" customFormat="1" ht="15.75"/>
    <row r="95" spans="1:11" s="5" customFormat="1" ht="15.75"/>
    <row r="96" spans="1:11" s="5" customFormat="1" ht="15.75"/>
    <row r="97" s="5" customFormat="1" ht="15.75"/>
    <row r="98" s="5" customFormat="1" ht="15.75"/>
    <row r="99" s="5" customFormat="1" ht="15.75"/>
    <row r="100" s="5" customFormat="1" ht="15.75"/>
    <row r="101" s="5" customFormat="1" ht="15.75"/>
    <row r="102" s="5" customFormat="1" ht="15.75"/>
    <row r="103" s="5" customFormat="1" ht="15.75"/>
    <row r="104" s="5" customFormat="1" ht="15.75"/>
    <row r="105" s="5" customFormat="1" ht="15.75"/>
    <row r="106" s="5" customFormat="1" ht="15.75"/>
    <row r="107" s="5" customFormat="1" ht="15.75"/>
    <row r="108" s="5" customFormat="1" ht="15.75"/>
    <row r="109" s="5" customFormat="1" ht="15.75"/>
    <row r="110" s="5" customFormat="1" ht="15.75"/>
    <row r="111" s="5" customFormat="1" ht="15.75"/>
    <row r="112" s="5" customFormat="1" ht="15.75"/>
    <row r="113" s="5" customFormat="1" ht="15.75"/>
    <row r="114" s="5" customFormat="1" ht="15.75"/>
    <row r="115" s="5" customFormat="1" ht="15.75"/>
    <row r="116" s="5" customFormat="1" ht="15.75"/>
    <row r="117" s="5" customFormat="1" ht="15.75"/>
    <row r="118" s="5" customFormat="1" ht="15.75"/>
    <row r="119" s="5" customFormat="1" ht="15.75"/>
    <row r="120" s="5" customFormat="1" ht="15.75"/>
    <row r="121" s="5" customFormat="1" ht="15.75"/>
    <row r="122" s="5" customFormat="1" ht="15.75"/>
    <row r="123" s="5" customFormat="1" ht="15.75"/>
    <row r="124" s="5" customFormat="1" ht="15.75"/>
    <row r="125" s="5" customFormat="1" ht="15.75"/>
    <row r="126" s="5" customFormat="1" ht="15.75"/>
    <row r="127" s="5" customFormat="1" ht="15.75"/>
    <row r="128" s="5" customFormat="1" ht="15.75"/>
    <row r="129" s="5" customFormat="1" ht="15.75"/>
    <row r="130" s="5" customFormat="1" ht="15.75"/>
    <row r="131" s="5" customFormat="1" ht="15.75"/>
    <row r="132" s="5" customFormat="1" ht="15.75"/>
    <row r="133" s="5" customFormat="1" ht="15.75"/>
    <row r="134" s="5" customFormat="1" ht="15.75"/>
    <row r="135" s="5" customFormat="1" ht="15.75"/>
    <row r="136" s="5" customFormat="1" ht="15.75"/>
    <row r="137" s="5" customFormat="1" ht="15.75"/>
    <row r="138" s="5" customFormat="1" ht="15.75"/>
    <row r="139" s="5" customFormat="1" ht="15.75"/>
    <row r="140" s="5" customFormat="1" ht="15.75"/>
    <row r="141" s="5" customFormat="1" ht="15.75"/>
    <row r="142" s="5" customFormat="1" ht="15.75"/>
    <row r="143" s="5" customFormat="1" ht="15.75"/>
    <row r="144" s="5" customFormat="1" ht="15.75"/>
    <row r="145" s="5" customFormat="1" ht="15.75"/>
    <row r="146" s="5" customFormat="1" ht="15.75"/>
    <row r="147" s="5" customFormat="1" ht="15.75"/>
    <row r="148" s="5" customFormat="1" ht="15.75"/>
    <row r="149" s="5" customFormat="1" ht="15.75"/>
    <row r="150" s="5" customFormat="1" ht="15.75"/>
    <row r="151" s="5" customFormat="1" ht="15.75"/>
    <row r="152" s="5" customFormat="1" ht="15.75"/>
    <row r="153" s="5" customFormat="1" ht="15.75"/>
    <row r="154" s="5" customFormat="1" ht="15.75"/>
    <row r="155" s="5" customFormat="1" ht="15.75"/>
    <row r="156" s="5" customFormat="1" ht="15.75"/>
    <row r="157" s="5" customFormat="1" ht="15.75"/>
    <row r="158" s="5" customFormat="1" ht="15.75"/>
    <row r="159" s="5" customFormat="1" ht="15.75"/>
    <row r="160" s="5" customFormat="1" ht="15.75"/>
    <row r="161" s="5" customFormat="1" ht="15.75"/>
    <row r="162" s="5" customFormat="1" ht="15.75"/>
    <row r="163" s="5" customFormat="1" ht="15.75"/>
    <row r="164" s="5" customFormat="1" ht="15.75"/>
    <row r="165" s="5" customFormat="1" ht="15.75"/>
    <row r="166" s="5" customFormat="1" ht="15.75"/>
    <row r="167" s="5" customFormat="1" ht="15.75"/>
    <row r="168" s="5" customFormat="1" ht="15.75"/>
    <row r="169" s="5" customFormat="1" ht="15.75"/>
    <row r="170" s="5" customFormat="1" ht="15.75"/>
    <row r="171" s="5" customFormat="1" ht="15.75"/>
    <row r="172" s="5" customFormat="1" ht="15.75"/>
    <row r="173" s="5" customFormat="1" ht="15.75"/>
    <row r="174" s="5" customFormat="1" ht="15.75"/>
    <row r="175" s="5" customFormat="1" ht="15.75"/>
    <row r="176" s="5" customFormat="1" ht="15.75"/>
    <row r="177" s="5" customFormat="1" ht="15.75"/>
    <row r="178" s="5" customFormat="1" ht="15.75"/>
    <row r="179" s="5" customFormat="1" ht="15.75"/>
    <row r="180" s="5" customFormat="1" ht="15.75"/>
    <row r="181" s="5" customFormat="1" ht="15.75"/>
    <row r="182" s="5" customFormat="1" ht="15.75"/>
    <row r="183" s="5" customFormat="1" ht="15.75"/>
    <row r="184" s="5" customFormat="1" ht="15.75"/>
    <row r="185" s="5" customFormat="1" ht="15.75"/>
    <row r="186" s="5" customFormat="1" ht="15.75"/>
    <row r="187" s="5" customFormat="1" ht="15.75"/>
    <row r="188" s="5" customFormat="1" ht="15.75"/>
    <row r="189" s="5" customFormat="1" ht="15.75"/>
    <row r="190" s="5" customFormat="1" ht="15.75"/>
    <row r="191" s="77" customFormat="1"/>
    <row r="192" s="77" customFormat="1"/>
    <row r="193" s="77" customFormat="1"/>
    <row r="194" s="77" customFormat="1"/>
    <row r="195" s="77" customFormat="1"/>
    <row r="196" s="77" customFormat="1"/>
    <row r="197" s="77" customFormat="1"/>
    <row r="198" s="77" customFormat="1"/>
    <row r="199" s="77" customFormat="1"/>
    <row r="200" s="77" customFormat="1"/>
    <row r="201" s="77" customFormat="1"/>
    <row r="202" s="77" customFormat="1"/>
    <row r="203" s="77" customFormat="1"/>
    <row r="204" s="77" customFormat="1"/>
    <row r="205" s="77" customFormat="1"/>
    <row r="206" s="77" customFormat="1"/>
    <row r="207" s="77" customFormat="1"/>
    <row r="208" s="77" customFormat="1"/>
    <row r="209" s="77" customFormat="1"/>
    <row r="210" s="77" customFormat="1"/>
    <row r="211" s="77" customFormat="1"/>
    <row r="212" s="77" customFormat="1"/>
    <row r="213" s="77" customFormat="1"/>
    <row r="214" s="77" customFormat="1"/>
    <row r="215" s="77" customFormat="1"/>
    <row r="216" s="77" customFormat="1"/>
    <row r="217" s="77" customFormat="1"/>
    <row r="218" s="77" customFormat="1"/>
    <row r="219" s="77" customFormat="1"/>
    <row r="220" s="77" customFormat="1"/>
    <row r="221" s="77" customFormat="1"/>
    <row r="222" s="77" customFormat="1"/>
    <row r="223" s="77" customFormat="1"/>
    <row r="224" s="77" customFormat="1"/>
    <row r="225" s="77" customFormat="1"/>
    <row r="226" s="77" customFormat="1"/>
    <row r="227" s="77" customFormat="1"/>
    <row r="228" s="77" customFormat="1"/>
    <row r="229" s="77" customFormat="1"/>
    <row r="230" s="77" customFormat="1"/>
    <row r="231" s="77" customFormat="1"/>
    <row r="232" s="77" customFormat="1"/>
    <row r="233" s="77" customFormat="1"/>
    <row r="234" s="77" customFormat="1"/>
    <row r="235" s="77" customFormat="1"/>
    <row r="236" s="77" customFormat="1"/>
    <row r="237" s="77" customFormat="1"/>
    <row r="238" s="77" customFormat="1"/>
    <row r="239" s="77" customFormat="1"/>
    <row r="240" s="77" customFormat="1"/>
    <row r="241" s="77" customFormat="1"/>
    <row r="242" s="77" customFormat="1"/>
    <row r="243" s="77" customFormat="1"/>
    <row r="244" s="77" customFormat="1"/>
    <row r="245" s="77" customFormat="1"/>
    <row r="246" s="77" customFormat="1"/>
    <row r="247" s="77" customFormat="1"/>
    <row r="248" s="77" customFormat="1"/>
    <row r="249" s="77" customFormat="1"/>
    <row r="250" s="77" customFormat="1"/>
    <row r="251" s="77" customFormat="1"/>
    <row r="252" s="77" customFormat="1"/>
    <row r="253" s="77" customFormat="1"/>
    <row r="254" s="77" customFormat="1"/>
    <row r="255" s="77" customFormat="1"/>
    <row r="256" s="77" customFormat="1"/>
    <row r="257" s="77" customFormat="1"/>
    <row r="258" s="77" customFormat="1"/>
    <row r="259" s="77" customFormat="1"/>
    <row r="260" s="77" customFormat="1"/>
    <row r="261" s="77" customFormat="1"/>
    <row r="262" s="77" customFormat="1"/>
    <row r="263" s="77" customFormat="1"/>
    <row r="264" s="77" customFormat="1"/>
    <row r="265" s="77" customFormat="1"/>
    <row r="266" s="77" customFormat="1"/>
    <row r="267" s="77" customFormat="1"/>
    <row r="268" s="77" customFormat="1"/>
    <row r="269" s="77" customFormat="1"/>
    <row r="270" s="77" customFormat="1"/>
    <row r="271" s="77" customFormat="1"/>
    <row r="272" s="77" customFormat="1"/>
    <row r="273" s="77" customFormat="1"/>
    <row r="274" s="77" customFormat="1"/>
    <row r="275" s="77" customFormat="1"/>
    <row r="276" s="77" customFormat="1"/>
    <row r="277" s="77" customFormat="1"/>
    <row r="278" s="77" customFormat="1"/>
    <row r="279" s="77" customFormat="1"/>
    <row r="280" s="77" customFormat="1"/>
    <row r="281" s="77" customFormat="1"/>
    <row r="282" s="77" customFormat="1"/>
    <row r="283" s="77" customFormat="1"/>
    <row r="284" s="77" customFormat="1"/>
    <row r="285" s="77" customFormat="1"/>
    <row r="286" s="77" customFormat="1"/>
    <row r="287" s="77" customFormat="1"/>
    <row r="288" s="77" customFormat="1"/>
  </sheetData>
  <mergeCells count="102">
    <mergeCell ref="B2:C2"/>
    <mergeCell ref="D2:J2"/>
    <mergeCell ref="B3:C3"/>
    <mergeCell ref="D3:J3"/>
    <mergeCell ref="B4:C4"/>
    <mergeCell ref="D4:J4"/>
    <mergeCell ref="B13:E13"/>
    <mergeCell ref="G13:I13"/>
    <mergeCell ref="B14:E14"/>
    <mergeCell ref="G14:I14"/>
    <mergeCell ref="B15:E15"/>
    <mergeCell ref="G15:I15"/>
    <mergeCell ref="B5:J6"/>
    <mergeCell ref="B7:J7"/>
    <mergeCell ref="B8:J8"/>
    <mergeCell ref="B9:J9"/>
    <mergeCell ref="B10:J11"/>
    <mergeCell ref="B12:E12"/>
    <mergeCell ref="G12:I12"/>
    <mergeCell ref="B19:E19"/>
    <mergeCell ref="G19:I19"/>
    <mergeCell ref="B20:E20"/>
    <mergeCell ref="G20:I20"/>
    <mergeCell ref="B21:E21"/>
    <mergeCell ref="G21:I21"/>
    <mergeCell ref="B16:E16"/>
    <mergeCell ref="G16:I16"/>
    <mergeCell ref="B17:E17"/>
    <mergeCell ref="G17:I17"/>
    <mergeCell ref="B18:E18"/>
    <mergeCell ref="G18:I18"/>
    <mergeCell ref="B22:J22"/>
    <mergeCell ref="B23:J23"/>
    <mergeCell ref="B24:J24"/>
    <mergeCell ref="B25:J25"/>
    <mergeCell ref="B26:B49"/>
    <mergeCell ref="C26:I26"/>
    <mergeCell ref="J26:J49"/>
    <mergeCell ref="C27:I27"/>
    <mergeCell ref="C28:I28"/>
    <mergeCell ref="C29:F29"/>
    <mergeCell ref="C34:F34"/>
    <mergeCell ref="C35:F35"/>
    <mergeCell ref="C36:F36"/>
    <mergeCell ref="C37:F37"/>
    <mergeCell ref="C38:F38"/>
    <mergeCell ref="C39:F39"/>
    <mergeCell ref="G29:H29"/>
    <mergeCell ref="C30:F30"/>
    <mergeCell ref="G30:H30"/>
    <mergeCell ref="C31:F31"/>
    <mergeCell ref="C32:F32"/>
    <mergeCell ref="C33:F33"/>
    <mergeCell ref="C46:F46"/>
    <mergeCell ref="C47:F47"/>
    <mergeCell ref="C48:F48"/>
    <mergeCell ref="C49:F49"/>
    <mergeCell ref="B50:J50"/>
    <mergeCell ref="B51:J51"/>
    <mergeCell ref="C40:F40"/>
    <mergeCell ref="C41:F41"/>
    <mergeCell ref="C42:F42"/>
    <mergeCell ref="C43:F43"/>
    <mergeCell ref="C44:F44"/>
    <mergeCell ref="C45:F45"/>
    <mergeCell ref="C60:F60"/>
    <mergeCell ref="C61:F61"/>
    <mergeCell ref="C62:F62"/>
    <mergeCell ref="C63:F63"/>
    <mergeCell ref="C64:F64"/>
    <mergeCell ref="C65:F65"/>
    <mergeCell ref="B52:J52"/>
    <mergeCell ref="B53:B66"/>
    <mergeCell ref="C53:H53"/>
    <mergeCell ref="I53:J66"/>
    <mergeCell ref="C54:H54"/>
    <mergeCell ref="C55:H55"/>
    <mergeCell ref="C56:F56"/>
    <mergeCell ref="C57:F57"/>
    <mergeCell ref="C58:F58"/>
    <mergeCell ref="C59:F59"/>
    <mergeCell ref="C66:F66"/>
    <mergeCell ref="B67:J67"/>
    <mergeCell ref="B68:J68"/>
    <mergeCell ref="B69:J69"/>
    <mergeCell ref="B70:B81"/>
    <mergeCell ref="C70:H70"/>
    <mergeCell ref="I70:J81"/>
    <mergeCell ref="C71:H71"/>
    <mergeCell ref="C72:H72"/>
    <mergeCell ref="C73:H73"/>
    <mergeCell ref="C80:F80"/>
    <mergeCell ref="C81:G81"/>
    <mergeCell ref="B82:J82"/>
    <mergeCell ref="C74:H74"/>
    <mergeCell ref="C75:F75"/>
    <mergeCell ref="G75:G77"/>
    <mergeCell ref="C76:F76"/>
    <mergeCell ref="C77:F77"/>
    <mergeCell ref="H77:H79"/>
    <mergeCell ref="C78:F78"/>
    <mergeCell ref="C79:F79"/>
  </mergeCells>
  <pageMargins left="0.7" right="0.7" top="0.75" bottom="0.75" header="0.3" footer="0.3"/>
  <pageSetup scale="92" fitToHeight="2" orientation="portrait" r:id="rId1"/>
  <headerFooter>
    <oddFooter>&amp;CFileName: &amp;F, Tab: &amp;A, Page &amp;P of &amp;N, &amp;D, &amp;T</oddFooter>
  </headerFooter>
  <rowBreaks count="1" manualBreakCount="1">
    <brk id="45" min="1" max="9" man="1"/>
  </rowBreaks>
</worksheet>
</file>

<file path=xl/worksheets/sheet13.xml><?xml version="1.0" encoding="utf-8"?>
<worksheet xmlns="http://schemas.openxmlformats.org/spreadsheetml/2006/main" xmlns:r="http://schemas.openxmlformats.org/officeDocument/2006/relationships">
  <dimension ref="A1:K288"/>
  <sheetViews>
    <sheetView zoomScaleNormal="100" workbookViewId="0"/>
  </sheetViews>
  <sheetFormatPr defaultRowHeight="12.75"/>
  <cols>
    <col min="1" max="1" width="2.85546875" customWidth="1"/>
    <col min="4" max="4" width="10.42578125" customWidth="1"/>
    <col min="5" max="5" width="11.5703125" customWidth="1"/>
    <col min="6" max="6" width="13.7109375" bestFit="1" customWidth="1"/>
    <col min="7" max="9" width="11.28515625" customWidth="1"/>
    <col min="10" max="10" width="11.5703125" bestFit="1" customWidth="1"/>
    <col min="11" max="11" width="2.85546875" customWidth="1"/>
  </cols>
  <sheetData>
    <row r="1" spans="1:11">
      <c r="A1" s="1"/>
      <c r="B1" s="1"/>
      <c r="C1" s="1"/>
      <c r="D1" s="1"/>
      <c r="E1" s="1"/>
      <c r="F1" s="1"/>
      <c r="G1" s="1"/>
      <c r="H1" s="1"/>
      <c r="I1" s="1"/>
      <c r="J1" s="2"/>
      <c r="K1" s="2"/>
    </row>
    <row r="2" spans="1:11" ht="16.5" thickBot="1">
      <c r="A2" s="1"/>
      <c r="B2" s="99" t="s">
        <v>5</v>
      </c>
      <c r="C2" s="100"/>
      <c r="D2" s="101" t="s">
        <v>56</v>
      </c>
      <c r="E2" s="101"/>
      <c r="F2" s="101"/>
      <c r="G2" s="101"/>
      <c r="H2" s="101"/>
      <c r="I2" s="101"/>
      <c r="J2" s="101"/>
      <c r="K2" s="2"/>
    </row>
    <row r="3" spans="1:11" ht="18" customHeight="1" thickBot="1">
      <c r="A3" s="1"/>
      <c r="B3" s="99" t="s">
        <v>7</v>
      </c>
      <c r="C3" s="100"/>
      <c r="D3" s="102"/>
      <c r="E3" s="102"/>
      <c r="F3" s="102"/>
      <c r="G3" s="102"/>
      <c r="H3" s="102"/>
      <c r="I3" s="102"/>
      <c r="J3" s="102"/>
      <c r="K3" s="2"/>
    </row>
    <row r="4" spans="1:11" ht="18" customHeight="1" thickBot="1">
      <c r="A4" s="1"/>
      <c r="B4" s="99" t="s">
        <v>6</v>
      </c>
      <c r="C4" s="100"/>
      <c r="D4" s="102"/>
      <c r="E4" s="102"/>
      <c r="F4" s="102"/>
      <c r="G4" s="102"/>
      <c r="H4" s="102"/>
      <c r="I4" s="102"/>
      <c r="J4" s="102"/>
      <c r="K4" s="2"/>
    </row>
    <row r="5" spans="1:11" ht="18" customHeight="1">
      <c r="A5" s="1"/>
      <c r="B5" s="94" t="s">
        <v>152</v>
      </c>
      <c r="C5" s="94"/>
      <c r="D5" s="94"/>
      <c r="E5" s="94"/>
      <c r="F5" s="94"/>
      <c r="G5" s="94"/>
      <c r="H5" s="94"/>
      <c r="I5" s="94"/>
      <c r="J5" s="94"/>
      <c r="K5" s="2"/>
    </row>
    <row r="6" spans="1:11" ht="18" customHeight="1">
      <c r="A6" s="1"/>
      <c r="B6" s="94"/>
      <c r="C6" s="94"/>
      <c r="D6" s="94"/>
      <c r="E6" s="94"/>
      <c r="F6" s="94"/>
      <c r="G6" s="94"/>
      <c r="H6" s="94"/>
      <c r="I6" s="94"/>
      <c r="J6" s="94"/>
      <c r="K6" s="2"/>
    </row>
    <row r="7" spans="1:11" ht="18" customHeight="1">
      <c r="A7" s="1"/>
      <c r="B7" s="94" t="s">
        <v>153</v>
      </c>
      <c r="C7" s="94"/>
      <c r="D7" s="94"/>
      <c r="E7" s="94"/>
      <c r="F7" s="94"/>
      <c r="G7" s="94"/>
      <c r="H7" s="94"/>
      <c r="I7" s="94"/>
      <c r="J7" s="94"/>
      <c r="K7" s="2"/>
    </row>
    <row r="8" spans="1:11" ht="18" customHeight="1">
      <c r="A8" s="1"/>
      <c r="B8" s="94" t="s">
        <v>201</v>
      </c>
      <c r="C8" s="94"/>
      <c r="D8" s="94"/>
      <c r="E8" s="94"/>
      <c r="F8" s="94"/>
      <c r="G8" s="94"/>
      <c r="H8" s="94"/>
      <c r="I8" s="94"/>
      <c r="J8" s="94"/>
      <c r="K8" s="2"/>
    </row>
    <row r="9" spans="1:11" ht="18" customHeight="1">
      <c r="A9" s="1"/>
      <c r="B9" s="190"/>
      <c r="C9" s="190"/>
      <c r="D9" s="190"/>
      <c r="E9" s="190"/>
      <c r="F9" s="190"/>
      <c r="G9" s="190"/>
      <c r="H9" s="190"/>
      <c r="I9" s="190"/>
      <c r="J9" s="190"/>
      <c r="K9" s="2"/>
    </row>
    <row r="10" spans="1:11" s="3" customFormat="1" ht="15.75">
      <c r="A10" s="4"/>
      <c r="B10" s="95" t="s">
        <v>185</v>
      </c>
      <c r="C10" s="162"/>
      <c r="D10" s="162"/>
      <c r="E10" s="162"/>
      <c r="F10" s="162"/>
      <c r="G10" s="162"/>
      <c r="H10" s="162"/>
      <c r="I10" s="162"/>
      <c r="J10" s="162"/>
      <c r="K10" s="4"/>
    </row>
    <row r="11" spans="1:11" s="5" customFormat="1" ht="15.75">
      <c r="A11" s="4"/>
      <c r="B11" s="81"/>
      <c r="C11" s="81"/>
      <c r="D11" s="81"/>
      <c r="E11" s="81"/>
      <c r="F11" s="81"/>
      <c r="G11" s="81"/>
      <c r="H11" s="81"/>
      <c r="I11" s="81"/>
      <c r="J11" s="81"/>
      <c r="K11" s="4"/>
    </row>
    <row r="12" spans="1:11" s="5" customFormat="1" ht="15.75">
      <c r="A12" s="4"/>
      <c r="B12" s="149" t="s">
        <v>192</v>
      </c>
      <c r="C12" s="149"/>
      <c r="D12" s="149"/>
      <c r="E12" s="149"/>
      <c r="F12" s="14">
        <v>47000</v>
      </c>
      <c r="G12" s="149" t="s">
        <v>132</v>
      </c>
      <c r="H12" s="149"/>
      <c r="I12" s="149"/>
      <c r="J12" s="14">
        <v>7700</v>
      </c>
      <c r="K12" s="4"/>
    </row>
    <row r="13" spans="1:11" s="5" customFormat="1" ht="15.75">
      <c r="A13" s="4"/>
      <c r="B13" s="149" t="s">
        <v>186</v>
      </c>
      <c r="C13" s="149"/>
      <c r="D13" s="149"/>
      <c r="E13" s="149"/>
      <c r="F13" s="15">
        <v>44200</v>
      </c>
      <c r="G13" s="149" t="s">
        <v>133</v>
      </c>
      <c r="H13" s="149"/>
      <c r="I13" s="149"/>
      <c r="J13" s="15">
        <v>12900</v>
      </c>
      <c r="K13" s="4"/>
    </row>
    <row r="14" spans="1:11" s="5" customFormat="1" ht="15.75">
      <c r="A14" s="4"/>
      <c r="B14" s="149" t="s">
        <v>187</v>
      </c>
      <c r="C14" s="149"/>
      <c r="D14" s="149"/>
      <c r="E14" s="149"/>
      <c r="F14" s="15">
        <v>85000</v>
      </c>
      <c r="G14" s="149" t="s">
        <v>134</v>
      </c>
      <c r="H14" s="149"/>
      <c r="I14" s="149"/>
      <c r="J14" s="15">
        <v>8600</v>
      </c>
      <c r="K14" s="4"/>
    </row>
    <row r="15" spans="1:11" s="5" customFormat="1" ht="15.75">
      <c r="A15" s="4"/>
      <c r="B15" s="149" t="s">
        <v>188</v>
      </c>
      <c r="C15" s="149"/>
      <c r="D15" s="149"/>
      <c r="E15" s="149"/>
      <c r="F15" s="15">
        <v>57800</v>
      </c>
      <c r="G15" s="149" t="s">
        <v>148</v>
      </c>
      <c r="H15" s="149"/>
      <c r="I15" s="149"/>
      <c r="J15" s="15">
        <v>465000</v>
      </c>
      <c r="K15" s="4"/>
    </row>
    <row r="16" spans="1:11" s="5" customFormat="1" ht="15.75">
      <c r="A16" s="4"/>
      <c r="B16" s="149" t="s">
        <v>189</v>
      </c>
      <c r="C16" s="149"/>
      <c r="D16" s="149"/>
      <c r="E16" s="149"/>
      <c r="F16" s="15">
        <v>9500</v>
      </c>
      <c r="G16" s="149" t="s">
        <v>136</v>
      </c>
      <c r="H16" s="149"/>
      <c r="I16" s="149"/>
      <c r="J16" s="15">
        <v>2500</v>
      </c>
      <c r="K16" s="4"/>
    </row>
    <row r="17" spans="1:11" s="5" customFormat="1" ht="15.75">
      <c r="A17" s="4"/>
      <c r="B17" s="149" t="s">
        <v>190</v>
      </c>
      <c r="C17" s="149"/>
      <c r="D17" s="149"/>
      <c r="E17" s="149"/>
      <c r="F17" s="15">
        <v>8000</v>
      </c>
      <c r="G17" s="149" t="s">
        <v>137</v>
      </c>
      <c r="H17" s="149"/>
      <c r="I17" s="149"/>
      <c r="J17" s="15">
        <v>60000</v>
      </c>
      <c r="K17" s="4"/>
    </row>
    <row r="18" spans="1:11" s="5" customFormat="1" ht="15.75">
      <c r="A18" s="4"/>
      <c r="B18" s="149" t="s">
        <v>12</v>
      </c>
      <c r="C18" s="149"/>
      <c r="D18" s="149"/>
      <c r="E18" s="149"/>
      <c r="F18" s="15">
        <v>145100</v>
      </c>
      <c r="G18" s="149" t="s">
        <v>138</v>
      </c>
      <c r="H18" s="149"/>
      <c r="I18" s="149"/>
      <c r="J18" s="15">
        <v>6100</v>
      </c>
      <c r="K18" s="4"/>
    </row>
    <row r="19" spans="1:11" s="5" customFormat="1" ht="15.75">
      <c r="A19" s="4"/>
      <c r="B19" s="149" t="s">
        <v>139</v>
      </c>
      <c r="C19" s="149"/>
      <c r="D19" s="149"/>
      <c r="E19" s="149"/>
      <c r="F19" s="15">
        <v>18100</v>
      </c>
      <c r="G19" s="149" t="s">
        <v>140</v>
      </c>
      <c r="H19" s="149"/>
      <c r="I19" s="149"/>
      <c r="J19" s="15">
        <v>800</v>
      </c>
      <c r="K19" s="4"/>
    </row>
    <row r="20" spans="1:11" s="5" customFormat="1" ht="15.75">
      <c r="A20" s="4"/>
      <c r="B20" s="149" t="s">
        <v>141</v>
      </c>
      <c r="C20" s="149"/>
      <c r="D20" s="149"/>
      <c r="E20" s="149"/>
      <c r="F20" s="15">
        <v>27000</v>
      </c>
      <c r="G20" s="149" t="s">
        <v>142</v>
      </c>
      <c r="H20" s="149"/>
      <c r="I20" s="149"/>
      <c r="J20" s="15">
        <v>62500</v>
      </c>
      <c r="K20" s="4"/>
    </row>
    <row r="21" spans="1:11" s="5" customFormat="1" ht="15.75">
      <c r="A21" s="4"/>
      <c r="B21" s="149" t="s">
        <v>143</v>
      </c>
      <c r="C21" s="149"/>
      <c r="D21" s="149"/>
      <c r="E21" s="149"/>
      <c r="F21" s="15">
        <v>7400</v>
      </c>
      <c r="G21" s="149" t="s">
        <v>144</v>
      </c>
      <c r="H21" s="149"/>
      <c r="I21" s="149"/>
      <c r="J21" s="15">
        <v>18000</v>
      </c>
      <c r="K21" s="4"/>
    </row>
    <row r="22" spans="1:11" s="5" customFormat="1" ht="15.75">
      <c r="A22" s="4"/>
      <c r="B22" s="130"/>
      <c r="C22" s="130"/>
      <c r="D22" s="130"/>
      <c r="E22" s="130"/>
      <c r="F22" s="130"/>
      <c r="G22" s="130"/>
      <c r="H22" s="130"/>
      <c r="I22" s="130"/>
      <c r="J22" s="130"/>
      <c r="K22" s="4"/>
    </row>
    <row r="23" spans="1:11" s="5" customFormat="1" ht="15.75">
      <c r="A23" s="4"/>
      <c r="B23" s="131" t="s">
        <v>14</v>
      </c>
      <c r="C23" s="131"/>
      <c r="D23" s="131"/>
      <c r="E23" s="131"/>
      <c r="F23" s="131"/>
      <c r="G23" s="131"/>
      <c r="H23" s="131"/>
      <c r="I23" s="131"/>
      <c r="J23" s="131"/>
      <c r="K23" s="4"/>
    </row>
    <row r="24" spans="1:11" s="5" customFormat="1" ht="15.75">
      <c r="A24" s="4"/>
      <c r="B24" s="119" t="s">
        <v>145</v>
      </c>
      <c r="C24" s="119"/>
      <c r="D24" s="119"/>
      <c r="E24" s="119"/>
      <c r="F24" s="119"/>
      <c r="G24" s="119"/>
      <c r="H24" s="119"/>
      <c r="I24" s="119"/>
      <c r="J24" s="119"/>
      <c r="K24" s="4"/>
    </row>
    <row r="25" spans="1:11" s="5" customFormat="1" ht="15.75">
      <c r="A25" s="4"/>
      <c r="B25" s="130"/>
      <c r="C25" s="130"/>
      <c r="D25" s="130"/>
      <c r="E25" s="130"/>
      <c r="F25" s="130"/>
      <c r="G25" s="130"/>
      <c r="H25" s="130"/>
      <c r="I25" s="130"/>
      <c r="J25" s="130"/>
      <c r="K25" s="4"/>
    </row>
    <row r="26" spans="1:11" s="5" customFormat="1" ht="15.75">
      <c r="A26" s="4"/>
      <c r="B26" s="151"/>
      <c r="C26" s="156" t="s">
        <v>194</v>
      </c>
      <c r="D26" s="156"/>
      <c r="E26" s="156"/>
      <c r="F26" s="156"/>
      <c r="G26" s="156"/>
      <c r="H26" s="156"/>
      <c r="I26" s="156"/>
      <c r="J26" s="151"/>
      <c r="K26" s="4"/>
    </row>
    <row r="27" spans="1:11" s="5" customFormat="1" ht="15.75">
      <c r="A27" s="4"/>
      <c r="B27" s="151"/>
      <c r="C27" s="151" t="s">
        <v>15</v>
      </c>
      <c r="D27" s="151"/>
      <c r="E27" s="151"/>
      <c r="F27" s="151"/>
      <c r="G27" s="151"/>
      <c r="H27" s="151"/>
      <c r="I27" s="151"/>
      <c r="J27" s="151"/>
      <c r="K27" s="4"/>
    </row>
    <row r="28" spans="1:11" s="5" customFormat="1" ht="16.5" thickBot="1">
      <c r="A28" s="4"/>
      <c r="B28" s="151"/>
      <c r="C28" s="159" t="s">
        <v>191</v>
      </c>
      <c r="D28" s="159"/>
      <c r="E28" s="159"/>
      <c r="F28" s="159"/>
      <c r="G28" s="159"/>
      <c r="H28" s="159"/>
      <c r="I28" s="159"/>
      <c r="J28" s="151"/>
      <c r="K28" s="4"/>
    </row>
    <row r="29" spans="1:11" s="5" customFormat="1" ht="15.75">
      <c r="A29" s="4"/>
      <c r="B29" s="151"/>
      <c r="C29" s="132" t="str">
        <f>B16</f>
        <v>Work in Process Inventory, 01/1/14</v>
      </c>
      <c r="D29" s="133"/>
      <c r="E29" s="133"/>
      <c r="F29" s="134"/>
      <c r="G29" s="160"/>
      <c r="H29" s="160"/>
      <c r="I29" s="19">
        <f>F16</f>
        <v>9500</v>
      </c>
      <c r="J29" s="151"/>
      <c r="K29" s="4"/>
    </row>
    <row r="30" spans="1:11" s="5" customFormat="1" ht="15.75">
      <c r="A30" s="4"/>
      <c r="B30" s="151"/>
      <c r="C30" s="124" t="s">
        <v>16</v>
      </c>
      <c r="D30" s="125"/>
      <c r="E30" s="125"/>
      <c r="F30" s="126"/>
      <c r="G30" s="160"/>
      <c r="H30" s="160"/>
      <c r="I30" s="74"/>
      <c r="J30" s="151"/>
      <c r="K30" s="4"/>
    </row>
    <row r="31" spans="1:11" s="5" customFormat="1" ht="15.75">
      <c r="A31" s="4"/>
      <c r="B31" s="151"/>
      <c r="C31" s="142" t="str">
        <f>B12</f>
        <v>Raw Materials Inventory, 01/1/14</v>
      </c>
      <c r="D31" s="143"/>
      <c r="E31" s="143"/>
      <c r="F31" s="144"/>
      <c r="G31" s="20">
        <f>F12</f>
        <v>47000</v>
      </c>
      <c r="I31" s="74"/>
      <c r="J31" s="151"/>
      <c r="K31" s="4"/>
    </row>
    <row r="32" spans="1:11" s="5" customFormat="1" ht="16.5" thickBot="1">
      <c r="A32" s="4"/>
      <c r="B32" s="151"/>
      <c r="C32" s="142" t="str">
        <f>G20</f>
        <v>Raw Materials Purchases</v>
      </c>
      <c r="D32" s="143"/>
      <c r="E32" s="143"/>
      <c r="F32" s="144"/>
      <c r="G32" s="21">
        <f>J20</f>
        <v>62500</v>
      </c>
      <c r="H32" s="76"/>
      <c r="I32" s="74"/>
      <c r="J32" s="151"/>
      <c r="K32" s="4"/>
    </row>
    <row r="33" spans="1:11" s="5" customFormat="1" ht="15.75">
      <c r="A33" s="4"/>
      <c r="B33" s="151"/>
      <c r="C33" s="142" t="s">
        <v>22</v>
      </c>
      <c r="D33" s="143"/>
      <c r="E33" s="143"/>
      <c r="F33" s="144"/>
      <c r="G33" s="22">
        <f>SUM(G31:G32)</f>
        <v>109500</v>
      </c>
      <c r="H33" s="31"/>
      <c r="I33" s="74"/>
      <c r="J33" s="151"/>
      <c r="K33" s="4"/>
    </row>
    <row r="34" spans="1:11" s="5" customFormat="1" ht="16.5" thickBot="1">
      <c r="A34" s="4"/>
      <c r="B34" s="151"/>
      <c r="C34" s="142" t="str">
        <f>CONCATENATE("Less:  ",B13)</f>
        <v>Less:  Raw Materials Inventory, 12/31/14</v>
      </c>
      <c r="D34" s="143"/>
      <c r="E34" s="143"/>
      <c r="F34" s="144"/>
      <c r="G34" s="21">
        <f>F13</f>
        <v>44200</v>
      </c>
      <c r="H34" s="75"/>
      <c r="I34" s="74"/>
      <c r="J34" s="151"/>
      <c r="K34" s="4"/>
    </row>
    <row r="35" spans="1:11" s="5" customFormat="1" ht="15.75">
      <c r="A35" s="4"/>
      <c r="B35" s="151"/>
      <c r="C35" s="142" t="s">
        <v>17</v>
      </c>
      <c r="D35" s="143"/>
      <c r="E35" s="143"/>
      <c r="F35" s="144"/>
      <c r="H35" s="24">
        <f>G33-G34</f>
        <v>65300</v>
      </c>
      <c r="I35" s="74"/>
      <c r="J35" s="151"/>
      <c r="K35" s="4"/>
    </row>
    <row r="36" spans="1:11" s="5" customFormat="1" ht="15.75">
      <c r="A36" s="4"/>
      <c r="B36" s="151"/>
      <c r="C36" s="124" t="str">
        <f>B18</f>
        <v>Direct labor</v>
      </c>
      <c r="D36" s="125"/>
      <c r="E36" s="125"/>
      <c r="F36" s="126"/>
      <c r="G36" s="74"/>
      <c r="H36" s="24">
        <f>F18</f>
        <v>145100</v>
      </c>
      <c r="I36" s="74"/>
      <c r="J36" s="151"/>
      <c r="K36" s="4"/>
    </row>
    <row r="37" spans="1:11" s="5" customFormat="1" ht="15.75">
      <c r="A37" s="4"/>
      <c r="B37" s="151"/>
      <c r="C37" s="124" t="s">
        <v>13</v>
      </c>
      <c r="D37" s="125"/>
      <c r="E37" s="125"/>
      <c r="F37" s="126"/>
      <c r="G37" s="74"/>
      <c r="H37" s="74"/>
      <c r="I37" s="74"/>
      <c r="J37" s="151"/>
      <c r="K37" s="4"/>
    </row>
    <row r="38" spans="1:11" s="5" customFormat="1" ht="15.75">
      <c r="A38" s="4"/>
      <c r="B38" s="151"/>
      <c r="C38" s="142" t="str">
        <f>G17</f>
        <v>Plant Manager's Salary</v>
      </c>
      <c r="D38" s="143"/>
      <c r="E38" s="143"/>
      <c r="F38" s="144"/>
      <c r="G38" s="24">
        <f>J17</f>
        <v>60000</v>
      </c>
      <c r="H38" s="74"/>
      <c r="I38" s="74"/>
      <c r="J38" s="151"/>
      <c r="K38" s="4"/>
    </row>
    <row r="39" spans="1:11" s="5" customFormat="1" ht="15.75">
      <c r="A39" s="4"/>
      <c r="B39" s="151"/>
      <c r="C39" s="142" t="str">
        <f>B19</f>
        <v>Indirect Labor</v>
      </c>
      <c r="D39" s="143"/>
      <c r="E39" s="143"/>
      <c r="F39" s="144"/>
      <c r="G39" s="24">
        <f>F19</f>
        <v>18100</v>
      </c>
      <c r="H39" s="74"/>
      <c r="I39" s="74"/>
      <c r="J39" s="151"/>
      <c r="K39" s="4"/>
    </row>
    <row r="40" spans="1:11" s="5" customFormat="1" ht="15.75">
      <c r="A40" s="4"/>
      <c r="B40" s="151"/>
      <c r="C40" s="142" t="str">
        <f>G13</f>
        <v>Factory Utilities</v>
      </c>
      <c r="D40" s="143"/>
      <c r="E40" s="143"/>
      <c r="F40" s="144"/>
      <c r="G40" s="24">
        <f>J13</f>
        <v>12900</v>
      </c>
      <c r="H40" s="74"/>
      <c r="I40" s="74"/>
      <c r="J40" s="151"/>
      <c r="K40" s="4"/>
    </row>
    <row r="41" spans="1:11" s="5" customFormat="1" ht="15.75">
      <c r="A41" s="4"/>
      <c r="B41" s="151"/>
      <c r="C41" s="142" t="str">
        <f>G12</f>
        <v>Factory Machinery Depreciation</v>
      </c>
      <c r="D41" s="143"/>
      <c r="E41" s="143"/>
      <c r="F41" s="144"/>
      <c r="G41" s="24">
        <f>J12</f>
        <v>7700</v>
      </c>
      <c r="H41" s="74"/>
      <c r="I41" s="74"/>
      <c r="J41" s="151"/>
      <c r="K41" s="4"/>
    </row>
    <row r="42" spans="1:11" s="5" customFormat="1" ht="15.75">
      <c r="A42" s="4"/>
      <c r="B42" s="151"/>
      <c r="C42" s="142" t="str">
        <f>B21</f>
        <v>Factory Insurance</v>
      </c>
      <c r="D42" s="143"/>
      <c r="E42" s="143"/>
      <c r="F42" s="144"/>
      <c r="G42" s="24">
        <f>F21</f>
        <v>7400</v>
      </c>
      <c r="H42" s="74"/>
      <c r="I42" s="74"/>
      <c r="J42" s="151"/>
      <c r="K42" s="4"/>
    </row>
    <row r="43" spans="1:11" s="5" customFormat="1" ht="15.75">
      <c r="A43" s="4"/>
      <c r="B43" s="151"/>
      <c r="C43" s="142" t="str">
        <f>G18</f>
        <v>Factory Property Taxes</v>
      </c>
      <c r="D43" s="143"/>
      <c r="E43" s="143"/>
      <c r="F43" s="144"/>
      <c r="G43" s="24">
        <f>J18</f>
        <v>6100</v>
      </c>
      <c r="H43" s="74"/>
      <c r="I43" s="74"/>
      <c r="J43" s="151"/>
      <c r="K43" s="4"/>
    </row>
    <row r="44" spans="1:11" s="5" customFormat="1" ht="16.5" thickBot="1">
      <c r="A44" s="4"/>
      <c r="B44" s="151"/>
      <c r="C44" s="142" t="str">
        <f>G19</f>
        <v>Factory Repairs</v>
      </c>
      <c r="D44" s="143"/>
      <c r="E44" s="143"/>
      <c r="F44" s="144"/>
      <c r="G44" s="21">
        <f>J19</f>
        <v>800</v>
      </c>
      <c r="H44" s="74"/>
      <c r="I44" s="74"/>
      <c r="J44" s="151"/>
      <c r="K44" s="4"/>
    </row>
    <row r="45" spans="1:11" s="5" customFormat="1" ht="16.5" thickBot="1">
      <c r="A45" s="4"/>
      <c r="B45" s="151"/>
      <c r="C45" s="127" t="s">
        <v>21</v>
      </c>
      <c r="D45" s="128"/>
      <c r="E45" s="128"/>
      <c r="F45" s="129"/>
      <c r="G45" s="74"/>
      <c r="H45" s="21">
        <f>SUM(G38:G44)</f>
        <v>113000</v>
      </c>
      <c r="I45" s="74"/>
      <c r="J45" s="151"/>
      <c r="K45" s="4"/>
    </row>
    <row r="46" spans="1:11" s="5" customFormat="1" ht="16.5" thickBot="1">
      <c r="A46" s="4"/>
      <c r="B46" s="151"/>
      <c r="C46" s="124" t="s">
        <v>18</v>
      </c>
      <c r="D46" s="125"/>
      <c r="E46" s="125"/>
      <c r="F46" s="126"/>
      <c r="G46" s="74"/>
      <c r="H46" s="74"/>
      <c r="I46" s="21">
        <f>H35+H36+H45</f>
        <v>323400</v>
      </c>
      <c r="J46" s="151"/>
      <c r="K46" s="4"/>
    </row>
    <row r="47" spans="1:11" s="5" customFormat="1" ht="15.75">
      <c r="A47" s="4"/>
      <c r="B47" s="151"/>
      <c r="C47" s="124" t="s">
        <v>19</v>
      </c>
      <c r="D47" s="125"/>
      <c r="E47" s="125"/>
      <c r="F47" s="126"/>
      <c r="G47" s="74"/>
      <c r="H47" s="74"/>
      <c r="I47" s="22">
        <f>I29+I46</f>
        <v>332900</v>
      </c>
      <c r="J47" s="151"/>
      <c r="K47" s="4"/>
    </row>
    <row r="48" spans="1:11" s="5" customFormat="1" ht="16.5" thickBot="1">
      <c r="A48" s="4"/>
      <c r="B48" s="151"/>
      <c r="C48" s="124" t="str">
        <f>CONCATENATE("Less:  ",B17)</f>
        <v>Less:  Work in Process Inventory, 12/31/14</v>
      </c>
      <c r="D48" s="125"/>
      <c r="E48" s="125"/>
      <c r="F48" s="126"/>
      <c r="G48" s="74"/>
      <c r="H48" s="74"/>
      <c r="I48" s="25">
        <f>F17</f>
        <v>8000</v>
      </c>
      <c r="J48" s="151"/>
      <c r="K48" s="4"/>
    </row>
    <row r="49" spans="1:11" s="5" customFormat="1" ht="16.5" thickBot="1">
      <c r="A49" s="4"/>
      <c r="B49" s="151"/>
      <c r="C49" s="124" t="s">
        <v>20</v>
      </c>
      <c r="D49" s="125"/>
      <c r="E49" s="125"/>
      <c r="F49" s="126"/>
      <c r="G49" s="74"/>
      <c r="H49" s="74"/>
      <c r="I49" s="26">
        <f>I47-I48</f>
        <v>324900</v>
      </c>
      <c r="J49" s="151"/>
      <c r="K49" s="4"/>
    </row>
    <row r="50" spans="1:11" s="5" customFormat="1" ht="16.5" thickTop="1">
      <c r="A50" s="4"/>
      <c r="B50" s="130"/>
      <c r="C50" s="130"/>
      <c r="D50" s="130"/>
      <c r="E50" s="130"/>
      <c r="F50" s="130"/>
      <c r="G50" s="130"/>
      <c r="H50" s="130"/>
      <c r="I50" s="130"/>
      <c r="J50" s="130"/>
      <c r="K50" s="4"/>
    </row>
    <row r="51" spans="1:11" s="5" customFormat="1" ht="15.75">
      <c r="A51" s="4"/>
      <c r="B51" s="119" t="s">
        <v>146</v>
      </c>
      <c r="C51" s="119"/>
      <c r="D51" s="119"/>
      <c r="E51" s="119"/>
      <c r="F51" s="119"/>
      <c r="G51" s="119"/>
      <c r="H51" s="119"/>
      <c r="I51" s="119"/>
      <c r="J51" s="119"/>
      <c r="K51" s="4"/>
    </row>
    <row r="52" spans="1:11" s="5" customFormat="1" ht="15.75">
      <c r="A52" s="4"/>
      <c r="B52" s="130"/>
      <c r="C52" s="130"/>
      <c r="D52" s="130"/>
      <c r="E52" s="130"/>
      <c r="F52" s="130"/>
      <c r="G52" s="130"/>
      <c r="H52" s="130"/>
      <c r="I52" s="130"/>
      <c r="J52" s="130"/>
      <c r="K52" s="4"/>
    </row>
    <row r="53" spans="1:11" s="5" customFormat="1" ht="15.75">
      <c r="A53" s="4"/>
      <c r="B53" s="151"/>
      <c r="C53" s="156" t="str">
        <f>C26</f>
        <v>MOXIE COMPANY</v>
      </c>
      <c r="D53" s="156"/>
      <c r="E53" s="156"/>
      <c r="F53" s="156"/>
      <c r="G53" s="156"/>
      <c r="H53" s="156"/>
      <c r="I53" s="151"/>
      <c r="J53" s="151"/>
      <c r="K53" s="4"/>
    </row>
    <row r="54" spans="1:11" s="5" customFormat="1" ht="15.75">
      <c r="A54" s="4"/>
      <c r="B54" s="151"/>
      <c r="C54" s="151" t="s">
        <v>147</v>
      </c>
      <c r="D54" s="151"/>
      <c r="E54" s="151"/>
      <c r="F54" s="151"/>
      <c r="G54" s="151"/>
      <c r="H54" s="151"/>
      <c r="I54" s="151"/>
      <c r="J54" s="151"/>
      <c r="K54" s="4"/>
    </row>
    <row r="55" spans="1:11" s="5" customFormat="1" ht="16.5" thickBot="1">
      <c r="A55" s="4"/>
      <c r="B55" s="151"/>
      <c r="C55" s="159" t="str">
        <f>C28</f>
        <v>For the Year Ended December 31, 2014</v>
      </c>
      <c r="D55" s="159"/>
      <c r="E55" s="159"/>
      <c r="F55" s="159"/>
      <c r="G55" s="159"/>
      <c r="H55" s="159"/>
      <c r="I55" s="151"/>
      <c r="J55" s="151"/>
      <c r="K55" s="4"/>
    </row>
    <row r="56" spans="1:11" s="5" customFormat="1" ht="15.75">
      <c r="A56" s="4"/>
      <c r="B56" s="151"/>
      <c r="C56" s="132" t="s">
        <v>148</v>
      </c>
      <c r="D56" s="133"/>
      <c r="E56" s="133"/>
      <c r="F56" s="134"/>
      <c r="I56" s="151"/>
      <c r="J56" s="151"/>
      <c r="K56" s="4"/>
    </row>
    <row r="57" spans="1:11" s="5" customFormat="1" ht="15.75">
      <c r="A57" s="4"/>
      <c r="B57" s="151"/>
      <c r="C57" s="142" t="str">
        <f>G15</f>
        <v>Sales Revenues</v>
      </c>
      <c r="D57" s="143"/>
      <c r="E57" s="143"/>
      <c r="F57" s="144"/>
      <c r="G57" s="20">
        <f>J15</f>
        <v>465000</v>
      </c>
      <c r="I57" s="151"/>
      <c r="J57" s="151"/>
      <c r="K57" s="4"/>
    </row>
    <row r="58" spans="1:11" s="5" customFormat="1" ht="16.5" thickBot="1">
      <c r="A58" s="4"/>
      <c r="B58" s="151"/>
      <c r="C58" s="142" t="str">
        <f>CONCATENATE("Less: ",G16)</f>
        <v>Less: Sale Discounts</v>
      </c>
      <c r="D58" s="143"/>
      <c r="E58" s="143"/>
      <c r="F58" s="144"/>
      <c r="G58" s="21">
        <f>J16</f>
        <v>2500</v>
      </c>
      <c r="I58" s="151"/>
      <c r="J58" s="151"/>
      <c r="K58" s="4"/>
    </row>
    <row r="59" spans="1:11" s="5" customFormat="1" ht="15.75">
      <c r="A59" s="4"/>
      <c r="B59" s="151"/>
      <c r="C59" s="142" t="s">
        <v>111</v>
      </c>
      <c r="D59" s="143"/>
      <c r="E59" s="143"/>
      <c r="F59" s="144"/>
      <c r="G59" s="74"/>
      <c r="H59" s="20">
        <f>G57-G58</f>
        <v>462500</v>
      </c>
      <c r="I59" s="151"/>
      <c r="J59" s="151"/>
      <c r="K59" s="4"/>
    </row>
    <row r="60" spans="1:11" s="5" customFormat="1" ht="15.75">
      <c r="A60" s="4"/>
      <c r="B60" s="151"/>
      <c r="C60" s="124" t="s">
        <v>47</v>
      </c>
      <c r="D60" s="125"/>
      <c r="E60" s="125"/>
      <c r="F60" s="126"/>
      <c r="G60" s="74"/>
      <c r="H60" s="74"/>
      <c r="I60" s="151"/>
      <c r="J60" s="151"/>
      <c r="K60" s="4"/>
    </row>
    <row r="61" spans="1:11" s="5" customFormat="1" ht="15.75">
      <c r="A61" s="4"/>
      <c r="B61" s="151"/>
      <c r="C61" s="142" t="str">
        <f>B14</f>
        <v>Finished Goods Inventory, 01/1/14</v>
      </c>
      <c r="D61" s="143"/>
      <c r="E61" s="143"/>
      <c r="F61" s="144"/>
      <c r="G61" s="24">
        <f>F14</f>
        <v>85000</v>
      </c>
      <c r="H61" s="74"/>
      <c r="I61" s="151"/>
      <c r="J61" s="151"/>
      <c r="K61" s="4"/>
    </row>
    <row r="62" spans="1:11" s="5" customFormat="1" ht="16.5" thickBot="1">
      <c r="A62" s="4"/>
      <c r="B62" s="151"/>
      <c r="C62" s="142" t="s">
        <v>149</v>
      </c>
      <c r="D62" s="143"/>
      <c r="E62" s="143"/>
      <c r="F62" s="144"/>
      <c r="G62" s="21">
        <f>I49</f>
        <v>324900</v>
      </c>
      <c r="H62" s="74"/>
      <c r="I62" s="151"/>
      <c r="J62" s="151"/>
      <c r="K62" s="4"/>
    </row>
    <row r="63" spans="1:11" s="5" customFormat="1" ht="15.75">
      <c r="A63" s="4"/>
      <c r="B63" s="151"/>
      <c r="C63" s="142" t="s">
        <v>49</v>
      </c>
      <c r="D63" s="143"/>
      <c r="E63" s="143"/>
      <c r="F63" s="144"/>
      <c r="G63" s="22">
        <f>G61+G62</f>
        <v>409900</v>
      </c>
      <c r="H63" s="74"/>
      <c r="I63" s="151"/>
      <c r="J63" s="151"/>
      <c r="K63" s="4"/>
    </row>
    <row r="64" spans="1:11" s="5" customFormat="1" ht="16.5" thickBot="1">
      <c r="A64" s="4"/>
      <c r="B64" s="151"/>
      <c r="C64" s="142" t="str">
        <f>B15</f>
        <v>Finished Goods Inventory, 12/31/14</v>
      </c>
      <c r="D64" s="143"/>
      <c r="E64" s="143"/>
      <c r="F64" s="144"/>
      <c r="G64" s="21">
        <f>F15</f>
        <v>57800</v>
      </c>
      <c r="H64" s="74"/>
      <c r="I64" s="151"/>
      <c r="J64" s="151"/>
      <c r="K64" s="4"/>
    </row>
    <row r="65" spans="1:11" s="5" customFormat="1" ht="16.5" thickBot="1">
      <c r="A65" s="4"/>
      <c r="B65" s="151"/>
      <c r="C65" s="127" t="s">
        <v>47</v>
      </c>
      <c r="D65" s="128"/>
      <c r="E65" s="128"/>
      <c r="F65" s="129"/>
      <c r="G65" s="74"/>
      <c r="H65" s="25">
        <f>G63-G64</f>
        <v>352100</v>
      </c>
      <c r="I65" s="151"/>
      <c r="J65" s="151"/>
      <c r="K65" s="4"/>
    </row>
    <row r="66" spans="1:11" s="5" customFormat="1" ht="16.5" thickBot="1">
      <c r="A66" s="4"/>
      <c r="B66" s="151"/>
      <c r="C66" s="124" t="s">
        <v>51</v>
      </c>
      <c r="D66" s="125"/>
      <c r="E66" s="125"/>
      <c r="F66" s="126"/>
      <c r="G66" s="74"/>
      <c r="H66" s="26">
        <f>H59-H65</f>
        <v>110400</v>
      </c>
      <c r="I66" s="151"/>
      <c r="J66" s="151"/>
      <c r="K66" s="4"/>
    </row>
    <row r="67" spans="1:11" s="5" customFormat="1" ht="16.5" thickTop="1">
      <c r="A67" s="4"/>
      <c r="B67" s="130"/>
      <c r="C67" s="130"/>
      <c r="D67" s="130"/>
      <c r="E67" s="130"/>
      <c r="F67" s="130"/>
      <c r="G67" s="130"/>
      <c r="H67" s="130"/>
      <c r="I67" s="130"/>
      <c r="J67" s="130"/>
      <c r="K67" s="4"/>
    </row>
    <row r="68" spans="1:11" s="5" customFormat="1" ht="15.75">
      <c r="A68" s="4"/>
      <c r="B68" s="119" t="s">
        <v>193</v>
      </c>
      <c r="C68" s="119"/>
      <c r="D68" s="119"/>
      <c r="E68" s="119"/>
      <c r="F68" s="119"/>
      <c r="G68" s="119"/>
      <c r="H68" s="119"/>
      <c r="I68" s="119"/>
      <c r="J68" s="119"/>
      <c r="K68" s="4"/>
    </row>
    <row r="69" spans="1:11" s="5" customFormat="1" ht="15.75">
      <c r="A69" s="4"/>
      <c r="B69" s="130"/>
      <c r="C69" s="130"/>
      <c r="D69" s="130"/>
      <c r="E69" s="130"/>
      <c r="F69" s="130"/>
      <c r="G69" s="130"/>
      <c r="H69" s="130"/>
      <c r="I69" s="130"/>
      <c r="J69" s="130"/>
      <c r="K69" s="4"/>
    </row>
    <row r="70" spans="1:11" s="5" customFormat="1" ht="15.75">
      <c r="A70" s="4"/>
      <c r="B70" s="151"/>
      <c r="C70" s="156" t="str">
        <f>C53</f>
        <v>MOXIE COMPANY</v>
      </c>
      <c r="D70" s="156"/>
      <c r="E70" s="156"/>
      <c r="F70" s="156"/>
      <c r="G70" s="156"/>
      <c r="H70" s="156"/>
      <c r="I70" s="151"/>
      <c r="J70" s="151"/>
      <c r="K70" s="4"/>
    </row>
    <row r="71" spans="1:11" s="5" customFormat="1" ht="15.75">
      <c r="A71" s="4"/>
      <c r="B71" s="151"/>
      <c r="C71" s="151" t="s">
        <v>129</v>
      </c>
      <c r="D71" s="151"/>
      <c r="E71" s="151"/>
      <c r="F71" s="151"/>
      <c r="G71" s="151"/>
      <c r="H71" s="151"/>
      <c r="I71" s="151"/>
      <c r="J71" s="151"/>
      <c r="K71" s="4"/>
    </row>
    <row r="72" spans="1:11" s="5" customFormat="1" ht="16.5" thickBot="1">
      <c r="A72" s="4"/>
      <c r="B72" s="151"/>
      <c r="C72" s="157">
        <v>42004</v>
      </c>
      <c r="D72" s="157"/>
      <c r="E72" s="157"/>
      <c r="F72" s="157"/>
      <c r="G72" s="157"/>
      <c r="H72" s="157"/>
      <c r="I72" s="151"/>
      <c r="J72" s="151"/>
      <c r="K72" s="4"/>
    </row>
    <row r="73" spans="1:11" s="5" customFormat="1" ht="15.75">
      <c r="A73" s="4"/>
      <c r="B73" s="151"/>
      <c r="C73" s="158" t="s">
        <v>150</v>
      </c>
      <c r="D73" s="158"/>
      <c r="E73" s="158"/>
      <c r="F73" s="158"/>
      <c r="G73" s="158"/>
      <c r="H73" s="158"/>
      <c r="I73" s="151"/>
      <c r="J73" s="151"/>
      <c r="K73" s="4"/>
    </row>
    <row r="74" spans="1:11" s="5" customFormat="1" ht="15.75">
      <c r="A74" s="4"/>
      <c r="B74" s="151"/>
      <c r="C74" s="130" t="s">
        <v>130</v>
      </c>
      <c r="D74" s="130"/>
      <c r="E74" s="130"/>
      <c r="F74" s="130"/>
      <c r="G74" s="130"/>
      <c r="H74" s="130"/>
      <c r="I74" s="151"/>
      <c r="J74" s="151"/>
      <c r="K74" s="4"/>
    </row>
    <row r="75" spans="1:11" s="5" customFormat="1" ht="15.75">
      <c r="A75" s="4"/>
      <c r="B75" s="151"/>
      <c r="C75" s="142" t="str">
        <f>G21</f>
        <v>Cash</v>
      </c>
      <c r="D75" s="143"/>
      <c r="E75" s="143"/>
      <c r="F75" s="144"/>
      <c r="G75" s="136"/>
      <c r="H75" s="20">
        <f>J21</f>
        <v>18000</v>
      </c>
      <c r="I75" s="151"/>
      <c r="J75" s="151"/>
      <c r="K75" s="4"/>
    </row>
    <row r="76" spans="1:11" s="5" customFormat="1" ht="15.75">
      <c r="A76" s="4"/>
      <c r="B76" s="151"/>
      <c r="C76" s="142" t="str">
        <f>B20</f>
        <v>Account Receivable</v>
      </c>
      <c r="D76" s="143"/>
      <c r="E76" s="143"/>
      <c r="F76" s="144"/>
      <c r="G76" s="136"/>
      <c r="H76" s="24">
        <f>F20</f>
        <v>27000</v>
      </c>
      <c r="I76" s="151"/>
      <c r="J76" s="151"/>
      <c r="K76" s="4"/>
    </row>
    <row r="77" spans="1:11" s="5" customFormat="1" ht="15.75">
      <c r="A77" s="4"/>
      <c r="B77" s="151"/>
      <c r="C77" s="142" t="s">
        <v>114</v>
      </c>
      <c r="D77" s="143"/>
      <c r="E77" s="143"/>
      <c r="F77" s="144"/>
      <c r="G77" s="137"/>
      <c r="H77" s="187"/>
      <c r="I77" s="151"/>
      <c r="J77" s="151"/>
      <c r="K77" s="4"/>
    </row>
    <row r="78" spans="1:11" s="5" customFormat="1" ht="15.75">
      <c r="A78" s="4"/>
      <c r="B78" s="151"/>
      <c r="C78" s="127" t="str">
        <f>B15</f>
        <v>Finished Goods Inventory, 12/31/14</v>
      </c>
      <c r="D78" s="128"/>
      <c r="E78" s="128"/>
      <c r="F78" s="129"/>
      <c r="G78" s="29">
        <f>F15</f>
        <v>57800</v>
      </c>
      <c r="H78" s="151"/>
      <c r="I78" s="151"/>
      <c r="J78" s="151"/>
      <c r="K78" s="4"/>
    </row>
    <row r="79" spans="1:11" s="5" customFormat="1" ht="15.75">
      <c r="A79" s="4"/>
      <c r="B79" s="151"/>
      <c r="C79" s="127" t="str">
        <f>B17</f>
        <v>Work in Process Inventory, 12/31/14</v>
      </c>
      <c r="D79" s="128"/>
      <c r="E79" s="128"/>
      <c r="F79" s="129"/>
      <c r="G79" s="36">
        <f>F17</f>
        <v>8000</v>
      </c>
      <c r="H79" s="188"/>
      <c r="I79" s="151"/>
      <c r="J79" s="151"/>
      <c r="K79" s="4"/>
    </row>
    <row r="80" spans="1:11" s="5" customFormat="1" ht="16.5" thickBot="1">
      <c r="A80" s="4"/>
      <c r="B80" s="151"/>
      <c r="C80" s="127" t="str">
        <f>B13</f>
        <v>Raw Materials Inventory, 12/31/14</v>
      </c>
      <c r="D80" s="128"/>
      <c r="E80" s="128"/>
      <c r="F80" s="129"/>
      <c r="G80" s="30">
        <f>F13</f>
        <v>44200</v>
      </c>
      <c r="H80" s="24">
        <f>SUM(G78:G80)</f>
        <v>110000</v>
      </c>
      <c r="I80" s="151"/>
      <c r="J80" s="151"/>
      <c r="K80" s="4"/>
    </row>
    <row r="81" spans="1:11" s="5" customFormat="1" ht="16.5" thickBot="1">
      <c r="A81" s="4"/>
      <c r="B81" s="151"/>
      <c r="C81" s="130" t="s">
        <v>151</v>
      </c>
      <c r="D81" s="130"/>
      <c r="E81" s="130"/>
      <c r="F81" s="130"/>
      <c r="G81" s="189"/>
      <c r="H81" s="26">
        <f>H75+H76+H80</f>
        <v>155000</v>
      </c>
      <c r="I81" s="151"/>
      <c r="J81" s="151"/>
      <c r="K81" s="4"/>
    </row>
    <row r="82" spans="1:11" s="5" customFormat="1" ht="16.5" thickTop="1">
      <c r="A82" s="4"/>
      <c r="B82" s="130"/>
      <c r="C82" s="130"/>
      <c r="D82" s="130"/>
      <c r="E82" s="130"/>
      <c r="F82" s="130"/>
      <c r="G82" s="130"/>
      <c r="H82" s="130"/>
      <c r="I82" s="130"/>
      <c r="J82" s="130"/>
      <c r="K82" s="4"/>
    </row>
    <row r="83" spans="1:11" s="5" customFormat="1" ht="15.75">
      <c r="A83" s="4"/>
      <c r="B83" s="4"/>
      <c r="C83" s="4"/>
      <c r="D83" s="4"/>
      <c r="E83" s="4"/>
      <c r="F83" s="4"/>
      <c r="G83" s="4"/>
      <c r="H83" s="4"/>
      <c r="I83" s="4"/>
      <c r="J83" s="4"/>
      <c r="K83" s="4"/>
    </row>
    <row r="84" spans="1:11" s="5" customFormat="1" ht="15.75"/>
    <row r="85" spans="1:11" s="5" customFormat="1" ht="15.75"/>
    <row r="86" spans="1:11" s="5" customFormat="1" ht="15.75"/>
    <row r="87" spans="1:11" s="5" customFormat="1" ht="15.75"/>
    <row r="88" spans="1:11" s="5" customFormat="1" ht="15.75"/>
    <row r="89" spans="1:11" s="5" customFormat="1" ht="15.75"/>
    <row r="90" spans="1:11" s="5" customFormat="1" ht="15.75"/>
    <row r="91" spans="1:11" s="5" customFormat="1" ht="15.75"/>
    <row r="92" spans="1:11" s="5" customFormat="1" ht="15.75"/>
    <row r="93" spans="1:11" s="5" customFormat="1" ht="15.75"/>
    <row r="94" spans="1:11" s="5" customFormat="1" ht="15.75"/>
    <row r="95" spans="1:11" s="5" customFormat="1" ht="15.75"/>
    <row r="96" spans="1:11" s="5" customFormat="1" ht="15.75"/>
    <row r="97" s="5" customFormat="1" ht="15.75"/>
    <row r="98" s="5" customFormat="1" ht="15.75"/>
    <row r="99" s="5" customFormat="1" ht="15.75"/>
    <row r="100" s="5" customFormat="1" ht="15.75"/>
    <row r="101" s="5" customFormat="1" ht="15.75"/>
    <row r="102" s="5" customFormat="1" ht="15.75"/>
    <row r="103" s="5" customFormat="1" ht="15.75"/>
    <row r="104" s="5" customFormat="1" ht="15.75"/>
    <row r="105" s="5" customFormat="1" ht="15.75"/>
    <row r="106" s="5" customFormat="1" ht="15.75"/>
    <row r="107" s="5" customFormat="1" ht="15.75"/>
    <row r="108" s="5" customFormat="1" ht="15.75"/>
    <row r="109" s="5" customFormat="1" ht="15.75"/>
    <row r="110" s="5" customFormat="1" ht="15.75"/>
    <row r="111" s="5" customFormat="1" ht="15.75"/>
    <row r="112" s="5" customFormat="1" ht="15.75"/>
    <row r="113" s="5" customFormat="1" ht="15.75"/>
    <row r="114" s="5" customFormat="1" ht="15.75"/>
    <row r="115" s="5" customFormat="1" ht="15.75"/>
    <row r="116" s="5" customFormat="1" ht="15.75"/>
    <row r="117" s="5" customFormat="1" ht="15.75"/>
    <row r="118" s="5" customFormat="1" ht="15.75"/>
    <row r="119" s="5" customFormat="1" ht="15.75"/>
    <row r="120" s="5" customFormat="1" ht="15.75"/>
    <row r="121" s="5" customFormat="1" ht="15.75"/>
    <row r="122" s="5" customFormat="1" ht="15.75"/>
    <row r="123" s="5" customFormat="1" ht="15.75"/>
    <row r="124" s="5" customFormat="1" ht="15.75"/>
    <row r="125" s="5" customFormat="1" ht="15.75"/>
    <row r="126" s="5" customFormat="1" ht="15.75"/>
    <row r="127" s="5" customFormat="1" ht="15.75"/>
    <row r="128" s="5" customFormat="1" ht="15.75"/>
    <row r="129" s="5" customFormat="1" ht="15.75"/>
    <row r="130" s="5" customFormat="1" ht="15.75"/>
    <row r="131" s="5" customFormat="1" ht="15.75"/>
    <row r="132" s="5" customFormat="1" ht="15.75"/>
    <row r="133" s="5" customFormat="1" ht="15.75"/>
    <row r="134" s="5" customFormat="1" ht="15.75"/>
    <row r="135" s="5" customFormat="1" ht="15.75"/>
    <row r="136" s="5" customFormat="1" ht="15.75"/>
    <row r="137" s="5" customFormat="1" ht="15.75"/>
    <row r="138" s="5" customFormat="1" ht="15.75"/>
    <row r="139" s="5" customFormat="1" ht="15.75"/>
    <row r="140" s="5" customFormat="1" ht="15.75"/>
    <row r="141" s="5" customFormat="1" ht="15.75"/>
    <row r="142" s="5" customFormat="1" ht="15.75"/>
    <row r="143" s="5" customFormat="1" ht="15.75"/>
    <row r="144" s="5" customFormat="1" ht="15.75"/>
    <row r="145" s="5" customFormat="1" ht="15.75"/>
    <row r="146" s="5" customFormat="1" ht="15.75"/>
    <row r="147" s="5" customFormat="1" ht="15.75"/>
    <row r="148" s="5" customFormat="1" ht="15.75"/>
    <row r="149" s="5" customFormat="1" ht="15.75"/>
    <row r="150" s="5" customFormat="1" ht="15.75"/>
    <row r="151" s="5" customFormat="1" ht="15.75"/>
    <row r="152" s="5" customFormat="1" ht="15.75"/>
    <row r="153" s="5" customFormat="1" ht="15.75"/>
    <row r="154" s="5" customFormat="1" ht="15.75"/>
    <row r="155" s="5" customFormat="1" ht="15.75"/>
    <row r="156" s="5" customFormat="1" ht="15.75"/>
    <row r="157" s="5" customFormat="1" ht="15.75"/>
    <row r="158" s="5" customFormat="1" ht="15.75"/>
    <row r="159" s="5" customFormat="1" ht="15.75"/>
    <row r="160" s="5" customFormat="1" ht="15.75"/>
    <row r="161" s="5" customFormat="1" ht="15.75"/>
    <row r="162" s="5" customFormat="1" ht="15.75"/>
    <row r="163" s="5" customFormat="1" ht="15.75"/>
    <row r="164" s="5" customFormat="1" ht="15.75"/>
    <row r="165" s="5" customFormat="1" ht="15.75"/>
    <row r="166" s="5" customFormat="1" ht="15.75"/>
    <row r="167" s="5" customFormat="1" ht="15.75"/>
    <row r="168" s="5" customFormat="1" ht="15.75"/>
    <row r="169" s="5" customFormat="1" ht="15.75"/>
    <row r="170" s="5" customFormat="1" ht="15.75"/>
    <row r="171" s="5" customFormat="1" ht="15.75"/>
    <row r="172" s="5" customFormat="1" ht="15.75"/>
    <row r="173" s="5" customFormat="1" ht="15.75"/>
    <row r="174" s="5" customFormat="1" ht="15.75"/>
    <row r="175" s="5" customFormat="1" ht="15.75"/>
    <row r="176" s="5" customFormat="1" ht="15.75"/>
    <row r="177" s="5" customFormat="1" ht="15.75"/>
    <row r="178" s="5" customFormat="1" ht="15.75"/>
    <row r="179" s="5" customFormat="1" ht="15.75"/>
    <row r="180" s="5" customFormat="1" ht="15.75"/>
    <row r="181" s="5" customFormat="1" ht="15.75"/>
    <row r="182" s="5" customFormat="1" ht="15.75"/>
    <row r="183" s="5" customFormat="1" ht="15.75"/>
    <row r="184" s="5" customFormat="1" ht="15.75"/>
    <row r="185" s="5" customFormat="1" ht="15.75"/>
    <row r="186" s="5" customFormat="1" ht="15.75"/>
    <row r="187" s="5" customFormat="1" ht="15.75"/>
    <row r="188" s="5" customFormat="1" ht="15.75"/>
    <row r="189" s="5" customFormat="1" ht="15.75"/>
    <row r="190" s="5" customFormat="1" ht="15.75"/>
    <row r="191" s="77" customFormat="1"/>
    <row r="192" s="77" customFormat="1"/>
    <row r="193" s="77" customFormat="1"/>
    <row r="194" s="77" customFormat="1"/>
    <row r="195" s="77" customFormat="1"/>
    <row r="196" s="77" customFormat="1"/>
    <row r="197" s="77" customFormat="1"/>
    <row r="198" s="77" customFormat="1"/>
    <row r="199" s="77" customFormat="1"/>
    <row r="200" s="77" customFormat="1"/>
    <row r="201" s="77" customFormat="1"/>
    <row r="202" s="77" customFormat="1"/>
    <row r="203" s="77" customFormat="1"/>
    <row r="204" s="77" customFormat="1"/>
    <row r="205" s="77" customFormat="1"/>
    <row r="206" s="77" customFormat="1"/>
    <row r="207" s="77" customFormat="1"/>
    <row r="208" s="77" customFormat="1"/>
    <row r="209" s="77" customFormat="1"/>
    <row r="210" s="77" customFormat="1"/>
    <row r="211" s="77" customFormat="1"/>
    <row r="212" s="77" customFormat="1"/>
    <row r="213" s="77" customFormat="1"/>
    <row r="214" s="77" customFormat="1"/>
    <row r="215" s="77" customFormat="1"/>
    <row r="216" s="77" customFormat="1"/>
    <row r="217" s="77" customFormat="1"/>
    <row r="218" s="77" customFormat="1"/>
    <row r="219" s="77" customFormat="1"/>
    <row r="220" s="77" customFormat="1"/>
    <row r="221" s="77" customFormat="1"/>
    <row r="222" s="77" customFormat="1"/>
    <row r="223" s="77" customFormat="1"/>
    <row r="224" s="77" customFormat="1"/>
    <row r="225" s="77" customFormat="1"/>
    <row r="226" s="77" customFormat="1"/>
    <row r="227" s="77" customFormat="1"/>
    <row r="228" s="77" customFormat="1"/>
    <row r="229" s="77" customFormat="1"/>
    <row r="230" s="77" customFormat="1"/>
    <row r="231" s="77" customFormat="1"/>
    <row r="232" s="77" customFormat="1"/>
    <row r="233" s="77" customFormat="1"/>
    <row r="234" s="77" customFormat="1"/>
    <row r="235" s="77" customFormat="1"/>
    <row r="236" s="77" customFormat="1"/>
    <row r="237" s="77" customFormat="1"/>
    <row r="238" s="77" customFormat="1"/>
    <row r="239" s="77" customFormat="1"/>
    <row r="240" s="77" customFormat="1"/>
    <row r="241" s="77" customFormat="1"/>
    <row r="242" s="77" customFormat="1"/>
    <row r="243" s="77" customFormat="1"/>
    <row r="244" s="77" customFormat="1"/>
    <row r="245" s="77" customFormat="1"/>
    <row r="246" s="77" customFormat="1"/>
    <row r="247" s="77" customFormat="1"/>
    <row r="248" s="77" customFormat="1"/>
    <row r="249" s="77" customFormat="1"/>
    <row r="250" s="77" customFormat="1"/>
    <row r="251" s="77" customFormat="1"/>
    <row r="252" s="77" customFormat="1"/>
    <row r="253" s="77" customFormat="1"/>
    <row r="254" s="77" customFormat="1"/>
    <row r="255" s="77" customFormat="1"/>
    <row r="256" s="77" customFormat="1"/>
    <row r="257" s="77" customFormat="1"/>
    <row r="258" s="77" customFormat="1"/>
    <row r="259" s="77" customFormat="1"/>
    <row r="260" s="77" customFormat="1"/>
    <row r="261" s="77" customFormat="1"/>
    <row r="262" s="77" customFormat="1"/>
    <row r="263" s="77" customFormat="1"/>
    <row r="264" s="77" customFormat="1"/>
    <row r="265" s="77" customFormat="1"/>
    <row r="266" s="77" customFormat="1"/>
    <row r="267" s="77" customFormat="1"/>
    <row r="268" s="77" customFormat="1"/>
    <row r="269" s="77" customFormat="1"/>
    <row r="270" s="77" customFormat="1"/>
    <row r="271" s="77" customFormat="1"/>
    <row r="272" s="77" customFormat="1"/>
    <row r="273" s="77" customFormat="1"/>
    <row r="274" s="77" customFormat="1"/>
    <row r="275" s="77" customFormat="1"/>
    <row r="276" s="77" customFormat="1"/>
    <row r="277" s="77" customFormat="1"/>
    <row r="278" s="77" customFormat="1"/>
    <row r="279" s="77" customFormat="1"/>
    <row r="280" s="77" customFormat="1"/>
    <row r="281" s="77" customFormat="1"/>
    <row r="282" s="77" customFormat="1"/>
    <row r="283" s="77" customFormat="1"/>
    <row r="284" s="77" customFormat="1"/>
    <row r="285" s="77" customFormat="1"/>
    <row r="286" s="77" customFormat="1"/>
    <row r="287" s="77" customFormat="1"/>
    <row r="288" s="77" customFormat="1"/>
  </sheetData>
  <mergeCells count="102">
    <mergeCell ref="B2:C2"/>
    <mergeCell ref="D2:J2"/>
    <mergeCell ref="B3:C3"/>
    <mergeCell ref="D3:J3"/>
    <mergeCell ref="B4:C4"/>
    <mergeCell ref="D4:J4"/>
    <mergeCell ref="B13:E13"/>
    <mergeCell ref="G13:I13"/>
    <mergeCell ref="B14:E14"/>
    <mergeCell ref="G14:I14"/>
    <mergeCell ref="B15:E15"/>
    <mergeCell ref="G15:I15"/>
    <mergeCell ref="B5:J6"/>
    <mergeCell ref="B7:J7"/>
    <mergeCell ref="B8:J8"/>
    <mergeCell ref="B9:J9"/>
    <mergeCell ref="B10:J11"/>
    <mergeCell ref="B12:E12"/>
    <mergeCell ref="G12:I12"/>
    <mergeCell ref="B19:E19"/>
    <mergeCell ref="G19:I19"/>
    <mergeCell ref="B20:E20"/>
    <mergeCell ref="G20:I20"/>
    <mergeCell ref="B21:E21"/>
    <mergeCell ref="G21:I21"/>
    <mergeCell ref="B16:E16"/>
    <mergeCell ref="G16:I16"/>
    <mergeCell ref="B17:E17"/>
    <mergeCell ref="G17:I17"/>
    <mergeCell ref="B18:E18"/>
    <mergeCell ref="G18:I18"/>
    <mergeCell ref="B22:J22"/>
    <mergeCell ref="B23:J23"/>
    <mergeCell ref="B24:J24"/>
    <mergeCell ref="B25:J25"/>
    <mergeCell ref="B26:B49"/>
    <mergeCell ref="C26:I26"/>
    <mergeCell ref="J26:J49"/>
    <mergeCell ref="C27:I27"/>
    <mergeCell ref="C28:I28"/>
    <mergeCell ref="C29:F29"/>
    <mergeCell ref="C34:F34"/>
    <mergeCell ref="C35:F35"/>
    <mergeCell ref="C36:F36"/>
    <mergeCell ref="C37:F37"/>
    <mergeCell ref="C38:F38"/>
    <mergeCell ref="C39:F39"/>
    <mergeCell ref="G29:H29"/>
    <mergeCell ref="C30:F30"/>
    <mergeCell ref="G30:H30"/>
    <mergeCell ref="C31:F31"/>
    <mergeCell ref="C32:F32"/>
    <mergeCell ref="C33:F33"/>
    <mergeCell ref="C46:F46"/>
    <mergeCell ref="C47:F47"/>
    <mergeCell ref="C48:F48"/>
    <mergeCell ref="C49:F49"/>
    <mergeCell ref="B50:J50"/>
    <mergeCell ref="B51:J51"/>
    <mergeCell ref="C40:F40"/>
    <mergeCell ref="C41:F41"/>
    <mergeCell ref="C42:F42"/>
    <mergeCell ref="C43:F43"/>
    <mergeCell ref="C44:F44"/>
    <mergeCell ref="C45:F45"/>
    <mergeCell ref="C60:F60"/>
    <mergeCell ref="C61:F61"/>
    <mergeCell ref="C62:F62"/>
    <mergeCell ref="C63:F63"/>
    <mergeCell ref="C64:F64"/>
    <mergeCell ref="C65:F65"/>
    <mergeCell ref="B52:J52"/>
    <mergeCell ref="B53:B66"/>
    <mergeCell ref="C53:H53"/>
    <mergeCell ref="I53:J66"/>
    <mergeCell ref="C54:H54"/>
    <mergeCell ref="C55:H55"/>
    <mergeCell ref="C56:F56"/>
    <mergeCell ref="C57:F57"/>
    <mergeCell ref="C58:F58"/>
    <mergeCell ref="C59:F59"/>
    <mergeCell ref="C66:F66"/>
    <mergeCell ref="B67:J67"/>
    <mergeCell ref="B68:J68"/>
    <mergeCell ref="B69:J69"/>
    <mergeCell ref="B70:B81"/>
    <mergeCell ref="C70:H70"/>
    <mergeCell ref="I70:J81"/>
    <mergeCell ref="C71:H71"/>
    <mergeCell ref="C72:H72"/>
    <mergeCell ref="C73:H73"/>
    <mergeCell ref="C80:F80"/>
    <mergeCell ref="C81:G81"/>
    <mergeCell ref="B82:J82"/>
    <mergeCell ref="C74:H74"/>
    <mergeCell ref="C75:F75"/>
    <mergeCell ref="G75:G77"/>
    <mergeCell ref="C76:F76"/>
    <mergeCell ref="C77:F77"/>
    <mergeCell ref="H77:H79"/>
    <mergeCell ref="C78:F78"/>
    <mergeCell ref="C79:F79"/>
  </mergeCells>
  <pageMargins left="0.7" right="0.7" top="0.75" bottom="0.75" header="0.3" footer="0.3"/>
  <pageSetup scale="92" fitToHeight="2" orientation="portrait" r:id="rId1"/>
  <headerFooter>
    <oddFooter>&amp;CFileName: &amp;F, Tab: &amp;A, Page &amp;P of &amp;N, &amp;D, &amp;T</oddFooter>
  </headerFooter>
  <rowBreaks count="1" manualBreakCount="1">
    <brk id="45" min="1" max="9" man="1"/>
  </rowBreaks>
</worksheet>
</file>

<file path=xl/worksheets/sheet14.xml><?xml version="1.0" encoding="utf-8"?>
<worksheet xmlns="http://schemas.openxmlformats.org/spreadsheetml/2006/main" xmlns:r="http://schemas.openxmlformats.org/officeDocument/2006/relationships">
  <dimension ref="A1:K394"/>
  <sheetViews>
    <sheetView zoomScaleNormal="100" workbookViewId="0"/>
  </sheetViews>
  <sheetFormatPr defaultRowHeight="12.75"/>
  <cols>
    <col min="1" max="1" width="2.85546875" customWidth="1"/>
    <col min="4" max="4" width="10.42578125" customWidth="1"/>
    <col min="5" max="5" width="11.5703125" customWidth="1"/>
    <col min="6" max="6" width="13.42578125" bestFit="1" customWidth="1"/>
    <col min="7" max="9" width="11.28515625" customWidth="1"/>
    <col min="11" max="11" width="2.85546875" customWidth="1"/>
  </cols>
  <sheetData>
    <row r="1" spans="1:11">
      <c r="A1" s="1"/>
      <c r="B1" s="1"/>
      <c r="C1" s="1"/>
      <c r="D1" s="1"/>
      <c r="E1" s="1"/>
      <c r="F1" s="1"/>
      <c r="G1" s="1"/>
      <c r="H1" s="1"/>
      <c r="I1" s="1"/>
      <c r="J1" s="2"/>
      <c r="K1" s="2"/>
    </row>
    <row r="2" spans="1:11" ht="16.5" thickBot="1">
      <c r="A2" s="1"/>
      <c r="B2" s="99" t="s">
        <v>5</v>
      </c>
      <c r="C2" s="100"/>
      <c r="D2" s="101"/>
      <c r="E2" s="101"/>
      <c r="F2" s="101"/>
      <c r="G2" s="101"/>
      <c r="H2" s="101"/>
      <c r="I2" s="101"/>
      <c r="J2" s="101"/>
      <c r="K2" s="2"/>
    </row>
    <row r="3" spans="1:11" ht="18" customHeight="1" thickBot="1">
      <c r="A3" s="1"/>
      <c r="B3" s="99" t="s">
        <v>7</v>
      </c>
      <c r="C3" s="100"/>
      <c r="D3" s="102"/>
      <c r="E3" s="102"/>
      <c r="F3" s="102"/>
      <c r="G3" s="102"/>
      <c r="H3" s="102"/>
      <c r="I3" s="102"/>
      <c r="J3" s="102"/>
      <c r="K3" s="2"/>
    </row>
    <row r="4" spans="1:11" ht="18" customHeight="1" thickBot="1">
      <c r="A4" s="1"/>
      <c r="B4" s="99" t="s">
        <v>6</v>
      </c>
      <c r="C4" s="100"/>
      <c r="D4" s="102"/>
      <c r="E4" s="102"/>
      <c r="F4" s="102"/>
      <c r="G4" s="102"/>
      <c r="H4" s="102"/>
      <c r="I4" s="102"/>
      <c r="J4" s="102"/>
      <c r="K4" s="2"/>
    </row>
    <row r="5" spans="1:11" ht="18" customHeight="1">
      <c r="A5" s="1"/>
      <c r="B5" s="94" t="s">
        <v>98</v>
      </c>
      <c r="C5" s="94"/>
      <c r="D5" s="94"/>
      <c r="E5" s="94"/>
      <c r="F5" s="94"/>
      <c r="G5" s="94"/>
      <c r="H5" s="94"/>
      <c r="I5" s="94"/>
      <c r="J5" s="94"/>
      <c r="K5" s="2"/>
    </row>
    <row r="6" spans="1:11" ht="18" customHeight="1">
      <c r="A6" s="1"/>
      <c r="B6" s="94"/>
      <c r="C6" s="94"/>
      <c r="D6" s="94"/>
      <c r="E6" s="94"/>
      <c r="F6" s="94"/>
      <c r="G6" s="94"/>
      <c r="H6" s="94"/>
      <c r="I6" s="94"/>
      <c r="J6" s="94"/>
      <c r="K6" s="2"/>
    </row>
    <row r="7" spans="1:11" ht="18" customHeight="1">
      <c r="A7" s="1"/>
      <c r="B7" s="94" t="s">
        <v>153</v>
      </c>
      <c r="C7" s="94"/>
      <c r="D7" s="94"/>
      <c r="E7" s="94"/>
      <c r="F7" s="94"/>
      <c r="G7" s="94"/>
      <c r="H7" s="94"/>
      <c r="I7" s="94"/>
      <c r="J7" s="94"/>
      <c r="K7" s="2"/>
    </row>
    <row r="8" spans="1:11" ht="18" customHeight="1">
      <c r="A8" s="1"/>
      <c r="B8" s="94" t="s">
        <v>202</v>
      </c>
      <c r="C8" s="94"/>
      <c r="D8" s="94"/>
      <c r="E8" s="94"/>
      <c r="F8" s="94"/>
      <c r="G8" s="94"/>
      <c r="H8" s="94"/>
      <c r="I8" s="94"/>
      <c r="J8" s="94"/>
      <c r="K8" s="2"/>
    </row>
    <row r="9" spans="1:11" ht="12.75" customHeight="1">
      <c r="A9" s="1"/>
      <c r="B9" s="94"/>
      <c r="C9" s="94"/>
      <c r="D9" s="94"/>
      <c r="E9" s="94"/>
      <c r="F9" s="94"/>
      <c r="G9" s="94"/>
      <c r="H9" s="94"/>
      <c r="I9" s="94"/>
      <c r="J9" s="94"/>
      <c r="K9" s="2"/>
    </row>
    <row r="10" spans="1:11" s="3" customFormat="1" ht="15.75">
      <c r="A10" s="4"/>
      <c r="B10" s="152" t="s">
        <v>195</v>
      </c>
      <c r="C10" s="153"/>
      <c r="D10" s="153"/>
      <c r="E10" s="153"/>
      <c r="F10" s="153"/>
      <c r="G10" s="153"/>
      <c r="H10" s="153"/>
      <c r="I10" s="153"/>
      <c r="J10" s="153"/>
      <c r="K10" s="4"/>
    </row>
    <row r="11" spans="1:11" s="5" customFormat="1" ht="15.75">
      <c r="A11" s="4"/>
      <c r="B11" s="154"/>
      <c r="C11" s="154"/>
      <c r="D11" s="154"/>
      <c r="E11" s="154"/>
      <c r="F11" s="154"/>
      <c r="G11" s="154"/>
      <c r="H11" s="154"/>
      <c r="I11" s="154"/>
      <c r="J11" s="154"/>
      <c r="K11" s="4"/>
    </row>
    <row r="12" spans="1:11" s="5" customFormat="1" ht="15.75">
      <c r="A12" s="4"/>
      <c r="B12" s="130"/>
      <c r="C12" s="130"/>
      <c r="D12" s="130"/>
      <c r="E12" s="130"/>
      <c r="F12" s="130"/>
      <c r="G12" s="130"/>
      <c r="H12" s="130"/>
      <c r="I12" s="130"/>
      <c r="J12" s="130"/>
      <c r="K12" s="4"/>
    </row>
    <row r="13" spans="1:11" s="6" customFormat="1" ht="15.75">
      <c r="A13" s="4"/>
      <c r="B13" s="175"/>
      <c r="C13" s="175"/>
      <c r="D13" s="121" t="s">
        <v>196</v>
      </c>
      <c r="E13" s="121"/>
      <c r="F13" s="121"/>
      <c r="G13" s="121"/>
      <c r="H13" s="121"/>
      <c r="I13" s="175"/>
      <c r="J13" s="175"/>
      <c r="K13" s="4"/>
    </row>
    <row r="14" spans="1:11" s="6" customFormat="1" ht="15.75">
      <c r="A14" s="4"/>
      <c r="B14" s="175"/>
      <c r="C14" s="175"/>
      <c r="D14" s="120" t="s">
        <v>27</v>
      </c>
      <c r="E14" s="120"/>
      <c r="F14" s="120"/>
      <c r="G14" s="120"/>
      <c r="H14" s="120"/>
      <c r="I14" s="175"/>
      <c r="J14" s="175"/>
      <c r="K14" s="4"/>
    </row>
    <row r="15" spans="1:11" s="6" customFormat="1" ht="16.5" thickBot="1">
      <c r="A15" s="4"/>
      <c r="B15" s="175"/>
      <c r="C15" s="175"/>
      <c r="D15" s="145" t="s">
        <v>197</v>
      </c>
      <c r="E15" s="145"/>
      <c r="F15" s="145"/>
      <c r="G15" s="145"/>
      <c r="H15" s="145"/>
      <c r="I15" s="175"/>
      <c r="J15" s="175"/>
      <c r="K15" s="4"/>
    </row>
    <row r="16" spans="1:11" s="5" customFormat="1" ht="15.75">
      <c r="A16" s="4"/>
      <c r="B16" s="175"/>
      <c r="C16" s="175"/>
      <c r="D16" s="184" t="s">
        <v>28</v>
      </c>
      <c r="E16" s="185"/>
      <c r="F16" s="186"/>
      <c r="G16" s="7"/>
      <c r="H16" s="8">
        <v>675000</v>
      </c>
      <c r="I16" s="175"/>
      <c r="J16" s="175"/>
      <c r="K16" s="4"/>
    </row>
    <row r="17" spans="1:11" s="5" customFormat="1" ht="15.75">
      <c r="A17" s="4"/>
      <c r="B17" s="175"/>
      <c r="C17" s="175"/>
      <c r="D17" s="181" t="s">
        <v>30</v>
      </c>
      <c r="E17" s="182"/>
      <c r="F17" s="183"/>
      <c r="G17" s="7"/>
      <c r="H17" s="7"/>
      <c r="I17" s="175"/>
      <c r="J17" s="175"/>
      <c r="K17" s="4"/>
    </row>
    <row r="18" spans="1:11" s="5" customFormat="1" ht="15.75">
      <c r="A18" s="4"/>
      <c r="B18" s="175"/>
      <c r="C18" s="175"/>
      <c r="D18" s="178" t="s">
        <v>11</v>
      </c>
      <c r="E18" s="179"/>
      <c r="F18" s="180"/>
      <c r="G18" s="9">
        <v>220000</v>
      </c>
      <c r="H18" s="7"/>
      <c r="I18" s="175"/>
      <c r="J18" s="175"/>
      <c r="K18" s="4"/>
    </row>
    <row r="19" spans="1:11" s="5" customFormat="1" ht="15.75">
      <c r="A19" s="4"/>
      <c r="B19" s="175"/>
      <c r="C19" s="175"/>
      <c r="D19" s="178" t="s">
        <v>31</v>
      </c>
      <c r="E19" s="179"/>
      <c r="F19" s="180"/>
      <c r="G19" s="10">
        <v>160000</v>
      </c>
      <c r="H19" s="7"/>
      <c r="I19" s="175"/>
      <c r="J19" s="175"/>
      <c r="K19" s="4"/>
    </row>
    <row r="20" spans="1:11" s="5" customFormat="1" ht="15.75">
      <c r="A20" s="4"/>
      <c r="B20" s="175"/>
      <c r="C20" s="175"/>
      <c r="D20" s="178" t="s">
        <v>32</v>
      </c>
      <c r="E20" s="179"/>
      <c r="F20" s="180"/>
      <c r="G20" s="10">
        <v>75000</v>
      </c>
      <c r="H20" s="7"/>
      <c r="I20" s="175"/>
      <c r="J20" s="175"/>
      <c r="K20" s="4"/>
    </row>
    <row r="21" spans="1:11" s="5" customFormat="1" ht="15.75">
      <c r="A21" s="4"/>
      <c r="B21" s="175"/>
      <c r="C21" s="175"/>
      <c r="D21" s="178" t="s">
        <v>52</v>
      </c>
      <c r="E21" s="179"/>
      <c r="F21" s="180"/>
      <c r="G21" s="10">
        <v>70000</v>
      </c>
      <c r="H21" s="7"/>
      <c r="I21" s="175"/>
      <c r="J21" s="175"/>
      <c r="K21" s="4"/>
    </row>
    <row r="22" spans="1:11" s="5" customFormat="1" ht="15.75">
      <c r="A22" s="4"/>
      <c r="B22" s="175"/>
      <c r="C22" s="175"/>
      <c r="D22" s="178" t="s">
        <v>33</v>
      </c>
      <c r="E22" s="179"/>
      <c r="F22" s="180"/>
      <c r="G22" s="10">
        <v>60000</v>
      </c>
      <c r="H22" s="7"/>
      <c r="I22" s="175"/>
      <c r="J22" s="175"/>
      <c r="K22" s="4"/>
    </row>
    <row r="23" spans="1:11" s="5" customFormat="1" ht="15.75">
      <c r="A23" s="4"/>
      <c r="B23" s="175"/>
      <c r="C23" s="175"/>
      <c r="D23" s="178" t="s">
        <v>34</v>
      </c>
      <c r="E23" s="179"/>
      <c r="F23" s="180"/>
      <c r="G23" s="10">
        <v>50000</v>
      </c>
      <c r="H23" s="7"/>
      <c r="I23" s="175"/>
      <c r="J23" s="175"/>
      <c r="K23" s="4"/>
    </row>
    <row r="24" spans="1:11" s="5" customFormat="1" ht="15.75">
      <c r="A24" s="4"/>
      <c r="B24" s="175"/>
      <c r="C24" s="175"/>
      <c r="D24" s="178" t="s">
        <v>35</v>
      </c>
      <c r="E24" s="179"/>
      <c r="F24" s="180"/>
      <c r="G24" s="10">
        <v>35000</v>
      </c>
      <c r="H24" s="7"/>
      <c r="I24" s="175"/>
      <c r="J24" s="175"/>
      <c r="K24" s="4"/>
    </row>
    <row r="25" spans="1:11" s="5" customFormat="1" ht="15.75">
      <c r="A25" s="4"/>
      <c r="B25" s="175"/>
      <c r="C25" s="175"/>
      <c r="D25" s="178" t="s">
        <v>36</v>
      </c>
      <c r="E25" s="179"/>
      <c r="F25" s="180"/>
      <c r="G25" s="10">
        <v>20000</v>
      </c>
      <c r="H25" s="7"/>
      <c r="I25" s="175"/>
      <c r="J25" s="175"/>
      <c r="K25" s="4"/>
    </row>
    <row r="26" spans="1:11" s="5" customFormat="1" ht="15.75">
      <c r="A26" s="4"/>
      <c r="B26" s="175"/>
      <c r="C26" s="175"/>
      <c r="D26" s="178" t="s">
        <v>37</v>
      </c>
      <c r="E26" s="179"/>
      <c r="F26" s="180"/>
      <c r="G26" s="10">
        <v>10000</v>
      </c>
      <c r="H26" s="7"/>
      <c r="I26" s="175"/>
      <c r="J26" s="175"/>
      <c r="K26" s="4"/>
    </row>
    <row r="27" spans="1:11" s="5" customFormat="1" ht="16.5" thickBot="1">
      <c r="A27" s="4"/>
      <c r="B27" s="175"/>
      <c r="C27" s="175"/>
      <c r="D27" s="178" t="s">
        <v>38</v>
      </c>
      <c r="E27" s="179"/>
      <c r="F27" s="180"/>
      <c r="G27" s="11">
        <v>5000</v>
      </c>
      <c r="H27" s="11">
        <f>SUM(G18:G27)</f>
        <v>705000</v>
      </c>
      <c r="I27" s="175"/>
      <c r="J27" s="175"/>
      <c r="K27" s="4"/>
    </row>
    <row r="28" spans="1:11" s="5" customFormat="1" ht="16.5" thickBot="1">
      <c r="A28" s="4"/>
      <c r="B28" s="175"/>
      <c r="C28" s="175"/>
      <c r="D28" s="181" t="s">
        <v>39</v>
      </c>
      <c r="E28" s="182"/>
      <c r="F28" s="183"/>
      <c r="G28" s="7"/>
      <c r="H28" s="12">
        <f>H16-H27</f>
        <v>-30000</v>
      </c>
      <c r="I28" s="175"/>
      <c r="J28" s="175"/>
      <c r="K28" s="4"/>
    </row>
    <row r="29" spans="1:11" s="5" customFormat="1" ht="16.5" thickTop="1">
      <c r="A29" s="4"/>
      <c r="B29" s="175"/>
      <c r="C29" s="175"/>
      <c r="D29" s="175"/>
      <c r="E29" s="175"/>
      <c r="F29" s="175"/>
      <c r="G29" s="175"/>
      <c r="H29" s="175"/>
      <c r="I29" s="175"/>
      <c r="J29" s="175"/>
      <c r="K29" s="4"/>
    </row>
    <row r="30" spans="1:11" s="5" customFormat="1" ht="15.75">
      <c r="A30" s="4"/>
      <c r="B30" s="81" t="s">
        <v>198</v>
      </c>
      <c r="C30" s="81"/>
      <c r="D30" s="81"/>
      <c r="E30" s="81"/>
      <c r="F30" s="81"/>
      <c r="G30" s="81"/>
      <c r="H30" s="81"/>
      <c r="I30" s="81"/>
      <c r="J30" s="81"/>
      <c r="K30" s="4"/>
    </row>
    <row r="31" spans="1:11" s="5" customFormat="1" ht="15.75">
      <c r="A31" s="4"/>
      <c r="B31" s="81"/>
      <c r="C31" s="81"/>
      <c r="D31" s="81"/>
      <c r="E31" s="81"/>
      <c r="F31" s="81"/>
      <c r="G31" s="81"/>
      <c r="H31" s="81"/>
      <c r="I31" s="81"/>
      <c r="J31" s="81"/>
      <c r="K31" s="4"/>
    </row>
    <row r="32" spans="1:11" s="5" customFormat="1" ht="15.75">
      <c r="A32" s="4"/>
      <c r="B32" s="81"/>
      <c r="C32" s="81"/>
      <c r="D32" s="81"/>
      <c r="E32" s="81"/>
      <c r="F32" s="81"/>
      <c r="G32" s="81"/>
      <c r="H32" s="81"/>
      <c r="I32" s="81"/>
      <c r="J32" s="81"/>
      <c r="K32" s="4"/>
    </row>
    <row r="33" spans="1:11" s="5" customFormat="1" ht="15.75">
      <c r="A33" s="4"/>
      <c r="B33" s="81"/>
      <c r="C33" s="81"/>
      <c r="D33" s="81"/>
      <c r="E33" s="81"/>
      <c r="F33" s="81"/>
      <c r="G33" s="81"/>
      <c r="H33" s="81"/>
      <c r="I33" s="81"/>
      <c r="J33" s="81"/>
      <c r="K33" s="4"/>
    </row>
    <row r="34" spans="1:11" s="5" customFormat="1" ht="15.75">
      <c r="A34" s="4"/>
      <c r="B34" s="81"/>
      <c r="C34" s="81"/>
      <c r="D34" s="81"/>
      <c r="E34" s="81"/>
      <c r="F34" s="81"/>
      <c r="G34" s="81"/>
      <c r="H34" s="81"/>
      <c r="I34" s="81"/>
      <c r="J34" s="81"/>
      <c r="K34" s="4"/>
    </row>
    <row r="35" spans="1:11" s="5" customFormat="1" ht="15.75">
      <c r="A35" s="4"/>
      <c r="B35" s="162" t="s">
        <v>99</v>
      </c>
      <c r="C35" s="81"/>
      <c r="D35" s="81"/>
      <c r="E35" s="81"/>
      <c r="F35" s="81"/>
      <c r="G35" s="81"/>
      <c r="H35" s="81"/>
      <c r="I35" s="81"/>
      <c r="J35" s="81"/>
      <c r="K35" s="4"/>
    </row>
    <row r="36" spans="1:11" s="5" customFormat="1" ht="15.75">
      <c r="A36" s="4"/>
      <c r="B36" s="176"/>
      <c r="C36" s="176"/>
      <c r="D36" s="151"/>
      <c r="E36" s="151"/>
      <c r="F36" s="13">
        <v>41852</v>
      </c>
      <c r="G36" s="13">
        <f>F36+30</f>
        <v>41882</v>
      </c>
      <c r="H36" s="176"/>
      <c r="I36" s="176"/>
      <c r="J36" s="176"/>
      <c r="K36" s="4"/>
    </row>
    <row r="37" spans="1:11" s="5" customFormat="1" ht="15.75">
      <c r="A37" s="4"/>
      <c r="B37" s="176"/>
      <c r="C37" s="176"/>
      <c r="D37" s="149" t="s">
        <v>8</v>
      </c>
      <c r="E37" s="149"/>
      <c r="F37" s="14">
        <v>19500</v>
      </c>
      <c r="G37" s="14">
        <v>35000</v>
      </c>
      <c r="H37" s="176"/>
      <c r="I37" s="176"/>
      <c r="J37" s="176"/>
      <c r="K37" s="4"/>
    </row>
    <row r="38" spans="1:11" s="5" customFormat="1" ht="15.75">
      <c r="A38" s="4"/>
      <c r="B38" s="176"/>
      <c r="C38" s="176"/>
      <c r="D38" s="149" t="s">
        <v>9</v>
      </c>
      <c r="E38" s="149"/>
      <c r="F38" s="15">
        <v>25000</v>
      </c>
      <c r="G38" s="15">
        <v>21000</v>
      </c>
      <c r="H38" s="176"/>
      <c r="I38" s="176"/>
      <c r="J38" s="176"/>
      <c r="K38" s="4"/>
    </row>
    <row r="39" spans="1:11" s="5" customFormat="1" ht="15.75">
      <c r="A39" s="4"/>
      <c r="B39" s="176"/>
      <c r="C39" s="176"/>
      <c r="D39" s="149" t="s">
        <v>10</v>
      </c>
      <c r="E39" s="149"/>
      <c r="F39" s="15">
        <v>40000</v>
      </c>
      <c r="G39" s="15">
        <v>52000</v>
      </c>
      <c r="H39" s="176"/>
      <c r="I39" s="176"/>
      <c r="J39" s="176"/>
      <c r="K39" s="4"/>
    </row>
    <row r="40" spans="1:11" s="5" customFormat="1" ht="15.75">
      <c r="A40" s="4"/>
      <c r="B40" s="176"/>
      <c r="C40" s="176"/>
      <c r="D40" s="176"/>
      <c r="E40" s="176"/>
      <c r="F40" s="176"/>
      <c r="G40" s="176"/>
      <c r="H40" s="176"/>
      <c r="I40" s="176"/>
      <c r="J40" s="176"/>
      <c r="K40" s="4"/>
    </row>
    <row r="41" spans="1:11" s="5" customFormat="1" ht="15.75">
      <c r="A41" s="4"/>
      <c r="B41" s="16" t="s">
        <v>58</v>
      </c>
      <c r="C41" s="17">
        <v>0.6</v>
      </c>
      <c r="D41" s="176" t="s">
        <v>41</v>
      </c>
      <c r="E41" s="176"/>
      <c r="F41" s="176"/>
      <c r="G41" s="17">
        <v>0.7</v>
      </c>
      <c r="H41" s="177" t="s">
        <v>40</v>
      </c>
      <c r="I41" s="177"/>
      <c r="J41" s="177"/>
      <c r="K41" s="4"/>
    </row>
    <row r="42" spans="1:11" s="5" customFormat="1" ht="15.75">
      <c r="A42" s="4"/>
      <c r="B42" s="177" t="s">
        <v>42</v>
      </c>
      <c r="C42" s="177"/>
      <c r="D42" s="177"/>
      <c r="E42" s="177"/>
      <c r="F42" s="177"/>
      <c r="G42" s="177"/>
      <c r="H42" s="177"/>
      <c r="I42" s="177"/>
      <c r="J42" s="177"/>
      <c r="K42" s="4"/>
    </row>
    <row r="43" spans="1:11" s="5" customFormat="1" ht="15.75">
      <c r="A43" s="4"/>
      <c r="B43" s="130"/>
      <c r="C43" s="130"/>
      <c r="D43" s="130"/>
      <c r="E43" s="130"/>
      <c r="F43" s="130"/>
      <c r="G43" s="130"/>
      <c r="H43" s="130"/>
      <c r="I43" s="130"/>
      <c r="J43" s="130"/>
      <c r="K43" s="4"/>
    </row>
    <row r="44" spans="1:11" s="5" customFormat="1" ht="15.75">
      <c r="A44" s="4"/>
      <c r="B44" s="131" t="s">
        <v>14</v>
      </c>
      <c r="C44" s="131"/>
      <c r="D44" s="131"/>
      <c r="E44" s="131"/>
      <c r="F44" s="131"/>
      <c r="G44" s="131"/>
      <c r="H44" s="131"/>
      <c r="I44" s="131"/>
      <c r="J44" s="131"/>
      <c r="K44" s="4"/>
    </row>
    <row r="45" spans="1:11" s="5" customFormat="1" ht="15.75">
      <c r="A45" s="4"/>
      <c r="B45" s="119" t="s">
        <v>199</v>
      </c>
      <c r="C45" s="119"/>
      <c r="D45" s="119"/>
      <c r="E45" s="119"/>
      <c r="F45" s="119"/>
      <c r="G45" s="119"/>
      <c r="H45" s="119"/>
      <c r="I45" s="119"/>
      <c r="J45" s="119"/>
      <c r="K45" s="4"/>
    </row>
    <row r="46" spans="1:11" s="5" customFormat="1" ht="15.75">
      <c r="A46" s="4"/>
      <c r="B46" s="130"/>
      <c r="C46" s="130"/>
      <c r="D46" s="130"/>
      <c r="E46" s="130"/>
      <c r="F46" s="130"/>
      <c r="G46" s="130"/>
      <c r="H46" s="130"/>
      <c r="I46" s="130"/>
      <c r="J46" s="130"/>
      <c r="K46" s="4"/>
    </row>
    <row r="47" spans="1:11" s="6" customFormat="1" ht="15.75">
      <c r="A47" s="4"/>
      <c r="B47" s="120"/>
      <c r="C47" s="121" t="str">
        <f>D13</f>
        <v>ORTIZ COMPANY</v>
      </c>
      <c r="D47" s="121"/>
      <c r="E47" s="121"/>
      <c r="F47" s="121"/>
      <c r="G47" s="121"/>
      <c r="H47" s="121"/>
      <c r="I47" s="121"/>
      <c r="J47" s="120"/>
      <c r="K47" s="4"/>
    </row>
    <row r="48" spans="1:11" s="6" customFormat="1" ht="15.75">
      <c r="A48" s="4"/>
      <c r="B48" s="120"/>
      <c r="C48" s="120" t="s">
        <v>15</v>
      </c>
      <c r="D48" s="120"/>
      <c r="E48" s="120"/>
      <c r="F48" s="120"/>
      <c r="G48" s="120"/>
      <c r="H48" s="120"/>
      <c r="I48" s="120"/>
      <c r="J48" s="120"/>
      <c r="K48" s="4"/>
    </row>
    <row r="49" spans="1:11" s="6" customFormat="1" ht="16.5" thickBot="1">
      <c r="A49" s="4"/>
      <c r="B49" s="120"/>
      <c r="C49" s="145" t="str">
        <f>D15</f>
        <v>For the Month Ended August 31, 2014</v>
      </c>
      <c r="D49" s="145"/>
      <c r="E49" s="145"/>
      <c r="F49" s="145"/>
      <c r="G49" s="145"/>
      <c r="H49" s="145"/>
      <c r="I49" s="145"/>
      <c r="J49" s="120"/>
      <c r="K49" s="4"/>
    </row>
    <row r="50" spans="1:11" s="6" customFormat="1" ht="15.75">
      <c r="A50" s="4"/>
      <c r="B50" s="120"/>
      <c r="C50" s="132" t="s">
        <v>100</v>
      </c>
      <c r="D50" s="133"/>
      <c r="E50" s="133"/>
      <c r="F50" s="134"/>
      <c r="G50" s="135"/>
      <c r="H50" s="138"/>
      <c r="I50" s="19" t="s">
        <v>24</v>
      </c>
      <c r="J50" s="120"/>
      <c r="K50" s="4"/>
    </row>
    <row r="51" spans="1:11" s="6" customFormat="1" ht="15.75">
      <c r="A51" s="4"/>
      <c r="B51" s="120"/>
      <c r="C51" s="124" t="s">
        <v>16</v>
      </c>
      <c r="D51" s="125"/>
      <c r="E51" s="125"/>
      <c r="F51" s="126"/>
      <c r="G51" s="137"/>
      <c r="H51" s="141"/>
      <c r="I51" s="140"/>
      <c r="J51" s="120"/>
      <c r="K51" s="4"/>
    </row>
    <row r="52" spans="1:11" s="6" customFormat="1" ht="15.75">
      <c r="A52" s="4"/>
      <c r="B52" s="120"/>
      <c r="C52" s="142" t="s">
        <v>26</v>
      </c>
      <c r="D52" s="143"/>
      <c r="E52" s="143"/>
      <c r="F52" s="144"/>
      <c r="G52" s="20" t="s">
        <v>24</v>
      </c>
      <c r="H52" s="141"/>
      <c r="I52" s="141"/>
      <c r="J52" s="120"/>
      <c r="K52" s="4"/>
    </row>
    <row r="53" spans="1:11" s="6" customFormat="1" ht="16.5" thickBot="1">
      <c r="A53" s="4"/>
      <c r="B53" s="120"/>
      <c r="C53" s="142" t="s">
        <v>26</v>
      </c>
      <c r="D53" s="143"/>
      <c r="E53" s="143"/>
      <c r="F53" s="144"/>
      <c r="G53" s="21" t="s">
        <v>24</v>
      </c>
      <c r="H53" s="141"/>
      <c r="I53" s="141"/>
      <c r="J53" s="120"/>
      <c r="K53" s="4"/>
    </row>
    <row r="54" spans="1:11" s="6" customFormat="1" ht="15.75">
      <c r="A54" s="4"/>
      <c r="B54" s="120"/>
      <c r="C54" s="142" t="s">
        <v>26</v>
      </c>
      <c r="D54" s="143"/>
      <c r="E54" s="143"/>
      <c r="F54" s="144"/>
      <c r="G54" s="22" t="s">
        <v>24</v>
      </c>
      <c r="H54" s="141"/>
      <c r="I54" s="141"/>
      <c r="J54" s="120"/>
      <c r="K54" s="4"/>
    </row>
    <row r="55" spans="1:11" s="6" customFormat="1" ht="16.5" thickBot="1">
      <c r="A55" s="4"/>
      <c r="B55" s="120"/>
      <c r="C55" s="142" t="s">
        <v>26</v>
      </c>
      <c r="D55" s="143"/>
      <c r="E55" s="143"/>
      <c r="F55" s="144"/>
      <c r="G55" s="21" t="s">
        <v>24</v>
      </c>
      <c r="H55" s="204"/>
      <c r="I55" s="141"/>
      <c r="J55" s="120"/>
      <c r="K55" s="4"/>
    </row>
    <row r="56" spans="1:11" s="6" customFormat="1" ht="15.75">
      <c r="A56" s="4"/>
      <c r="B56" s="120"/>
      <c r="C56" s="142" t="s">
        <v>26</v>
      </c>
      <c r="D56" s="143"/>
      <c r="E56" s="143"/>
      <c r="F56" s="144"/>
      <c r="G56" s="135"/>
      <c r="H56" s="19" t="s">
        <v>23</v>
      </c>
      <c r="I56" s="141"/>
      <c r="J56" s="120"/>
      <c r="K56" s="4"/>
    </row>
    <row r="57" spans="1:11" s="6" customFormat="1" ht="15.75">
      <c r="A57" s="4"/>
      <c r="B57" s="120"/>
      <c r="C57" s="124" t="s">
        <v>12</v>
      </c>
      <c r="D57" s="125"/>
      <c r="E57" s="125"/>
      <c r="F57" s="126"/>
      <c r="G57" s="136"/>
      <c r="H57" s="24" t="s">
        <v>24</v>
      </c>
      <c r="I57" s="141"/>
      <c r="J57" s="120"/>
      <c r="K57" s="4"/>
    </row>
    <row r="58" spans="1:11" s="6" customFormat="1" ht="15.75">
      <c r="A58" s="4"/>
      <c r="B58" s="120"/>
      <c r="C58" s="124" t="s">
        <v>13</v>
      </c>
      <c r="D58" s="125"/>
      <c r="E58" s="125"/>
      <c r="F58" s="126"/>
      <c r="G58" s="137"/>
      <c r="H58" s="140"/>
      <c r="I58" s="141"/>
      <c r="J58" s="120"/>
      <c r="K58" s="4"/>
    </row>
    <row r="59" spans="1:11" s="6" customFormat="1" ht="15.75">
      <c r="A59" s="4"/>
      <c r="B59" s="120"/>
      <c r="C59" s="142" t="s">
        <v>25</v>
      </c>
      <c r="D59" s="143"/>
      <c r="E59" s="143"/>
      <c r="F59" s="144"/>
      <c r="G59" s="24" t="s">
        <v>24</v>
      </c>
      <c r="H59" s="141"/>
      <c r="I59" s="141"/>
      <c r="J59" s="120"/>
      <c r="K59" s="4"/>
    </row>
    <row r="60" spans="1:11" s="6" customFormat="1" ht="15.75">
      <c r="A60" s="4"/>
      <c r="B60" s="120"/>
      <c r="C60" s="142" t="s">
        <v>25</v>
      </c>
      <c r="D60" s="143"/>
      <c r="E60" s="143"/>
      <c r="F60" s="144"/>
      <c r="G60" s="24" t="s">
        <v>24</v>
      </c>
      <c r="H60" s="141"/>
      <c r="I60" s="141"/>
      <c r="J60" s="120"/>
      <c r="K60" s="4"/>
    </row>
    <row r="61" spans="1:11" s="6" customFormat="1" ht="15.75">
      <c r="A61" s="4"/>
      <c r="B61" s="120"/>
      <c r="C61" s="142" t="s">
        <v>25</v>
      </c>
      <c r="D61" s="143"/>
      <c r="E61" s="143"/>
      <c r="F61" s="144"/>
      <c r="G61" s="24" t="s">
        <v>24</v>
      </c>
      <c r="H61" s="141"/>
      <c r="I61" s="141"/>
      <c r="J61" s="120"/>
      <c r="K61" s="4"/>
    </row>
    <row r="62" spans="1:11" s="6" customFormat="1" ht="15.75">
      <c r="A62" s="4"/>
      <c r="B62" s="120"/>
      <c r="C62" s="142" t="s">
        <v>25</v>
      </c>
      <c r="D62" s="143"/>
      <c r="E62" s="143"/>
      <c r="F62" s="144"/>
      <c r="G62" s="24" t="s">
        <v>24</v>
      </c>
      <c r="H62" s="141"/>
      <c r="I62" s="141"/>
      <c r="J62" s="120"/>
      <c r="K62" s="4"/>
    </row>
    <row r="63" spans="1:11" s="6" customFormat="1" ht="16.5" thickBot="1">
      <c r="A63" s="4"/>
      <c r="B63" s="120"/>
      <c r="C63" s="142" t="s">
        <v>25</v>
      </c>
      <c r="D63" s="143"/>
      <c r="E63" s="143"/>
      <c r="F63" s="144"/>
      <c r="G63" s="21" t="s">
        <v>24</v>
      </c>
      <c r="H63" s="139"/>
      <c r="I63" s="141"/>
      <c r="J63" s="120"/>
      <c r="K63" s="4"/>
    </row>
    <row r="64" spans="1:11" s="6" customFormat="1" ht="16.5" thickBot="1">
      <c r="A64" s="4"/>
      <c r="B64" s="120"/>
      <c r="C64" s="127" t="s">
        <v>26</v>
      </c>
      <c r="D64" s="128"/>
      <c r="E64" s="128"/>
      <c r="F64" s="129"/>
      <c r="G64" s="135"/>
      <c r="H64" s="21" t="s">
        <v>23</v>
      </c>
      <c r="I64" s="139"/>
      <c r="J64" s="120"/>
      <c r="K64" s="4"/>
    </row>
    <row r="65" spans="1:11" s="6" customFormat="1" ht="16.5" thickBot="1">
      <c r="A65" s="4"/>
      <c r="B65" s="120"/>
      <c r="C65" s="124" t="s">
        <v>18</v>
      </c>
      <c r="D65" s="125"/>
      <c r="E65" s="125"/>
      <c r="F65" s="126"/>
      <c r="G65" s="136"/>
      <c r="H65" s="146"/>
      <c r="I65" s="21" t="s">
        <v>23</v>
      </c>
      <c r="J65" s="120"/>
      <c r="K65" s="4"/>
    </row>
    <row r="66" spans="1:11" s="6" customFormat="1" ht="15.75">
      <c r="A66" s="4"/>
      <c r="B66" s="120"/>
      <c r="C66" s="124" t="s">
        <v>26</v>
      </c>
      <c r="D66" s="125"/>
      <c r="E66" s="125"/>
      <c r="F66" s="126"/>
      <c r="G66" s="136"/>
      <c r="H66" s="147"/>
      <c r="I66" s="22" t="s">
        <v>23</v>
      </c>
      <c r="J66" s="120"/>
      <c r="K66" s="4"/>
    </row>
    <row r="67" spans="1:11" s="6" customFormat="1" ht="16.5" thickBot="1">
      <c r="A67" s="4"/>
      <c r="B67" s="120"/>
      <c r="C67" s="124" t="s">
        <v>101</v>
      </c>
      <c r="D67" s="125"/>
      <c r="E67" s="125"/>
      <c r="F67" s="126"/>
      <c r="G67" s="136"/>
      <c r="H67" s="147"/>
      <c r="I67" s="25" t="s">
        <v>24</v>
      </c>
      <c r="J67" s="120"/>
      <c r="K67" s="4"/>
    </row>
    <row r="68" spans="1:11" s="6" customFormat="1" ht="16.5" thickBot="1">
      <c r="A68" s="4"/>
      <c r="B68" s="120"/>
      <c r="C68" s="124" t="s">
        <v>20</v>
      </c>
      <c r="D68" s="125"/>
      <c r="E68" s="125"/>
      <c r="F68" s="126"/>
      <c r="G68" s="136"/>
      <c r="H68" s="147"/>
      <c r="I68" s="26" t="s">
        <v>23</v>
      </c>
      <c r="J68" s="120"/>
      <c r="K68" s="4"/>
    </row>
    <row r="69" spans="1:11" s="6" customFormat="1" ht="16.5" thickTop="1">
      <c r="A69" s="4"/>
      <c r="B69" s="118"/>
      <c r="C69" s="118"/>
      <c r="D69" s="118"/>
      <c r="E69" s="118"/>
      <c r="F69" s="118"/>
      <c r="G69" s="118"/>
      <c r="H69" s="118"/>
      <c r="I69" s="118"/>
      <c r="J69" s="118"/>
      <c r="K69" s="4"/>
    </row>
    <row r="70" spans="1:11" s="6" customFormat="1" ht="15.75">
      <c r="A70" s="4"/>
      <c r="B70" s="119" t="s">
        <v>200</v>
      </c>
      <c r="C70" s="119"/>
      <c r="D70" s="119"/>
      <c r="E70" s="119"/>
      <c r="F70" s="119"/>
      <c r="G70" s="119"/>
      <c r="H70" s="119"/>
      <c r="I70" s="119"/>
      <c r="J70" s="119"/>
      <c r="K70" s="4"/>
    </row>
    <row r="71" spans="1:11" s="6" customFormat="1" ht="15.75">
      <c r="A71" s="4"/>
      <c r="B71" s="118"/>
      <c r="C71" s="118"/>
      <c r="D71" s="118"/>
      <c r="E71" s="118"/>
      <c r="F71" s="118"/>
      <c r="G71" s="118"/>
      <c r="H71" s="118"/>
      <c r="I71" s="118"/>
      <c r="J71" s="118"/>
      <c r="K71" s="4"/>
    </row>
    <row r="72" spans="1:11" s="6" customFormat="1" ht="15.75">
      <c r="A72" s="4"/>
      <c r="B72" s="120"/>
      <c r="C72" s="121" t="str">
        <f>C47</f>
        <v>ORTIZ COMPANY</v>
      </c>
      <c r="D72" s="121"/>
      <c r="E72" s="121"/>
      <c r="F72" s="121"/>
      <c r="G72" s="121"/>
      <c r="H72" s="121"/>
      <c r="I72" s="121"/>
      <c r="J72" s="121"/>
      <c r="K72" s="4"/>
    </row>
    <row r="73" spans="1:11" s="6" customFormat="1" ht="15.75">
      <c r="A73" s="4"/>
      <c r="B73" s="120"/>
      <c r="C73" s="120" t="s">
        <v>27</v>
      </c>
      <c r="D73" s="120"/>
      <c r="E73" s="120"/>
      <c r="F73" s="120"/>
      <c r="G73" s="120"/>
      <c r="H73" s="120"/>
      <c r="I73" s="121"/>
      <c r="J73" s="121"/>
      <c r="K73" s="4"/>
    </row>
    <row r="74" spans="1:11" s="6" customFormat="1" ht="16.5" thickBot="1">
      <c r="A74" s="4"/>
      <c r="B74" s="120"/>
      <c r="C74" s="122" t="str">
        <f>C49</f>
        <v>For the Month Ended August 31, 2014</v>
      </c>
      <c r="D74" s="122"/>
      <c r="E74" s="122"/>
      <c r="F74" s="122"/>
      <c r="G74" s="122"/>
      <c r="H74" s="122"/>
      <c r="I74" s="121"/>
      <c r="J74" s="121"/>
      <c r="K74" s="4"/>
    </row>
    <row r="75" spans="1:11" s="6" customFormat="1" ht="15.75">
      <c r="A75" s="4"/>
      <c r="B75" s="120"/>
      <c r="C75" s="166" t="s">
        <v>28</v>
      </c>
      <c r="D75" s="167"/>
      <c r="E75" s="167"/>
      <c r="F75" s="168"/>
      <c r="G75" s="200"/>
      <c r="H75" s="28" t="s">
        <v>24</v>
      </c>
      <c r="I75" s="121"/>
      <c r="J75" s="121"/>
      <c r="K75" s="4"/>
    </row>
    <row r="76" spans="1:11" s="6" customFormat="1" ht="15.75">
      <c r="A76" s="4"/>
      <c r="B76" s="120"/>
      <c r="C76" s="169" t="s">
        <v>47</v>
      </c>
      <c r="D76" s="170"/>
      <c r="E76" s="170"/>
      <c r="F76" s="171"/>
      <c r="G76" s="201"/>
      <c r="H76" s="197"/>
      <c r="I76" s="121"/>
      <c r="J76" s="121"/>
      <c r="K76" s="4"/>
    </row>
    <row r="77" spans="1:11" s="6" customFormat="1" ht="15.75">
      <c r="A77" s="4"/>
      <c r="B77" s="120"/>
      <c r="C77" s="163" t="s">
        <v>26</v>
      </c>
      <c r="D77" s="164"/>
      <c r="E77" s="164"/>
      <c r="F77" s="165"/>
      <c r="G77" s="29" t="s">
        <v>24</v>
      </c>
      <c r="H77" s="198"/>
      <c r="I77" s="121"/>
      <c r="J77" s="121"/>
      <c r="K77" s="4"/>
    </row>
    <row r="78" spans="1:11" s="6" customFormat="1" ht="16.5" thickBot="1">
      <c r="A78" s="4"/>
      <c r="B78" s="120"/>
      <c r="C78" s="163" t="s">
        <v>26</v>
      </c>
      <c r="D78" s="164"/>
      <c r="E78" s="164"/>
      <c r="F78" s="165"/>
      <c r="G78" s="30" t="s">
        <v>24</v>
      </c>
      <c r="H78" s="198"/>
      <c r="I78" s="121"/>
      <c r="J78" s="121"/>
      <c r="K78" s="4"/>
    </row>
    <row r="79" spans="1:11" s="6" customFormat="1" ht="15.75">
      <c r="A79" s="4"/>
      <c r="B79" s="120"/>
      <c r="C79" s="163" t="s">
        <v>26</v>
      </c>
      <c r="D79" s="164"/>
      <c r="E79" s="164"/>
      <c r="F79" s="165"/>
      <c r="G79" s="32" t="s">
        <v>23</v>
      </c>
      <c r="H79" s="198"/>
      <c r="I79" s="121"/>
      <c r="J79" s="121"/>
      <c r="K79" s="4"/>
    </row>
    <row r="80" spans="1:11" s="6" customFormat="1" ht="16.5" thickBot="1">
      <c r="A80" s="4"/>
      <c r="B80" s="120"/>
      <c r="C80" s="163" t="s">
        <v>25</v>
      </c>
      <c r="D80" s="164"/>
      <c r="E80" s="164"/>
      <c r="F80" s="165"/>
      <c r="G80" s="21" t="s">
        <v>24</v>
      </c>
      <c r="H80" s="199"/>
      <c r="I80" s="121"/>
      <c r="J80" s="121"/>
      <c r="K80" s="4"/>
    </row>
    <row r="81" spans="1:11" s="6" customFormat="1" ht="16.5" thickBot="1">
      <c r="A81" s="4"/>
      <c r="B81" s="120"/>
      <c r="C81" s="172" t="s">
        <v>26</v>
      </c>
      <c r="D81" s="173"/>
      <c r="E81" s="173"/>
      <c r="F81" s="174"/>
      <c r="G81" s="191"/>
      <c r="H81" s="21" t="s">
        <v>23</v>
      </c>
      <c r="I81" s="121"/>
      <c r="J81" s="121"/>
      <c r="K81" s="4"/>
    </row>
    <row r="82" spans="1:11" s="6" customFormat="1" ht="15.75">
      <c r="A82" s="4"/>
      <c r="B82" s="120"/>
      <c r="C82" s="169" t="s">
        <v>51</v>
      </c>
      <c r="D82" s="170"/>
      <c r="E82" s="170"/>
      <c r="F82" s="171"/>
      <c r="G82" s="192"/>
      <c r="H82" s="22" t="s">
        <v>23</v>
      </c>
      <c r="I82" s="121"/>
      <c r="J82" s="121"/>
      <c r="K82" s="4"/>
    </row>
    <row r="83" spans="1:11" s="6" customFormat="1" ht="15.75">
      <c r="A83" s="4"/>
      <c r="B83" s="120"/>
      <c r="C83" s="169" t="s">
        <v>29</v>
      </c>
      <c r="D83" s="170"/>
      <c r="E83" s="170"/>
      <c r="F83" s="171"/>
      <c r="G83" s="193"/>
      <c r="H83" s="194"/>
      <c r="I83" s="121"/>
      <c r="J83" s="121"/>
      <c r="K83" s="4"/>
    </row>
    <row r="84" spans="1:11" s="6" customFormat="1" ht="15.75">
      <c r="A84" s="4"/>
      <c r="B84" s="120"/>
      <c r="C84" s="163" t="s">
        <v>25</v>
      </c>
      <c r="D84" s="164"/>
      <c r="E84" s="164"/>
      <c r="F84" s="165"/>
      <c r="G84" s="36" t="s">
        <v>24</v>
      </c>
      <c r="H84" s="195"/>
      <c r="I84" s="121"/>
      <c r="J84" s="121"/>
      <c r="K84" s="4"/>
    </row>
    <row r="85" spans="1:11" s="6" customFormat="1" ht="15.75">
      <c r="A85" s="4"/>
      <c r="B85" s="120"/>
      <c r="C85" s="163" t="s">
        <v>25</v>
      </c>
      <c r="D85" s="164"/>
      <c r="E85" s="164"/>
      <c r="F85" s="165"/>
      <c r="G85" s="36" t="s">
        <v>24</v>
      </c>
      <c r="H85" s="195"/>
      <c r="I85" s="121"/>
      <c r="J85" s="121"/>
      <c r="K85" s="4"/>
    </row>
    <row r="86" spans="1:11" s="6" customFormat="1" ht="15.75">
      <c r="A86" s="4"/>
      <c r="B86" s="120"/>
      <c r="C86" s="163" t="s">
        <v>25</v>
      </c>
      <c r="D86" s="164"/>
      <c r="E86" s="164"/>
      <c r="F86" s="165"/>
      <c r="G86" s="36" t="s">
        <v>24</v>
      </c>
      <c r="H86" s="195"/>
      <c r="I86" s="121"/>
      <c r="J86" s="121"/>
      <c r="K86" s="4"/>
    </row>
    <row r="87" spans="1:11" s="6" customFormat="1" ht="15.75">
      <c r="A87" s="4"/>
      <c r="B87" s="120"/>
      <c r="C87" s="163" t="s">
        <v>25</v>
      </c>
      <c r="D87" s="164"/>
      <c r="E87" s="164"/>
      <c r="F87" s="165"/>
      <c r="G87" s="36" t="s">
        <v>24</v>
      </c>
      <c r="H87" s="195"/>
      <c r="I87" s="121"/>
      <c r="J87" s="121"/>
      <c r="K87" s="4"/>
    </row>
    <row r="88" spans="1:11" s="6" customFormat="1" ht="16.5" thickBot="1">
      <c r="A88" s="4"/>
      <c r="B88" s="120"/>
      <c r="C88" s="163" t="s">
        <v>25</v>
      </c>
      <c r="D88" s="164"/>
      <c r="E88" s="164"/>
      <c r="F88" s="165"/>
      <c r="G88" s="30" t="s">
        <v>24</v>
      </c>
      <c r="H88" s="196"/>
      <c r="I88" s="121"/>
      <c r="J88" s="121"/>
      <c r="K88" s="4"/>
    </row>
    <row r="89" spans="1:11" s="6" customFormat="1" ht="16.5" thickBot="1">
      <c r="A89" s="4"/>
      <c r="B89" s="120"/>
      <c r="C89" s="172" t="s">
        <v>26</v>
      </c>
      <c r="D89" s="173"/>
      <c r="E89" s="173"/>
      <c r="F89" s="174"/>
      <c r="G89" s="202"/>
      <c r="H89" s="21" t="s">
        <v>23</v>
      </c>
      <c r="I89" s="121"/>
      <c r="J89" s="121"/>
      <c r="K89" s="4"/>
    </row>
    <row r="90" spans="1:11" s="6" customFormat="1" ht="16.5" thickBot="1">
      <c r="A90" s="4"/>
      <c r="B90" s="120"/>
      <c r="C90" s="169" t="s">
        <v>54</v>
      </c>
      <c r="D90" s="170"/>
      <c r="E90" s="170"/>
      <c r="F90" s="171"/>
      <c r="G90" s="203"/>
      <c r="H90" s="37" t="s">
        <v>23</v>
      </c>
      <c r="I90" s="121"/>
      <c r="J90" s="121"/>
      <c r="K90" s="4"/>
    </row>
    <row r="91" spans="1:11" s="6" customFormat="1" ht="16.5" thickTop="1">
      <c r="A91" s="4"/>
      <c r="B91" s="118"/>
      <c r="C91" s="118"/>
      <c r="D91" s="118"/>
      <c r="E91" s="118"/>
      <c r="F91" s="118"/>
      <c r="G91" s="118"/>
      <c r="H91" s="118"/>
      <c r="I91" s="118"/>
      <c r="J91" s="118"/>
      <c r="K91" s="4"/>
    </row>
    <row r="92" spans="1:11" s="6" customFormat="1" ht="15.75">
      <c r="A92" s="4"/>
      <c r="B92" s="4"/>
      <c r="C92" s="4"/>
      <c r="D92" s="4"/>
      <c r="E92" s="4"/>
      <c r="F92" s="4"/>
      <c r="G92" s="4"/>
      <c r="H92" s="4"/>
      <c r="I92" s="4"/>
      <c r="J92" s="4"/>
      <c r="K92" s="4"/>
    </row>
    <row r="93" spans="1:11" s="6" customFormat="1" ht="15.75"/>
    <row r="94" spans="1:11" s="6" customFormat="1" ht="15.75"/>
    <row r="95" spans="1:11" s="6" customFormat="1" ht="15.75"/>
    <row r="96" spans="1:11" s="6" customFormat="1" ht="15.75"/>
    <row r="97" s="6" customFormat="1" ht="15.75"/>
    <row r="98" s="6" customFormat="1" ht="15.75"/>
    <row r="99" s="6" customFormat="1" ht="15.75"/>
    <row r="100" s="6" customFormat="1" ht="15.75"/>
    <row r="101" s="6" customFormat="1" ht="15.75"/>
    <row r="102" s="6" customFormat="1" ht="15.75"/>
    <row r="103" s="6" customFormat="1" ht="15.75"/>
    <row r="104" s="6" customFormat="1" ht="15.75"/>
    <row r="105" s="6" customFormat="1" ht="15.75"/>
    <row r="106" s="6" customFormat="1" ht="15.75"/>
    <row r="107" s="6" customFormat="1" ht="15.75"/>
    <row r="108" s="6" customFormat="1" ht="15.75"/>
    <row r="109" s="6" customFormat="1" ht="15.75"/>
    <row r="110" s="6" customFormat="1" ht="15.75"/>
    <row r="111" s="6" customFormat="1" ht="15.75"/>
    <row r="112" s="6" customFormat="1" ht="15.75"/>
    <row r="113" s="6" customFormat="1" ht="15.75"/>
    <row r="114" s="6" customFormat="1" ht="15.75"/>
    <row r="115" s="6" customFormat="1" ht="15.75"/>
    <row r="116" s="6" customFormat="1" ht="15.75"/>
    <row r="117" s="6" customFormat="1" ht="15.75"/>
    <row r="118" s="6" customFormat="1" ht="15.75"/>
    <row r="119" s="6" customFormat="1" ht="15.75"/>
    <row r="120" s="6" customFormat="1" ht="15.75"/>
    <row r="121" s="6" customFormat="1" ht="15.75"/>
    <row r="122" s="6" customFormat="1" ht="15.75"/>
    <row r="123" s="6" customFormat="1" ht="15.75"/>
    <row r="124" s="6" customFormat="1" ht="15.75"/>
    <row r="125" s="6" customFormat="1" ht="15.75"/>
    <row r="126" s="6" customFormat="1" ht="15.75"/>
    <row r="127" s="6" customFormat="1" ht="15.75"/>
    <row r="128" s="6" customFormat="1" ht="15.75"/>
    <row r="129" s="6" customFormat="1" ht="15.75"/>
    <row r="130" s="6" customFormat="1" ht="15.75"/>
    <row r="131" s="6" customFormat="1" ht="15.75"/>
    <row r="132" s="6" customFormat="1" ht="15.75"/>
    <row r="133" s="6" customFormat="1" ht="15.75"/>
    <row r="134" s="6" customFormat="1" ht="15.75"/>
    <row r="135" s="3" customFormat="1" ht="15.75"/>
    <row r="136" s="3" customFormat="1" ht="15.75"/>
    <row r="137" s="3" customFormat="1" ht="15.75"/>
    <row r="138" s="3" customFormat="1" ht="15.75"/>
    <row r="139" s="3" customFormat="1" ht="15.75"/>
    <row r="140" s="3" customFormat="1" ht="15.75"/>
    <row r="141" s="3" customFormat="1" ht="15.75"/>
    <row r="142" s="3" customFormat="1" ht="15.75"/>
    <row r="143" s="3" customFormat="1" ht="15.75"/>
    <row r="144" s="3" customFormat="1" ht="15.75"/>
    <row r="145" s="3" customFormat="1" ht="15.75"/>
    <row r="146" s="3" customFormat="1" ht="15.75"/>
    <row r="147" s="3" customFormat="1" ht="15.75"/>
    <row r="148" s="3" customFormat="1" ht="15.75"/>
    <row r="149" s="3" customFormat="1" ht="15.75"/>
    <row r="150" s="3" customFormat="1" ht="15.75"/>
    <row r="151" s="3" customFormat="1" ht="15.75"/>
    <row r="152" s="3" customFormat="1" ht="15.75"/>
    <row r="153" s="3" customFormat="1" ht="15.75"/>
    <row r="154" s="3" customFormat="1" ht="15.75"/>
    <row r="155" s="3" customFormat="1" ht="15.75"/>
    <row r="156" s="3" customFormat="1" ht="15.75"/>
    <row r="157" s="3" customFormat="1" ht="15.75"/>
    <row r="158" s="3" customFormat="1" ht="15.75"/>
    <row r="159" s="3" customFormat="1" ht="15.75"/>
    <row r="160" s="3" customFormat="1" ht="15.75"/>
    <row r="161" s="3" customFormat="1" ht="15.75"/>
    <row r="162" s="3" customFormat="1" ht="15.75"/>
    <row r="163" s="3" customFormat="1" ht="15.75"/>
    <row r="164" s="3" customFormat="1" ht="15.75"/>
    <row r="165" s="3" customFormat="1" ht="15.75"/>
    <row r="166" s="3" customFormat="1" ht="15.75"/>
    <row r="167" s="3" customFormat="1" ht="15.75"/>
    <row r="168" s="3" customFormat="1" ht="15.75"/>
    <row r="169" s="3" customFormat="1" ht="15.75"/>
    <row r="170" s="3" customFormat="1" ht="15.75"/>
    <row r="171" s="3" customFormat="1" ht="15.75"/>
    <row r="172" s="3" customFormat="1" ht="15.75"/>
    <row r="173" s="3" customFormat="1" ht="15.75"/>
    <row r="174" s="3" customFormat="1" ht="15.75"/>
    <row r="175" s="3" customFormat="1" ht="15.75"/>
    <row r="176" s="3" customFormat="1" ht="15.75"/>
    <row r="177" s="3" customFormat="1" ht="15.75"/>
    <row r="178" s="3" customFormat="1" ht="15.75"/>
    <row r="179" s="3" customFormat="1" ht="15.75"/>
    <row r="180" s="3" customFormat="1" ht="15.75"/>
    <row r="181" s="3" customFormat="1" ht="15.75"/>
    <row r="182" s="3" customFormat="1" ht="15.75"/>
    <row r="183" s="3" customFormat="1" ht="15.75"/>
    <row r="184" s="3" customFormat="1" ht="15.75"/>
    <row r="185" s="3" customFormat="1" ht="15.75"/>
    <row r="186" s="3" customFormat="1" ht="15.75"/>
    <row r="187" s="3" customFormat="1" ht="15.75"/>
    <row r="188" s="3" customFormat="1" ht="15.75"/>
    <row r="189" s="3" customFormat="1" ht="15.75"/>
    <row r="190" s="3" customFormat="1" ht="15.75"/>
    <row r="191" s="3" customFormat="1" ht="15.75"/>
    <row r="192" s="3" customFormat="1" ht="15.75"/>
    <row r="193" s="3" customFormat="1" ht="15.75"/>
    <row r="194" s="3" customFormat="1" ht="15.75"/>
    <row r="195" s="3" customFormat="1" ht="15.75"/>
    <row r="196" s="3" customFormat="1" ht="15.75"/>
    <row r="197" s="3" customFormat="1" ht="15.75"/>
    <row r="198" s="3" customFormat="1" ht="15.75"/>
    <row r="199" s="3" customFormat="1" ht="15.75"/>
    <row r="200" s="3" customFormat="1" ht="15.75"/>
    <row r="201" s="3" customFormat="1" ht="15.75"/>
    <row r="202" s="3" customFormat="1" ht="15.75"/>
    <row r="203" s="3" customFormat="1" ht="15.75"/>
    <row r="204" s="3" customFormat="1" ht="15.75"/>
    <row r="205" s="3" customFormat="1" ht="15.75"/>
    <row r="206" s="3" customFormat="1" ht="15.75"/>
    <row r="207" s="3" customFormat="1" ht="15.75"/>
    <row r="208" s="3" customFormat="1" ht="15.75"/>
    <row r="209" s="3" customFormat="1" ht="15.75"/>
    <row r="210" s="3" customFormat="1" ht="15.75"/>
    <row r="211" s="3" customFormat="1" ht="15.75"/>
    <row r="212" s="3" customFormat="1" ht="15.75"/>
    <row r="213" s="3" customFormat="1" ht="15.75"/>
    <row r="214" s="3" customFormat="1" ht="15.75"/>
    <row r="215" s="3" customFormat="1" ht="15.75"/>
    <row r="216" s="3" customFormat="1" ht="15.75"/>
    <row r="217" s="3" customFormat="1" ht="15.75"/>
    <row r="218" s="3" customFormat="1" ht="15.75"/>
    <row r="219" s="3" customFormat="1" ht="15.75"/>
    <row r="220" s="3" customFormat="1" ht="15.75"/>
    <row r="221" s="3" customFormat="1" ht="15.75"/>
    <row r="222" s="3" customFormat="1" ht="15.75"/>
    <row r="223" s="3" customFormat="1" ht="15.75"/>
    <row r="224" s="3" customFormat="1" ht="15.75"/>
    <row r="225" s="3" customFormat="1" ht="15.75"/>
    <row r="226" s="3" customFormat="1" ht="15.75"/>
    <row r="227" s="3" customFormat="1" ht="15.75"/>
    <row r="228" s="3" customFormat="1" ht="15.75"/>
    <row r="229" s="3" customFormat="1" ht="15.75"/>
    <row r="230" s="3" customFormat="1" ht="15.75"/>
    <row r="231" s="3" customFormat="1" ht="15.75"/>
    <row r="232" s="3" customFormat="1" ht="15.75"/>
    <row r="233" s="3" customFormat="1" ht="15.75"/>
    <row r="234" s="3" customFormat="1" ht="15.75"/>
    <row r="235" s="3" customFormat="1" ht="15.75"/>
    <row r="236" s="3" customFormat="1" ht="15.75"/>
    <row r="237" s="3" customFormat="1" ht="15.75"/>
    <row r="238" s="3" customFormat="1" ht="15.75"/>
    <row r="239" s="3" customFormat="1" ht="15.75"/>
    <row r="240" s="3" customFormat="1" ht="15.75"/>
    <row r="241" s="3" customFormat="1" ht="15.75"/>
    <row r="242" s="3" customFormat="1" ht="15.75"/>
    <row r="243" s="3" customFormat="1" ht="15.75"/>
    <row r="244" s="3" customFormat="1" ht="15.75"/>
    <row r="245" s="3" customFormat="1" ht="15.75"/>
    <row r="246" s="3" customFormat="1" ht="15.75"/>
    <row r="247" s="3" customFormat="1" ht="15.75"/>
    <row r="248" s="3" customFormat="1" ht="15.75"/>
    <row r="249" s="3" customFormat="1" ht="15.75"/>
    <row r="250" s="3" customFormat="1" ht="15.75"/>
    <row r="251" s="3" customFormat="1" ht="15.75"/>
    <row r="252" s="3" customFormat="1" ht="15.75"/>
    <row r="253" s="3" customFormat="1" ht="15.75"/>
    <row r="254" s="3" customFormat="1" ht="15.75"/>
    <row r="255" s="3" customFormat="1" ht="15.75"/>
    <row r="256" s="3" customFormat="1" ht="15.75"/>
    <row r="257" s="3" customFormat="1" ht="15.75"/>
    <row r="258" s="3" customFormat="1" ht="15.75"/>
    <row r="259" s="3" customFormat="1" ht="15.75"/>
    <row r="260" s="3" customFormat="1" ht="15.75"/>
    <row r="261" s="3" customFormat="1" ht="15.75"/>
    <row r="262" s="3" customFormat="1" ht="15.75"/>
    <row r="263" s="3" customFormat="1" ht="15.75"/>
    <row r="264" s="3" customFormat="1" ht="15.75"/>
    <row r="265" s="3" customFormat="1" ht="15.75"/>
    <row r="266" s="3" customFormat="1" ht="15.75"/>
    <row r="267" s="3" customFormat="1" ht="15.75"/>
    <row r="268" s="3" customFormat="1" ht="15.75"/>
    <row r="269" s="3" customFormat="1" ht="15.75"/>
    <row r="270" s="3" customFormat="1" ht="15.75"/>
    <row r="271" s="3" customFormat="1" ht="15.75"/>
    <row r="272" s="3" customFormat="1" ht="15.75"/>
    <row r="273" s="3" customFormat="1" ht="15.75"/>
    <row r="274" s="3" customFormat="1" ht="15.75"/>
    <row r="275" s="3" customFormat="1" ht="15.75"/>
    <row r="276" s="3" customFormat="1" ht="15.75"/>
    <row r="277" s="3" customFormat="1" ht="15.75"/>
    <row r="278" s="3" customFormat="1" ht="15.75"/>
    <row r="279" s="3" customFormat="1" ht="15.75"/>
    <row r="280" s="3" customFormat="1" ht="15.75"/>
    <row r="281" s="3" customFormat="1" ht="15.75"/>
    <row r="282" s="3" customFormat="1" ht="15.75"/>
    <row r="283" s="3" customFormat="1" ht="15.75"/>
    <row r="284" s="3" customFormat="1" ht="15.75"/>
    <row r="285" s="3" customFormat="1" ht="15.75"/>
    <row r="286" s="3" customFormat="1" ht="15.75"/>
    <row r="287" s="3" customFormat="1" ht="15.75"/>
    <row r="288" s="3" customFormat="1" ht="15.75"/>
    <row r="289" s="3" customFormat="1" ht="15.75"/>
    <row r="290" s="3" customFormat="1" ht="15.75"/>
    <row r="291" s="3" customFormat="1" ht="15.75"/>
    <row r="292" s="3" customFormat="1" ht="15.75"/>
    <row r="293" s="3" customFormat="1" ht="15.75"/>
    <row r="294" s="3" customFormat="1" ht="15.75"/>
    <row r="295" s="3" customFormat="1" ht="15.75"/>
    <row r="296" s="3" customFormat="1" ht="15.75"/>
    <row r="297" s="3" customFormat="1" ht="15.75"/>
    <row r="298" s="3" customFormat="1" ht="15.75"/>
    <row r="299" s="3" customFormat="1" ht="15.75"/>
    <row r="300" s="3" customFormat="1" ht="15.75"/>
    <row r="301" s="3" customFormat="1" ht="15.75"/>
    <row r="302" s="3" customFormat="1" ht="15.75"/>
    <row r="303" s="3" customFormat="1" ht="15.75"/>
    <row r="304" s="3" customFormat="1" ht="15.75"/>
    <row r="305" s="3" customFormat="1" ht="15.75"/>
    <row r="306" s="3" customFormat="1" ht="15.75"/>
    <row r="307" s="3" customFormat="1" ht="15.75"/>
    <row r="308" s="3" customFormat="1" ht="15.75"/>
    <row r="309" s="3" customFormat="1" ht="15.75"/>
    <row r="310" s="3" customFormat="1" ht="15.75"/>
    <row r="311" s="3" customFormat="1" ht="15.75"/>
    <row r="312" s="3" customFormat="1" ht="15.75"/>
    <row r="313" s="3" customFormat="1" ht="15.75"/>
    <row r="314" s="3" customFormat="1" ht="15.75"/>
    <row r="315" s="3" customFormat="1" ht="15.75"/>
    <row r="316" s="3" customFormat="1" ht="15.75"/>
    <row r="317" s="3" customFormat="1" ht="15.75"/>
    <row r="318" s="3" customFormat="1" ht="15.75"/>
    <row r="319" s="3" customFormat="1" ht="15.75"/>
    <row r="320" s="3" customFormat="1" ht="15.75"/>
    <row r="321" s="3" customFormat="1" ht="15.75"/>
    <row r="322" s="3" customFormat="1" ht="15.75"/>
    <row r="323" s="3" customFormat="1" ht="15.75"/>
    <row r="324" s="3" customFormat="1" ht="15.75"/>
    <row r="325" s="3" customFormat="1" ht="15.75"/>
    <row r="326" s="3" customFormat="1" ht="15.75"/>
    <row r="327" s="3" customFormat="1" ht="15.75"/>
    <row r="328" s="3" customFormat="1" ht="15.75"/>
    <row r="329" s="3" customFormat="1" ht="15.75"/>
    <row r="330" s="3" customFormat="1" ht="15.75"/>
    <row r="331" s="3" customFormat="1" ht="15.75"/>
    <row r="332" s="3" customFormat="1" ht="15.75"/>
    <row r="333" s="3" customFormat="1" ht="15.75"/>
    <row r="334" s="3" customFormat="1" ht="15.75"/>
    <row r="335" s="3" customFormat="1" ht="15.75"/>
    <row r="336" s="3" customFormat="1" ht="15.75"/>
    <row r="337" s="3" customFormat="1" ht="15.75"/>
    <row r="338" s="3" customFormat="1" ht="15.75"/>
    <row r="339" s="3" customFormat="1" ht="15.75"/>
    <row r="340" s="3" customFormat="1" ht="15.75"/>
    <row r="341" s="3" customFormat="1" ht="15.75"/>
    <row r="342" s="3" customFormat="1" ht="15.75"/>
    <row r="343" s="3" customFormat="1" ht="15.75"/>
    <row r="344" s="3" customFormat="1" ht="15.75"/>
    <row r="345" s="3" customFormat="1" ht="15.75"/>
    <row r="346" s="3" customFormat="1" ht="15.75"/>
    <row r="347" s="3" customFormat="1" ht="15.75"/>
    <row r="348" s="3" customFormat="1" ht="15.75"/>
    <row r="349" s="3" customFormat="1" ht="15.75"/>
    <row r="350" s="3" customFormat="1" ht="15.75"/>
    <row r="351" s="3" customFormat="1" ht="15.75"/>
    <row r="352" s="3" customFormat="1" ht="15.75"/>
    <row r="353" s="3" customFormat="1" ht="15.75"/>
    <row r="354" s="3" customFormat="1" ht="15.75"/>
    <row r="355" s="3" customFormat="1" ht="15.75"/>
    <row r="356" s="3" customFormat="1" ht="15.75"/>
    <row r="357" s="3" customFormat="1" ht="15.75"/>
    <row r="358" s="3" customFormat="1" ht="15.75"/>
    <row r="359" s="3" customFormat="1" ht="15.75"/>
    <row r="360" s="3" customFormat="1" ht="15.75"/>
    <row r="361" s="3" customFormat="1" ht="15.75"/>
    <row r="362" s="3" customFormat="1" ht="15.75"/>
    <row r="363" s="3" customFormat="1" ht="15.75"/>
    <row r="364" s="3" customFormat="1" ht="15.75"/>
    <row r="365" s="3" customFormat="1" ht="15.75"/>
    <row r="366" s="3" customFormat="1" ht="15.75"/>
    <row r="367" s="3" customFormat="1" ht="15.75"/>
    <row r="368" s="3" customFormat="1" ht="15.75"/>
    <row r="369" s="3" customFormat="1" ht="15.75"/>
    <row r="370" s="3" customFormat="1" ht="15.75"/>
    <row r="371" s="3" customFormat="1" ht="15.75"/>
    <row r="372" s="3" customFormat="1" ht="15.75"/>
    <row r="373" s="3" customFormat="1" ht="15.75"/>
    <row r="374" s="3" customFormat="1" ht="15.75"/>
    <row r="375" s="3" customFormat="1" ht="15.75"/>
    <row r="376" s="3" customFormat="1" ht="15.75"/>
    <row r="377" s="3" customFormat="1" ht="15.75"/>
    <row r="378" s="3" customFormat="1" ht="15.75"/>
    <row r="379" s="3" customFormat="1" ht="15.75"/>
    <row r="380" s="3" customFormat="1" ht="15.75"/>
    <row r="381" s="3" customFormat="1" ht="15.75"/>
    <row r="382" s="3" customFormat="1" ht="15.75"/>
    <row r="383" s="3" customFormat="1" ht="15.75"/>
    <row r="384" s="3" customFormat="1" ht="15.75"/>
    <row r="385" s="3" customFormat="1" ht="15.75"/>
    <row r="386" s="3" customFormat="1" ht="15.75"/>
    <row r="387" s="3" customFormat="1" ht="15.75"/>
    <row r="388" s="3" customFormat="1" ht="15.75"/>
    <row r="389" s="3" customFormat="1" ht="15.75"/>
    <row r="390" s="3" customFormat="1" ht="15.75"/>
    <row r="391" s="3" customFormat="1" ht="15.75"/>
    <row r="392" s="3" customFormat="1" ht="15.75"/>
    <row r="393" s="3" customFormat="1" ht="15.75"/>
    <row r="394" s="3" customFormat="1" ht="15.75"/>
  </sheetData>
  <mergeCells count="115">
    <mergeCell ref="B5:J6"/>
    <mergeCell ref="B7:J7"/>
    <mergeCell ref="B8:J8"/>
    <mergeCell ref="B9:J9"/>
    <mergeCell ref="B10:J11"/>
    <mergeCell ref="B12:J12"/>
    <mergeCell ref="B2:C2"/>
    <mergeCell ref="D2:J2"/>
    <mergeCell ref="B3:C3"/>
    <mergeCell ref="D3:J3"/>
    <mergeCell ref="B4:C4"/>
    <mergeCell ref="D4:J4"/>
    <mergeCell ref="D21:F21"/>
    <mergeCell ref="D22:F22"/>
    <mergeCell ref="D23:F23"/>
    <mergeCell ref="D24:F24"/>
    <mergeCell ref="D25:F25"/>
    <mergeCell ref="D26:F26"/>
    <mergeCell ref="B13:C28"/>
    <mergeCell ref="D13:H13"/>
    <mergeCell ref="I13:J28"/>
    <mergeCell ref="D14:H14"/>
    <mergeCell ref="D15:H15"/>
    <mergeCell ref="D16:F16"/>
    <mergeCell ref="D17:F17"/>
    <mergeCell ref="D18:F18"/>
    <mergeCell ref="D19:F19"/>
    <mergeCell ref="D20:F20"/>
    <mergeCell ref="B36:C36"/>
    <mergeCell ref="D36:E36"/>
    <mergeCell ref="H36:J36"/>
    <mergeCell ref="B37:C37"/>
    <mergeCell ref="D37:E37"/>
    <mergeCell ref="H37:J37"/>
    <mergeCell ref="D27:F27"/>
    <mergeCell ref="D28:F28"/>
    <mergeCell ref="B29:J29"/>
    <mergeCell ref="B30:J33"/>
    <mergeCell ref="B34:J34"/>
    <mergeCell ref="B35:J35"/>
    <mergeCell ref="B40:J40"/>
    <mergeCell ref="D41:F41"/>
    <mergeCell ref="H41:J41"/>
    <mergeCell ref="B42:J42"/>
    <mergeCell ref="B43:J43"/>
    <mergeCell ref="B44:J44"/>
    <mergeCell ref="B38:C38"/>
    <mergeCell ref="D38:E38"/>
    <mergeCell ref="H38:J38"/>
    <mergeCell ref="B39:C39"/>
    <mergeCell ref="D39:E39"/>
    <mergeCell ref="H39:J39"/>
    <mergeCell ref="B45:J45"/>
    <mergeCell ref="B46:J46"/>
    <mergeCell ref="B47:B68"/>
    <mergeCell ref="C47:I47"/>
    <mergeCell ref="J47:J68"/>
    <mergeCell ref="C48:I48"/>
    <mergeCell ref="C49:I49"/>
    <mergeCell ref="C50:F50"/>
    <mergeCell ref="G50:G51"/>
    <mergeCell ref="H50:H55"/>
    <mergeCell ref="C51:F51"/>
    <mergeCell ref="I51:I64"/>
    <mergeCell ref="C52:F52"/>
    <mergeCell ref="C53:F53"/>
    <mergeCell ref="C54:F54"/>
    <mergeCell ref="C55:F55"/>
    <mergeCell ref="C56:F56"/>
    <mergeCell ref="G56:G58"/>
    <mergeCell ref="C57:F57"/>
    <mergeCell ref="C58:F58"/>
    <mergeCell ref="C64:F64"/>
    <mergeCell ref="G64:G68"/>
    <mergeCell ref="C65:F65"/>
    <mergeCell ref="H65:H68"/>
    <mergeCell ref="C66:F66"/>
    <mergeCell ref="C67:F67"/>
    <mergeCell ref="C68:F68"/>
    <mergeCell ref="H58:H63"/>
    <mergeCell ref="C59:F59"/>
    <mergeCell ref="C60:F60"/>
    <mergeCell ref="C61:F61"/>
    <mergeCell ref="C62:F62"/>
    <mergeCell ref="C63:F63"/>
    <mergeCell ref="C76:F76"/>
    <mergeCell ref="H76:H80"/>
    <mergeCell ref="C77:F77"/>
    <mergeCell ref="C78:F78"/>
    <mergeCell ref="C79:F79"/>
    <mergeCell ref="C80:F80"/>
    <mergeCell ref="B69:J69"/>
    <mergeCell ref="B70:J70"/>
    <mergeCell ref="B71:J71"/>
    <mergeCell ref="B72:B90"/>
    <mergeCell ref="C72:H72"/>
    <mergeCell ref="I72:J90"/>
    <mergeCell ref="C73:H73"/>
    <mergeCell ref="C74:H74"/>
    <mergeCell ref="C75:F75"/>
    <mergeCell ref="G75:G76"/>
    <mergeCell ref="C89:F89"/>
    <mergeCell ref="G89:G90"/>
    <mergeCell ref="C90:F90"/>
    <mergeCell ref="B91:J91"/>
    <mergeCell ref="C81:F81"/>
    <mergeCell ref="G81:G83"/>
    <mergeCell ref="C82:F82"/>
    <mergeCell ref="C83:F83"/>
    <mergeCell ref="H83:H88"/>
    <mergeCell ref="C84:F84"/>
    <mergeCell ref="C85:F85"/>
    <mergeCell ref="C86:F86"/>
    <mergeCell ref="C87:F87"/>
    <mergeCell ref="C88:F88"/>
  </mergeCells>
  <pageMargins left="0.7" right="0.7" top="0.75" bottom="0.75" header="0.3" footer="0.3"/>
  <pageSetup scale="85" orientation="portrait" r:id="rId1"/>
  <headerFooter>
    <oddFooter>&amp;CFileName: &amp;F, Tab: &amp;A, Page &amp;P of &amp;N, &amp;D, &amp;T</oddFooter>
  </headerFooter>
  <rowBreaks count="1" manualBreakCount="1">
    <brk id="43" min="1" max="9" man="1"/>
  </rowBreaks>
</worksheet>
</file>

<file path=xl/worksheets/sheet15.xml><?xml version="1.0" encoding="utf-8"?>
<worksheet xmlns="http://schemas.openxmlformats.org/spreadsheetml/2006/main" xmlns:r="http://schemas.openxmlformats.org/officeDocument/2006/relationships">
  <dimension ref="A1:K394"/>
  <sheetViews>
    <sheetView zoomScaleNormal="100" workbookViewId="0"/>
  </sheetViews>
  <sheetFormatPr defaultRowHeight="12.75"/>
  <cols>
    <col min="1" max="1" width="2.85546875" customWidth="1"/>
    <col min="4" max="4" width="10.42578125" customWidth="1"/>
    <col min="5" max="5" width="11.5703125" customWidth="1"/>
    <col min="6" max="6" width="13.42578125" bestFit="1" customWidth="1"/>
    <col min="7" max="9" width="11.28515625" customWidth="1"/>
    <col min="11" max="11" width="2.85546875" customWidth="1"/>
  </cols>
  <sheetData>
    <row r="1" spans="1:11">
      <c r="A1" s="1"/>
      <c r="B1" s="1"/>
      <c r="C1" s="1"/>
      <c r="D1" s="1"/>
      <c r="E1" s="1"/>
      <c r="F1" s="1"/>
      <c r="G1" s="1"/>
      <c r="H1" s="1"/>
      <c r="I1" s="1"/>
      <c r="J1" s="2"/>
      <c r="K1" s="2"/>
    </row>
    <row r="2" spans="1:11" ht="16.5" thickBot="1">
      <c r="A2" s="1"/>
      <c r="B2" s="99" t="s">
        <v>5</v>
      </c>
      <c r="C2" s="100"/>
      <c r="D2" s="101" t="s">
        <v>56</v>
      </c>
      <c r="E2" s="101"/>
      <c r="F2" s="101"/>
      <c r="G2" s="101"/>
      <c r="H2" s="101"/>
      <c r="I2" s="101"/>
      <c r="J2" s="101"/>
      <c r="K2" s="2"/>
    </row>
    <row r="3" spans="1:11" ht="18" customHeight="1" thickBot="1">
      <c r="A3" s="1"/>
      <c r="B3" s="99" t="s">
        <v>7</v>
      </c>
      <c r="C3" s="100"/>
      <c r="D3" s="102"/>
      <c r="E3" s="102"/>
      <c r="F3" s="102"/>
      <c r="G3" s="102"/>
      <c r="H3" s="102"/>
      <c r="I3" s="102"/>
      <c r="J3" s="102"/>
      <c r="K3" s="2"/>
    </row>
    <row r="4" spans="1:11" ht="18" customHeight="1" thickBot="1">
      <c r="A4" s="1"/>
      <c r="B4" s="99" t="s">
        <v>6</v>
      </c>
      <c r="C4" s="100"/>
      <c r="D4" s="102"/>
      <c r="E4" s="102"/>
      <c r="F4" s="102"/>
      <c r="G4" s="102"/>
      <c r="H4" s="102"/>
      <c r="I4" s="102"/>
      <c r="J4" s="102"/>
      <c r="K4" s="2"/>
    </row>
    <row r="5" spans="1:11" ht="18" customHeight="1">
      <c r="A5" s="1"/>
      <c r="B5" s="94" t="s">
        <v>98</v>
      </c>
      <c r="C5" s="94"/>
      <c r="D5" s="94"/>
      <c r="E5" s="94"/>
      <c r="F5" s="94"/>
      <c r="G5" s="94"/>
      <c r="H5" s="94"/>
      <c r="I5" s="94"/>
      <c r="J5" s="94"/>
      <c r="K5" s="2"/>
    </row>
    <row r="6" spans="1:11" ht="18" customHeight="1">
      <c r="A6" s="1"/>
      <c r="B6" s="94"/>
      <c r="C6" s="94"/>
      <c r="D6" s="94"/>
      <c r="E6" s="94"/>
      <c r="F6" s="94"/>
      <c r="G6" s="94"/>
      <c r="H6" s="94"/>
      <c r="I6" s="94"/>
      <c r="J6" s="94"/>
      <c r="K6" s="2"/>
    </row>
    <row r="7" spans="1:11" ht="18" customHeight="1">
      <c r="A7" s="1"/>
      <c r="B7" s="94" t="s">
        <v>153</v>
      </c>
      <c r="C7" s="94"/>
      <c r="D7" s="94"/>
      <c r="E7" s="94"/>
      <c r="F7" s="94"/>
      <c r="G7" s="94"/>
      <c r="H7" s="94"/>
      <c r="I7" s="94"/>
      <c r="J7" s="94"/>
      <c r="K7" s="2"/>
    </row>
    <row r="8" spans="1:11" ht="18" customHeight="1">
      <c r="A8" s="1"/>
      <c r="B8" s="94" t="s">
        <v>201</v>
      </c>
      <c r="C8" s="94"/>
      <c r="D8" s="94"/>
      <c r="E8" s="94"/>
      <c r="F8" s="94"/>
      <c r="G8" s="94"/>
      <c r="H8" s="94"/>
      <c r="I8" s="94"/>
      <c r="J8" s="94"/>
      <c r="K8" s="2"/>
    </row>
    <row r="9" spans="1:11" ht="12.75" customHeight="1">
      <c r="A9" s="1"/>
      <c r="B9" s="94"/>
      <c r="C9" s="94"/>
      <c r="D9" s="94"/>
      <c r="E9" s="94"/>
      <c r="F9" s="94"/>
      <c r="G9" s="94"/>
      <c r="H9" s="94"/>
      <c r="I9" s="94"/>
      <c r="J9" s="94"/>
      <c r="K9" s="2"/>
    </row>
    <row r="10" spans="1:11" s="3" customFormat="1" ht="15.75">
      <c r="A10" s="4"/>
      <c r="B10" s="152" t="s">
        <v>195</v>
      </c>
      <c r="C10" s="153"/>
      <c r="D10" s="153"/>
      <c r="E10" s="153"/>
      <c r="F10" s="153"/>
      <c r="G10" s="153"/>
      <c r="H10" s="153"/>
      <c r="I10" s="153"/>
      <c r="J10" s="153"/>
      <c r="K10" s="4"/>
    </row>
    <row r="11" spans="1:11" s="5" customFormat="1" ht="15.75">
      <c r="A11" s="4"/>
      <c r="B11" s="154"/>
      <c r="C11" s="154"/>
      <c r="D11" s="154"/>
      <c r="E11" s="154"/>
      <c r="F11" s="154"/>
      <c r="G11" s="154"/>
      <c r="H11" s="154"/>
      <c r="I11" s="154"/>
      <c r="J11" s="154"/>
      <c r="K11" s="4"/>
    </row>
    <row r="12" spans="1:11" s="5" customFormat="1" ht="15.75">
      <c r="A12" s="4"/>
      <c r="B12" s="130"/>
      <c r="C12" s="130"/>
      <c r="D12" s="130"/>
      <c r="E12" s="130"/>
      <c r="F12" s="130"/>
      <c r="G12" s="130"/>
      <c r="H12" s="130"/>
      <c r="I12" s="130"/>
      <c r="J12" s="130"/>
      <c r="K12" s="4"/>
    </row>
    <row r="13" spans="1:11" s="6" customFormat="1" ht="15.75">
      <c r="A13" s="4"/>
      <c r="B13" s="175"/>
      <c r="C13" s="175"/>
      <c r="D13" s="121" t="s">
        <v>196</v>
      </c>
      <c r="E13" s="121"/>
      <c r="F13" s="121"/>
      <c r="G13" s="121"/>
      <c r="H13" s="121"/>
      <c r="I13" s="175"/>
      <c r="J13" s="175"/>
      <c r="K13" s="4"/>
    </row>
    <row r="14" spans="1:11" s="6" customFormat="1" ht="15.75">
      <c r="A14" s="4"/>
      <c r="B14" s="175"/>
      <c r="C14" s="175"/>
      <c r="D14" s="120" t="s">
        <v>27</v>
      </c>
      <c r="E14" s="120"/>
      <c r="F14" s="120"/>
      <c r="G14" s="120"/>
      <c r="H14" s="120"/>
      <c r="I14" s="175"/>
      <c r="J14" s="175"/>
      <c r="K14" s="4"/>
    </row>
    <row r="15" spans="1:11" s="6" customFormat="1" ht="16.5" thickBot="1">
      <c r="A15" s="4"/>
      <c r="B15" s="175"/>
      <c r="C15" s="175"/>
      <c r="D15" s="145" t="s">
        <v>197</v>
      </c>
      <c r="E15" s="145"/>
      <c r="F15" s="145"/>
      <c r="G15" s="145"/>
      <c r="H15" s="145"/>
      <c r="I15" s="175"/>
      <c r="J15" s="175"/>
      <c r="K15" s="4"/>
    </row>
    <row r="16" spans="1:11" s="5" customFormat="1" ht="15.75">
      <c r="A16" s="4"/>
      <c r="B16" s="175"/>
      <c r="C16" s="175"/>
      <c r="D16" s="184" t="s">
        <v>28</v>
      </c>
      <c r="E16" s="185"/>
      <c r="F16" s="186"/>
      <c r="G16" s="7"/>
      <c r="H16" s="8">
        <v>675000</v>
      </c>
      <c r="I16" s="175"/>
      <c r="J16" s="175"/>
      <c r="K16" s="4"/>
    </row>
    <row r="17" spans="1:11" s="5" customFormat="1" ht="15.75">
      <c r="A17" s="4"/>
      <c r="B17" s="175"/>
      <c r="C17" s="175"/>
      <c r="D17" s="181" t="s">
        <v>30</v>
      </c>
      <c r="E17" s="182"/>
      <c r="F17" s="183"/>
      <c r="G17" s="7"/>
      <c r="H17" s="7"/>
      <c r="I17" s="175"/>
      <c r="J17" s="175"/>
      <c r="K17" s="4"/>
    </row>
    <row r="18" spans="1:11" s="5" customFormat="1" ht="15.75">
      <c r="A18" s="4"/>
      <c r="B18" s="175"/>
      <c r="C18" s="175"/>
      <c r="D18" s="178" t="s">
        <v>11</v>
      </c>
      <c r="E18" s="179"/>
      <c r="F18" s="180"/>
      <c r="G18" s="9">
        <v>220000</v>
      </c>
      <c r="H18" s="7"/>
      <c r="I18" s="175"/>
      <c r="J18" s="175"/>
      <c r="K18" s="4"/>
    </row>
    <row r="19" spans="1:11" s="5" customFormat="1" ht="15.75">
      <c r="A19" s="4"/>
      <c r="B19" s="175"/>
      <c r="C19" s="175"/>
      <c r="D19" s="178" t="s">
        <v>31</v>
      </c>
      <c r="E19" s="179"/>
      <c r="F19" s="180"/>
      <c r="G19" s="10">
        <v>160000</v>
      </c>
      <c r="H19" s="7"/>
      <c r="I19" s="175"/>
      <c r="J19" s="175"/>
      <c r="K19" s="4"/>
    </row>
    <row r="20" spans="1:11" s="5" customFormat="1" ht="15.75">
      <c r="A20" s="4"/>
      <c r="B20" s="175"/>
      <c r="C20" s="175"/>
      <c r="D20" s="178" t="s">
        <v>32</v>
      </c>
      <c r="E20" s="179"/>
      <c r="F20" s="180"/>
      <c r="G20" s="10">
        <v>75000</v>
      </c>
      <c r="H20" s="7"/>
      <c r="I20" s="175"/>
      <c r="J20" s="175"/>
      <c r="K20" s="4"/>
    </row>
    <row r="21" spans="1:11" s="5" customFormat="1" ht="15.75">
      <c r="A21" s="4"/>
      <c r="B21" s="175"/>
      <c r="C21" s="175"/>
      <c r="D21" s="178" t="s">
        <v>52</v>
      </c>
      <c r="E21" s="179"/>
      <c r="F21" s="180"/>
      <c r="G21" s="10">
        <v>70000</v>
      </c>
      <c r="H21" s="7"/>
      <c r="I21" s="175"/>
      <c r="J21" s="175"/>
      <c r="K21" s="4"/>
    </row>
    <row r="22" spans="1:11" s="5" customFormat="1" ht="15.75">
      <c r="A22" s="4"/>
      <c r="B22" s="175"/>
      <c r="C22" s="175"/>
      <c r="D22" s="178" t="s">
        <v>33</v>
      </c>
      <c r="E22" s="179"/>
      <c r="F22" s="180"/>
      <c r="G22" s="10">
        <v>60000</v>
      </c>
      <c r="H22" s="7"/>
      <c r="I22" s="175"/>
      <c r="J22" s="175"/>
      <c r="K22" s="4"/>
    </row>
    <row r="23" spans="1:11" s="5" customFormat="1" ht="15.75">
      <c r="A23" s="4"/>
      <c r="B23" s="175"/>
      <c r="C23" s="175"/>
      <c r="D23" s="178" t="s">
        <v>34</v>
      </c>
      <c r="E23" s="179"/>
      <c r="F23" s="180"/>
      <c r="G23" s="10">
        <v>50000</v>
      </c>
      <c r="H23" s="7"/>
      <c r="I23" s="175"/>
      <c r="J23" s="175"/>
      <c r="K23" s="4"/>
    </row>
    <row r="24" spans="1:11" s="5" customFormat="1" ht="15.75">
      <c r="A24" s="4"/>
      <c r="B24" s="175"/>
      <c r="C24" s="175"/>
      <c r="D24" s="178" t="s">
        <v>35</v>
      </c>
      <c r="E24" s="179"/>
      <c r="F24" s="180"/>
      <c r="G24" s="10">
        <v>35000</v>
      </c>
      <c r="H24" s="7"/>
      <c r="I24" s="175"/>
      <c r="J24" s="175"/>
      <c r="K24" s="4"/>
    </row>
    <row r="25" spans="1:11" s="5" customFormat="1" ht="15.75">
      <c r="A25" s="4"/>
      <c r="B25" s="175"/>
      <c r="C25" s="175"/>
      <c r="D25" s="178" t="s">
        <v>36</v>
      </c>
      <c r="E25" s="179"/>
      <c r="F25" s="180"/>
      <c r="G25" s="10">
        <v>20000</v>
      </c>
      <c r="H25" s="7"/>
      <c r="I25" s="175"/>
      <c r="J25" s="175"/>
      <c r="K25" s="4"/>
    </row>
    <row r="26" spans="1:11" s="5" customFormat="1" ht="15.75">
      <c r="A26" s="4"/>
      <c r="B26" s="175"/>
      <c r="C26" s="175"/>
      <c r="D26" s="178" t="s">
        <v>37</v>
      </c>
      <c r="E26" s="179"/>
      <c r="F26" s="180"/>
      <c r="G26" s="10">
        <v>10000</v>
      </c>
      <c r="H26" s="7"/>
      <c r="I26" s="175"/>
      <c r="J26" s="175"/>
      <c r="K26" s="4"/>
    </row>
    <row r="27" spans="1:11" s="5" customFormat="1" ht="16.5" thickBot="1">
      <c r="A27" s="4"/>
      <c r="B27" s="175"/>
      <c r="C27" s="175"/>
      <c r="D27" s="178" t="s">
        <v>38</v>
      </c>
      <c r="E27" s="179"/>
      <c r="F27" s="180"/>
      <c r="G27" s="11">
        <v>5000</v>
      </c>
      <c r="H27" s="11">
        <f>SUM(G18:G27)</f>
        <v>705000</v>
      </c>
      <c r="I27" s="175"/>
      <c r="J27" s="175"/>
      <c r="K27" s="4"/>
    </row>
    <row r="28" spans="1:11" s="5" customFormat="1" ht="16.5" thickBot="1">
      <c r="A28" s="4"/>
      <c r="B28" s="175"/>
      <c r="C28" s="175"/>
      <c r="D28" s="181" t="s">
        <v>39</v>
      </c>
      <c r="E28" s="182"/>
      <c r="F28" s="183"/>
      <c r="G28" s="7"/>
      <c r="H28" s="12">
        <f>H16-H27</f>
        <v>-30000</v>
      </c>
      <c r="I28" s="175"/>
      <c r="J28" s="175"/>
      <c r="K28" s="4"/>
    </row>
    <row r="29" spans="1:11" s="5" customFormat="1" ht="16.5" thickTop="1">
      <c r="A29" s="4"/>
      <c r="B29" s="175"/>
      <c r="C29" s="175"/>
      <c r="D29" s="175"/>
      <c r="E29" s="175"/>
      <c r="F29" s="175"/>
      <c r="G29" s="175"/>
      <c r="H29" s="175"/>
      <c r="I29" s="175"/>
      <c r="J29" s="175"/>
      <c r="K29" s="4"/>
    </row>
    <row r="30" spans="1:11" s="5" customFormat="1" ht="15.75">
      <c r="A30" s="4"/>
      <c r="B30" s="81" t="s">
        <v>198</v>
      </c>
      <c r="C30" s="81"/>
      <c r="D30" s="81"/>
      <c r="E30" s="81"/>
      <c r="F30" s="81"/>
      <c r="G30" s="81"/>
      <c r="H30" s="81"/>
      <c r="I30" s="81"/>
      <c r="J30" s="81"/>
      <c r="K30" s="4"/>
    </row>
    <row r="31" spans="1:11" s="5" customFormat="1" ht="15.75">
      <c r="A31" s="4"/>
      <c r="B31" s="81"/>
      <c r="C31" s="81"/>
      <c r="D31" s="81"/>
      <c r="E31" s="81"/>
      <c r="F31" s="81"/>
      <c r="G31" s="81"/>
      <c r="H31" s="81"/>
      <c r="I31" s="81"/>
      <c r="J31" s="81"/>
      <c r="K31" s="4"/>
    </row>
    <row r="32" spans="1:11" s="5" customFormat="1" ht="15.75">
      <c r="A32" s="4"/>
      <c r="B32" s="81"/>
      <c r="C32" s="81"/>
      <c r="D32" s="81"/>
      <c r="E32" s="81"/>
      <c r="F32" s="81"/>
      <c r="G32" s="81"/>
      <c r="H32" s="81"/>
      <c r="I32" s="81"/>
      <c r="J32" s="81"/>
      <c r="K32" s="4"/>
    </row>
    <row r="33" spans="1:11" s="5" customFormat="1" ht="15.75">
      <c r="A33" s="4"/>
      <c r="B33" s="81"/>
      <c r="C33" s="81"/>
      <c r="D33" s="81"/>
      <c r="E33" s="81"/>
      <c r="F33" s="81"/>
      <c r="G33" s="81"/>
      <c r="H33" s="81"/>
      <c r="I33" s="81"/>
      <c r="J33" s="81"/>
      <c r="K33" s="4"/>
    </row>
    <row r="34" spans="1:11" s="5" customFormat="1" ht="15.75">
      <c r="A34" s="4"/>
      <c r="B34" s="81"/>
      <c r="C34" s="81"/>
      <c r="D34" s="81"/>
      <c r="E34" s="81"/>
      <c r="F34" s="81"/>
      <c r="G34" s="81"/>
      <c r="H34" s="81"/>
      <c r="I34" s="81"/>
      <c r="J34" s="81"/>
      <c r="K34" s="4"/>
    </row>
    <row r="35" spans="1:11" s="5" customFormat="1" ht="15.75">
      <c r="A35" s="4"/>
      <c r="B35" s="162" t="s">
        <v>99</v>
      </c>
      <c r="C35" s="81"/>
      <c r="D35" s="81"/>
      <c r="E35" s="81"/>
      <c r="F35" s="81"/>
      <c r="G35" s="81"/>
      <c r="H35" s="81"/>
      <c r="I35" s="81"/>
      <c r="J35" s="81"/>
      <c r="K35" s="4"/>
    </row>
    <row r="36" spans="1:11" s="5" customFormat="1" ht="15.75">
      <c r="A36" s="4"/>
      <c r="B36" s="176"/>
      <c r="C36" s="176"/>
      <c r="D36" s="151"/>
      <c r="E36" s="151"/>
      <c r="F36" s="13">
        <v>41852</v>
      </c>
      <c r="G36" s="13">
        <f>F36+30</f>
        <v>41882</v>
      </c>
      <c r="H36" s="176"/>
      <c r="I36" s="176"/>
      <c r="J36" s="176"/>
      <c r="K36" s="4"/>
    </row>
    <row r="37" spans="1:11" s="5" customFormat="1" ht="15.75">
      <c r="A37" s="4"/>
      <c r="B37" s="176"/>
      <c r="C37" s="176"/>
      <c r="D37" s="149" t="s">
        <v>8</v>
      </c>
      <c r="E37" s="149"/>
      <c r="F37" s="14">
        <v>19500</v>
      </c>
      <c r="G37" s="14">
        <v>35000</v>
      </c>
      <c r="H37" s="176"/>
      <c r="I37" s="176"/>
      <c r="J37" s="176"/>
      <c r="K37" s="4"/>
    </row>
    <row r="38" spans="1:11" s="5" customFormat="1" ht="15.75">
      <c r="A38" s="4"/>
      <c r="B38" s="176"/>
      <c r="C38" s="176"/>
      <c r="D38" s="149" t="s">
        <v>9</v>
      </c>
      <c r="E38" s="149"/>
      <c r="F38" s="15">
        <v>25000</v>
      </c>
      <c r="G38" s="15">
        <v>21000</v>
      </c>
      <c r="H38" s="176"/>
      <c r="I38" s="176"/>
      <c r="J38" s="176"/>
      <c r="K38" s="4"/>
    </row>
    <row r="39" spans="1:11" s="5" customFormat="1" ht="15.75">
      <c r="A39" s="4"/>
      <c r="B39" s="176"/>
      <c r="C39" s="176"/>
      <c r="D39" s="149" t="s">
        <v>10</v>
      </c>
      <c r="E39" s="149"/>
      <c r="F39" s="15">
        <v>40000</v>
      </c>
      <c r="G39" s="15">
        <v>52000</v>
      </c>
      <c r="H39" s="176"/>
      <c r="I39" s="176"/>
      <c r="J39" s="176"/>
      <c r="K39" s="4"/>
    </row>
    <row r="40" spans="1:11" s="5" customFormat="1" ht="15.75">
      <c r="A40" s="4"/>
      <c r="B40" s="176"/>
      <c r="C40" s="176"/>
      <c r="D40" s="176"/>
      <c r="E40" s="176"/>
      <c r="F40" s="176"/>
      <c r="G40" s="176"/>
      <c r="H40" s="176"/>
      <c r="I40" s="176"/>
      <c r="J40" s="176"/>
      <c r="K40" s="4"/>
    </row>
    <row r="41" spans="1:11" s="5" customFormat="1" ht="15.75">
      <c r="A41" s="4"/>
      <c r="B41" s="16" t="s">
        <v>58</v>
      </c>
      <c r="C41" s="17">
        <v>0.6</v>
      </c>
      <c r="D41" s="176" t="s">
        <v>41</v>
      </c>
      <c r="E41" s="176"/>
      <c r="F41" s="176"/>
      <c r="G41" s="17">
        <v>0.7</v>
      </c>
      <c r="H41" s="177" t="s">
        <v>40</v>
      </c>
      <c r="I41" s="177"/>
      <c r="J41" s="177"/>
      <c r="K41" s="4"/>
    </row>
    <row r="42" spans="1:11" s="5" customFormat="1" ht="15.75">
      <c r="A42" s="4"/>
      <c r="B42" s="177" t="s">
        <v>42</v>
      </c>
      <c r="C42" s="177"/>
      <c r="D42" s="177"/>
      <c r="E42" s="177"/>
      <c r="F42" s="177"/>
      <c r="G42" s="177"/>
      <c r="H42" s="177"/>
      <c r="I42" s="177"/>
      <c r="J42" s="177"/>
      <c r="K42" s="4"/>
    </row>
    <row r="43" spans="1:11" s="5" customFormat="1" ht="15.75">
      <c r="A43" s="4"/>
      <c r="B43" s="130"/>
      <c r="C43" s="130"/>
      <c r="D43" s="130"/>
      <c r="E43" s="130"/>
      <c r="F43" s="130"/>
      <c r="G43" s="130"/>
      <c r="H43" s="130"/>
      <c r="I43" s="130"/>
      <c r="J43" s="130"/>
      <c r="K43" s="4"/>
    </row>
    <row r="44" spans="1:11" s="5" customFormat="1" ht="15.75">
      <c r="A44" s="4"/>
      <c r="B44" s="131" t="s">
        <v>14</v>
      </c>
      <c r="C44" s="131"/>
      <c r="D44" s="131"/>
      <c r="E44" s="131"/>
      <c r="F44" s="131"/>
      <c r="G44" s="131"/>
      <c r="H44" s="131"/>
      <c r="I44" s="131"/>
      <c r="J44" s="131"/>
      <c r="K44" s="4"/>
    </row>
    <row r="45" spans="1:11" s="5" customFormat="1" ht="15.75">
      <c r="A45" s="4"/>
      <c r="B45" s="119" t="s">
        <v>199</v>
      </c>
      <c r="C45" s="119"/>
      <c r="D45" s="119"/>
      <c r="E45" s="119"/>
      <c r="F45" s="119"/>
      <c r="G45" s="119"/>
      <c r="H45" s="119"/>
      <c r="I45" s="119"/>
      <c r="J45" s="119"/>
      <c r="K45" s="4"/>
    </row>
    <row r="46" spans="1:11" s="5" customFormat="1" ht="15.75">
      <c r="A46" s="4"/>
      <c r="B46" s="130"/>
      <c r="C46" s="130"/>
      <c r="D46" s="130"/>
      <c r="E46" s="130"/>
      <c r="F46" s="130"/>
      <c r="G46" s="130"/>
      <c r="H46" s="130"/>
      <c r="I46" s="130"/>
      <c r="J46" s="130"/>
      <c r="K46" s="4"/>
    </row>
    <row r="47" spans="1:11" s="6" customFormat="1" ht="15.75">
      <c r="A47" s="4"/>
      <c r="B47" s="120"/>
      <c r="C47" s="121" t="str">
        <f>D13</f>
        <v>ORTIZ COMPANY</v>
      </c>
      <c r="D47" s="121"/>
      <c r="E47" s="121"/>
      <c r="F47" s="121"/>
      <c r="G47" s="121"/>
      <c r="H47" s="121"/>
      <c r="I47" s="121"/>
      <c r="J47" s="120"/>
      <c r="K47" s="4"/>
    </row>
    <row r="48" spans="1:11" s="6" customFormat="1" ht="15.75">
      <c r="A48" s="4"/>
      <c r="B48" s="120"/>
      <c r="C48" s="120" t="s">
        <v>15</v>
      </c>
      <c r="D48" s="120"/>
      <c r="E48" s="120"/>
      <c r="F48" s="120"/>
      <c r="G48" s="120"/>
      <c r="H48" s="120"/>
      <c r="I48" s="120"/>
      <c r="J48" s="120"/>
      <c r="K48" s="4"/>
    </row>
    <row r="49" spans="1:11" s="6" customFormat="1" ht="16.5" thickBot="1">
      <c r="A49" s="4"/>
      <c r="B49" s="120"/>
      <c r="C49" s="145" t="str">
        <f>D15</f>
        <v>For the Month Ended August 31, 2014</v>
      </c>
      <c r="D49" s="145"/>
      <c r="E49" s="145"/>
      <c r="F49" s="145"/>
      <c r="G49" s="145"/>
      <c r="H49" s="145"/>
      <c r="I49" s="145"/>
      <c r="J49" s="120"/>
      <c r="K49" s="4"/>
    </row>
    <row r="50" spans="1:11" s="6" customFormat="1" ht="15.75">
      <c r="A50" s="4"/>
      <c r="B50" s="120"/>
      <c r="C50" s="132" t="s">
        <v>100</v>
      </c>
      <c r="D50" s="133"/>
      <c r="E50" s="133"/>
      <c r="F50" s="134"/>
      <c r="G50" s="135"/>
      <c r="H50" s="138"/>
      <c r="I50" s="19">
        <f>F38</f>
        <v>25000</v>
      </c>
      <c r="J50" s="120"/>
      <c r="K50" s="4"/>
    </row>
    <row r="51" spans="1:11" s="6" customFormat="1" ht="15.75">
      <c r="A51" s="4"/>
      <c r="B51" s="120"/>
      <c r="C51" s="124" t="s">
        <v>16</v>
      </c>
      <c r="D51" s="125"/>
      <c r="E51" s="125"/>
      <c r="F51" s="126"/>
      <c r="G51" s="137"/>
      <c r="H51" s="141"/>
      <c r="I51" s="140"/>
      <c r="J51" s="120"/>
      <c r="K51" s="4"/>
    </row>
    <row r="52" spans="1:11" s="6" customFormat="1" ht="15.75">
      <c r="A52" s="4"/>
      <c r="B52" s="120"/>
      <c r="C52" s="142" t="s">
        <v>102</v>
      </c>
      <c r="D52" s="143"/>
      <c r="E52" s="143"/>
      <c r="F52" s="144"/>
      <c r="G52" s="20">
        <f>F37</f>
        <v>19500</v>
      </c>
      <c r="H52" s="141"/>
      <c r="I52" s="141"/>
      <c r="J52" s="120"/>
      <c r="K52" s="4"/>
    </row>
    <row r="53" spans="1:11" s="6" customFormat="1" ht="16.5" thickBot="1">
      <c r="A53" s="4"/>
      <c r="B53" s="120"/>
      <c r="C53" s="142" t="s">
        <v>11</v>
      </c>
      <c r="D53" s="143"/>
      <c r="E53" s="143"/>
      <c r="F53" s="144"/>
      <c r="G53" s="21">
        <f>G18</f>
        <v>220000</v>
      </c>
      <c r="H53" s="141"/>
      <c r="I53" s="141"/>
      <c r="J53" s="120"/>
      <c r="K53" s="4"/>
    </row>
    <row r="54" spans="1:11" s="6" customFormat="1" ht="15.75">
      <c r="A54" s="4"/>
      <c r="B54" s="120"/>
      <c r="C54" s="142" t="s">
        <v>22</v>
      </c>
      <c r="D54" s="143"/>
      <c r="E54" s="143"/>
      <c r="F54" s="144"/>
      <c r="G54" s="22">
        <f>SUM(G52:G53)</f>
        <v>239500</v>
      </c>
      <c r="H54" s="141"/>
      <c r="I54" s="141"/>
      <c r="J54" s="120"/>
      <c r="K54" s="4"/>
    </row>
    <row r="55" spans="1:11" s="6" customFormat="1" ht="16.5" thickBot="1">
      <c r="A55" s="4"/>
      <c r="B55" s="120"/>
      <c r="C55" s="142" t="s">
        <v>103</v>
      </c>
      <c r="D55" s="143"/>
      <c r="E55" s="143"/>
      <c r="F55" s="144"/>
      <c r="G55" s="21">
        <f>G37</f>
        <v>35000</v>
      </c>
      <c r="H55" s="204"/>
      <c r="I55" s="141"/>
      <c r="J55" s="120"/>
      <c r="K55" s="4"/>
    </row>
    <row r="56" spans="1:11" s="6" customFormat="1" ht="15.75">
      <c r="A56" s="4"/>
      <c r="B56" s="120"/>
      <c r="C56" s="142" t="s">
        <v>17</v>
      </c>
      <c r="D56" s="143"/>
      <c r="E56" s="143"/>
      <c r="F56" s="144"/>
      <c r="G56" s="135"/>
      <c r="H56" s="19">
        <f>G54-G55</f>
        <v>204500</v>
      </c>
      <c r="I56" s="141"/>
      <c r="J56" s="120"/>
      <c r="K56" s="4"/>
    </row>
    <row r="57" spans="1:11" s="6" customFormat="1" ht="15.75">
      <c r="A57" s="4"/>
      <c r="B57" s="120"/>
      <c r="C57" s="124" t="s">
        <v>12</v>
      </c>
      <c r="D57" s="125"/>
      <c r="E57" s="125"/>
      <c r="F57" s="126"/>
      <c r="G57" s="136"/>
      <c r="H57" s="24">
        <f>G19</f>
        <v>160000</v>
      </c>
      <c r="I57" s="141"/>
      <c r="J57" s="120"/>
      <c r="K57" s="4"/>
    </row>
    <row r="58" spans="1:11" s="6" customFormat="1" ht="15.75">
      <c r="A58" s="4"/>
      <c r="B58" s="120"/>
      <c r="C58" s="124" t="s">
        <v>13</v>
      </c>
      <c r="D58" s="125"/>
      <c r="E58" s="125"/>
      <c r="F58" s="126"/>
      <c r="G58" s="137"/>
      <c r="H58" s="140"/>
      <c r="I58" s="141"/>
      <c r="J58" s="120"/>
      <c r="K58" s="4"/>
    </row>
    <row r="59" spans="1:11" s="6" customFormat="1" ht="15.75">
      <c r="A59" s="4"/>
      <c r="B59" s="120"/>
      <c r="C59" s="142" t="str">
        <f>D22</f>
        <v>Rent on factory facilities</v>
      </c>
      <c r="D59" s="143"/>
      <c r="E59" s="143"/>
      <c r="F59" s="144"/>
      <c r="G59" s="24">
        <f>G22</f>
        <v>60000</v>
      </c>
      <c r="H59" s="141"/>
      <c r="I59" s="141"/>
      <c r="J59" s="120"/>
      <c r="K59" s="4"/>
    </row>
    <row r="60" spans="1:11" s="6" customFormat="1" ht="15.75">
      <c r="A60" s="4"/>
      <c r="B60" s="120"/>
      <c r="C60" s="142" t="str">
        <f>D24</f>
        <v>Depreciation on factory equipment</v>
      </c>
      <c r="D60" s="143"/>
      <c r="E60" s="143"/>
      <c r="F60" s="144"/>
      <c r="G60" s="24">
        <f>G24</f>
        <v>35000</v>
      </c>
      <c r="H60" s="141"/>
      <c r="I60" s="141"/>
      <c r="J60" s="120"/>
      <c r="K60" s="4"/>
    </row>
    <row r="61" spans="1:11" s="6" customFormat="1" ht="15.75">
      <c r="A61" s="4"/>
      <c r="B61" s="120"/>
      <c r="C61" s="142" t="str">
        <f>D25</f>
        <v>Indirect labor cost</v>
      </c>
      <c r="D61" s="143"/>
      <c r="E61" s="143"/>
      <c r="F61" s="144"/>
      <c r="G61" s="24">
        <f>G25</f>
        <v>20000</v>
      </c>
      <c r="H61" s="141"/>
      <c r="I61" s="141"/>
      <c r="J61" s="120"/>
      <c r="K61" s="4"/>
    </row>
    <row r="62" spans="1:11" s="6" customFormat="1" ht="15.75">
      <c r="A62" s="4"/>
      <c r="B62" s="120"/>
      <c r="C62" s="142" t="str">
        <f>CONCATENATE("Factory utilities ($",FIXED(G26,0,0)," × ",FIXED(C41*100,0,0),"%)")</f>
        <v>Factory utilities ($10,000 × 60%)</v>
      </c>
      <c r="D62" s="143"/>
      <c r="E62" s="143"/>
      <c r="F62" s="144"/>
      <c r="G62" s="24">
        <f>G26*C41</f>
        <v>6000</v>
      </c>
      <c r="H62" s="141"/>
      <c r="I62" s="141"/>
      <c r="J62" s="120"/>
      <c r="K62" s="4"/>
    </row>
    <row r="63" spans="1:11" s="6" customFormat="1" ht="16.5" thickBot="1">
      <c r="A63" s="4"/>
      <c r="B63" s="120"/>
      <c r="C63" s="142" t="str">
        <f>CONCATENATE("Factory insurance ($",FIXED(G27,0,0)," × ",FIXED(G41*100,0,0),"%)")</f>
        <v>Factory insurance ($5,000 × 70%)</v>
      </c>
      <c r="D63" s="143"/>
      <c r="E63" s="143"/>
      <c r="F63" s="144"/>
      <c r="G63" s="21">
        <f>G27*G41</f>
        <v>3500</v>
      </c>
      <c r="H63" s="139"/>
      <c r="I63" s="141"/>
      <c r="J63" s="120"/>
      <c r="K63" s="4"/>
    </row>
    <row r="64" spans="1:11" s="6" customFormat="1" ht="16.5" thickBot="1">
      <c r="A64" s="4"/>
      <c r="B64" s="120"/>
      <c r="C64" s="127" t="s">
        <v>21</v>
      </c>
      <c r="D64" s="128"/>
      <c r="E64" s="128"/>
      <c r="F64" s="129"/>
      <c r="G64" s="135"/>
      <c r="H64" s="21">
        <f>SUM(G59:G63)</f>
        <v>124500</v>
      </c>
      <c r="I64" s="139"/>
      <c r="J64" s="120"/>
      <c r="K64" s="4"/>
    </row>
    <row r="65" spans="1:11" s="6" customFormat="1" ht="16.5" thickBot="1">
      <c r="A65" s="4"/>
      <c r="B65" s="120"/>
      <c r="C65" s="124" t="s">
        <v>18</v>
      </c>
      <c r="D65" s="125"/>
      <c r="E65" s="125"/>
      <c r="F65" s="126"/>
      <c r="G65" s="136"/>
      <c r="H65" s="146"/>
      <c r="I65" s="21">
        <f>H56+H57+H64</f>
        <v>489000</v>
      </c>
      <c r="J65" s="120"/>
      <c r="K65" s="4"/>
    </row>
    <row r="66" spans="1:11" s="6" customFormat="1" ht="15.75">
      <c r="A66" s="4"/>
      <c r="B66" s="120"/>
      <c r="C66" s="124" t="s">
        <v>19</v>
      </c>
      <c r="D66" s="125"/>
      <c r="E66" s="125"/>
      <c r="F66" s="126"/>
      <c r="G66" s="136"/>
      <c r="H66" s="147"/>
      <c r="I66" s="22">
        <f>I50+I65</f>
        <v>514000</v>
      </c>
      <c r="J66" s="120"/>
      <c r="K66" s="4"/>
    </row>
    <row r="67" spans="1:11" s="6" customFormat="1" ht="16.5" thickBot="1">
      <c r="A67" s="4"/>
      <c r="B67" s="120"/>
      <c r="C67" s="124" t="s">
        <v>101</v>
      </c>
      <c r="D67" s="125"/>
      <c r="E67" s="125"/>
      <c r="F67" s="126"/>
      <c r="G67" s="136"/>
      <c r="H67" s="147"/>
      <c r="I67" s="25">
        <f>G38</f>
        <v>21000</v>
      </c>
      <c r="J67" s="120"/>
      <c r="K67" s="4"/>
    </row>
    <row r="68" spans="1:11" s="6" customFormat="1" ht="16.5" thickBot="1">
      <c r="A68" s="4"/>
      <c r="B68" s="120"/>
      <c r="C68" s="124" t="s">
        <v>20</v>
      </c>
      <c r="D68" s="125"/>
      <c r="E68" s="125"/>
      <c r="F68" s="126"/>
      <c r="G68" s="136"/>
      <c r="H68" s="147"/>
      <c r="I68" s="26">
        <f>I66-I67</f>
        <v>493000</v>
      </c>
      <c r="J68" s="120"/>
      <c r="K68" s="4"/>
    </row>
    <row r="69" spans="1:11" s="6" customFormat="1" ht="16.5" thickTop="1">
      <c r="A69" s="4"/>
      <c r="B69" s="118"/>
      <c r="C69" s="118"/>
      <c r="D69" s="118"/>
      <c r="E69" s="118"/>
      <c r="F69" s="118"/>
      <c r="G69" s="118"/>
      <c r="H69" s="118"/>
      <c r="I69" s="118"/>
      <c r="J69" s="118"/>
      <c r="K69" s="4"/>
    </row>
    <row r="70" spans="1:11" s="6" customFormat="1" ht="15.75">
      <c r="A70" s="4"/>
      <c r="B70" s="119" t="s">
        <v>200</v>
      </c>
      <c r="C70" s="119"/>
      <c r="D70" s="119"/>
      <c r="E70" s="119"/>
      <c r="F70" s="119"/>
      <c r="G70" s="119"/>
      <c r="H70" s="119"/>
      <c r="I70" s="119"/>
      <c r="J70" s="119"/>
      <c r="K70" s="4"/>
    </row>
    <row r="71" spans="1:11" s="6" customFormat="1" ht="15.75">
      <c r="A71" s="4"/>
      <c r="B71" s="118"/>
      <c r="C71" s="118"/>
      <c r="D71" s="118"/>
      <c r="E71" s="118"/>
      <c r="F71" s="118"/>
      <c r="G71" s="118"/>
      <c r="H71" s="118"/>
      <c r="I71" s="118"/>
      <c r="J71" s="118"/>
      <c r="K71" s="4"/>
    </row>
    <row r="72" spans="1:11" s="6" customFormat="1" ht="15.75">
      <c r="A72" s="4"/>
      <c r="B72" s="120"/>
      <c r="C72" s="121" t="str">
        <f>C47</f>
        <v>ORTIZ COMPANY</v>
      </c>
      <c r="D72" s="121"/>
      <c r="E72" s="121"/>
      <c r="F72" s="121"/>
      <c r="G72" s="121"/>
      <c r="H72" s="121"/>
      <c r="I72" s="121"/>
      <c r="J72" s="121"/>
      <c r="K72" s="4"/>
    </row>
    <row r="73" spans="1:11" s="6" customFormat="1" ht="15.75">
      <c r="A73" s="4"/>
      <c r="B73" s="120"/>
      <c r="C73" s="120" t="s">
        <v>27</v>
      </c>
      <c r="D73" s="120"/>
      <c r="E73" s="120"/>
      <c r="F73" s="120"/>
      <c r="G73" s="120"/>
      <c r="H73" s="120"/>
      <c r="I73" s="121"/>
      <c r="J73" s="121"/>
      <c r="K73" s="4"/>
    </row>
    <row r="74" spans="1:11" s="6" customFormat="1" ht="16.5" thickBot="1">
      <c r="A74" s="4"/>
      <c r="B74" s="120"/>
      <c r="C74" s="122" t="str">
        <f>C49</f>
        <v>For the Month Ended August 31, 2014</v>
      </c>
      <c r="D74" s="122"/>
      <c r="E74" s="122"/>
      <c r="F74" s="122"/>
      <c r="G74" s="122"/>
      <c r="H74" s="122"/>
      <c r="I74" s="121"/>
      <c r="J74" s="121"/>
      <c r="K74" s="4"/>
    </row>
    <row r="75" spans="1:11" s="6" customFormat="1" ht="15.75">
      <c r="A75" s="4"/>
      <c r="B75" s="120"/>
      <c r="C75" s="166" t="s">
        <v>28</v>
      </c>
      <c r="D75" s="167"/>
      <c r="E75" s="167"/>
      <c r="F75" s="168"/>
      <c r="G75" s="200"/>
      <c r="H75" s="28">
        <f>H16</f>
        <v>675000</v>
      </c>
      <c r="I75" s="121"/>
      <c r="J75" s="121"/>
      <c r="K75" s="4"/>
    </row>
    <row r="76" spans="1:11" s="6" customFormat="1" ht="15.75">
      <c r="A76" s="4"/>
      <c r="B76" s="120"/>
      <c r="C76" s="169" t="s">
        <v>47</v>
      </c>
      <c r="D76" s="170"/>
      <c r="E76" s="170"/>
      <c r="F76" s="171"/>
      <c r="G76" s="201"/>
      <c r="H76" s="197"/>
      <c r="I76" s="121"/>
      <c r="J76" s="121"/>
      <c r="K76" s="4"/>
    </row>
    <row r="77" spans="1:11" s="6" customFormat="1" ht="15.75">
      <c r="A77" s="4"/>
      <c r="B77" s="120"/>
      <c r="C77" s="163" t="s">
        <v>104</v>
      </c>
      <c r="D77" s="164"/>
      <c r="E77" s="164"/>
      <c r="F77" s="165"/>
      <c r="G77" s="29">
        <f>F39</f>
        <v>40000</v>
      </c>
      <c r="H77" s="198"/>
      <c r="I77" s="121"/>
      <c r="J77" s="121"/>
      <c r="K77" s="4"/>
    </row>
    <row r="78" spans="1:11" s="6" customFormat="1" ht="16.5" thickBot="1">
      <c r="A78" s="4"/>
      <c r="B78" s="120"/>
      <c r="C78" s="163" t="s">
        <v>20</v>
      </c>
      <c r="D78" s="164"/>
      <c r="E78" s="164"/>
      <c r="F78" s="165"/>
      <c r="G78" s="30">
        <f>I68</f>
        <v>493000</v>
      </c>
      <c r="H78" s="198"/>
      <c r="I78" s="121"/>
      <c r="J78" s="121"/>
      <c r="K78" s="4"/>
    </row>
    <row r="79" spans="1:11" s="6" customFormat="1" ht="15.75">
      <c r="A79" s="4"/>
      <c r="B79" s="120"/>
      <c r="C79" s="163" t="s">
        <v>49</v>
      </c>
      <c r="D79" s="164"/>
      <c r="E79" s="164"/>
      <c r="F79" s="165"/>
      <c r="G79" s="32">
        <f>G77+G78</f>
        <v>533000</v>
      </c>
      <c r="H79" s="198"/>
      <c r="I79" s="121"/>
      <c r="J79" s="121"/>
      <c r="K79" s="4"/>
    </row>
    <row r="80" spans="1:11" s="6" customFormat="1" ht="16.5" thickBot="1">
      <c r="A80" s="4"/>
      <c r="B80" s="120"/>
      <c r="C80" s="163" t="s">
        <v>105</v>
      </c>
      <c r="D80" s="164"/>
      <c r="E80" s="164"/>
      <c r="F80" s="165"/>
      <c r="G80" s="21">
        <f>G39</f>
        <v>52000</v>
      </c>
      <c r="H80" s="199"/>
      <c r="I80" s="121"/>
      <c r="J80" s="121"/>
      <c r="K80" s="4"/>
    </row>
    <row r="81" spans="1:11" s="6" customFormat="1" ht="16.5" thickBot="1">
      <c r="A81" s="4"/>
      <c r="B81" s="120"/>
      <c r="C81" s="172" t="s">
        <v>47</v>
      </c>
      <c r="D81" s="173"/>
      <c r="E81" s="173"/>
      <c r="F81" s="174"/>
      <c r="G81" s="191"/>
      <c r="H81" s="21">
        <f>G79-G80</f>
        <v>481000</v>
      </c>
      <c r="I81" s="121"/>
      <c r="J81" s="121"/>
      <c r="K81" s="4"/>
    </row>
    <row r="82" spans="1:11" s="6" customFormat="1" ht="15.75">
      <c r="A82" s="4"/>
      <c r="B82" s="120"/>
      <c r="C82" s="169" t="s">
        <v>51</v>
      </c>
      <c r="D82" s="170"/>
      <c r="E82" s="170"/>
      <c r="F82" s="171"/>
      <c r="G82" s="192"/>
      <c r="H82" s="22">
        <f>H75-H81</f>
        <v>194000</v>
      </c>
      <c r="I82" s="121"/>
      <c r="J82" s="121"/>
      <c r="K82" s="4"/>
    </row>
    <row r="83" spans="1:11" s="6" customFormat="1" ht="15.75">
      <c r="A83" s="4"/>
      <c r="B83" s="120"/>
      <c r="C83" s="169" t="s">
        <v>29</v>
      </c>
      <c r="D83" s="170"/>
      <c r="E83" s="170"/>
      <c r="F83" s="171"/>
      <c r="G83" s="193"/>
      <c r="H83" s="194"/>
      <c r="I83" s="121"/>
      <c r="J83" s="121"/>
      <c r="K83" s="4"/>
    </row>
    <row r="84" spans="1:11" s="6" customFormat="1" ht="15.75">
      <c r="A84" s="4"/>
      <c r="B84" s="120"/>
      <c r="C84" s="163" t="s">
        <v>32</v>
      </c>
      <c r="D84" s="164"/>
      <c r="E84" s="164"/>
      <c r="F84" s="165"/>
      <c r="G84" s="36">
        <f>G20</f>
        <v>75000</v>
      </c>
      <c r="H84" s="195"/>
      <c r="I84" s="121"/>
      <c r="J84" s="121"/>
      <c r="K84" s="4"/>
    </row>
    <row r="85" spans="1:11" s="6" customFormat="1" ht="15.75">
      <c r="A85" s="4"/>
      <c r="B85" s="120"/>
      <c r="C85" s="163" t="s">
        <v>52</v>
      </c>
      <c r="D85" s="164"/>
      <c r="E85" s="164"/>
      <c r="F85" s="165"/>
      <c r="G85" s="36">
        <f>G21</f>
        <v>70000</v>
      </c>
      <c r="H85" s="195"/>
      <c r="I85" s="121"/>
      <c r="J85" s="121"/>
      <c r="K85" s="4"/>
    </row>
    <row r="86" spans="1:11" s="6" customFormat="1" ht="15.75">
      <c r="A86" s="4"/>
      <c r="B86" s="120"/>
      <c r="C86" s="163" t="s">
        <v>53</v>
      </c>
      <c r="D86" s="164"/>
      <c r="E86" s="164"/>
      <c r="F86" s="165"/>
      <c r="G86" s="36">
        <f>G23</f>
        <v>50000</v>
      </c>
      <c r="H86" s="195"/>
      <c r="I86" s="121"/>
      <c r="J86" s="121"/>
      <c r="K86" s="4"/>
    </row>
    <row r="87" spans="1:11" s="6" customFormat="1" ht="15.75">
      <c r="A87" s="4"/>
      <c r="B87" s="120"/>
      <c r="C87" s="163" t="str">
        <f>CONCATENATE("Utilities expense ($",FIXED(G26,0,0)," × ",FIXED((1-C41)*100,0,0),"%)")</f>
        <v>Utilities expense ($10,000 × 40%)</v>
      </c>
      <c r="D87" s="164"/>
      <c r="E87" s="164"/>
      <c r="F87" s="165"/>
      <c r="G87" s="36">
        <f>G26*(1-C41)</f>
        <v>4000</v>
      </c>
      <c r="H87" s="195"/>
      <c r="I87" s="121"/>
      <c r="J87" s="121"/>
      <c r="K87" s="4"/>
    </row>
    <row r="88" spans="1:11" s="6" customFormat="1" ht="16.5" thickBot="1">
      <c r="A88" s="4"/>
      <c r="B88" s="120"/>
      <c r="C88" s="163" t="str">
        <f>CONCATENATE("Insurance expense ($",FIXED(G27,0,0)," × ",FIXED((1-G41)*100,0,0),"%)")</f>
        <v>Insurance expense ($5,000 × 30%)</v>
      </c>
      <c r="D88" s="164"/>
      <c r="E88" s="164"/>
      <c r="F88" s="165"/>
      <c r="G88" s="30">
        <f>G27*(1-G41)</f>
        <v>1500.0000000000002</v>
      </c>
      <c r="H88" s="196"/>
      <c r="I88" s="121"/>
      <c r="J88" s="121"/>
      <c r="K88" s="4"/>
    </row>
    <row r="89" spans="1:11" s="6" customFormat="1" ht="16.5" thickBot="1">
      <c r="A89" s="4"/>
      <c r="B89" s="120"/>
      <c r="C89" s="172" t="s">
        <v>55</v>
      </c>
      <c r="D89" s="173"/>
      <c r="E89" s="173"/>
      <c r="F89" s="174"/>
      <c r="G89" s="202"/>
      <c r="H89" s="21">
        <f>SUM(G84:G88)</f>
        <v>200500</v>
      </c>
      <c r="I89" s="121"/>
      <c r="J89" s="121"/>
      <c r="K89" s="4"/>
    </row>
    <row r="90" spans="1:11" s="6" customFormat="1" ht="16.5" thickBot="1">
      <c r="A90" s="4"/>
      <c r="B90" s="120"/>
      <c r="C90" s="169" t="s">
        <v>54</v>
      </c>
      <c r="D90" s="170"/>
      <c r="E90" s="170"/>
      <c r="F90" s="171"/>
      <c r="G90" s="203"/>
      <c r="H90" s="37">
        <f>H82-H89</f>
        <v>-6500</v>
      </c>
      <c r="I90" s="121"/>
      <c r="J90" s="121"/>
      <c r="K90" s="4"/>
    </row>
    <row r="91" spans="1:11" s="6" customFormat="1" ht="16.5" thickTop="1">
      <c r="A91" s="4"/>
      <c r="B91" s="118"/>
      <c r="C91" s="118"/>
      <c r="D91" s="118"/>
      <c r="E91" s="118"/>
      <c r="F91" s="118"/>
      <c r="G91" s="118"/>
      <c r="H91" s="118"/>
      <c r="I91" s="118"/>
      <c r="J91" s="118"/>
      <c r="K91" s="4"/>
    </row>
    <row r="92" spans="1:11" s="6" customFormat="1" ht="15.75">
      <c r="A92" s="4"/>
      <c r="B92" s="4"/>
      <c r="C92" s="4"/>
      <c r="D92" s="4"/>
      <c r="E92" s="4"/>
      <c r="F92" s="4"/>
      <c r="G92" s="4"/>
      <c r="H92" s="4"/>
      <c r="I92" s="4"/>
      <c r="J92" s="4"/>
      <c r="K92" s="4"/>
    </row>
    <row r="93" spans="1:11" s="6" customFormat="1" ht="15.75"/>
    <row r="94" spans="1:11" s="6" customFormat="1" ht="15.75"/>
    <row r="95" spans="1:11" s="6" customFormat="1" ht="15.75"/>
    <row r="96" spans="1:11" s="6" customFormat="1" ht="15.75"/>
    <row r="97" s="6" customFormat="1" ht="15.75"/>
    <row r="98" s="6" customFormat="1" ht="15.75"/>
    <row r="99" s="6" customFormat="1" ht="15.75"/>
    <row r="100" s="6" customFormat="1" ht="15.75"/>
    <row r="101" s="6" customFormat="1" ht="15.75"/>
    <row r="102" s="6" customFormat="1" ht="15.75"/>
    <row r="103" s="6" customFormat="1" ht="15.75"/>
    <row r="104" s="6" customFormat="1" ht="15.75"/>
    <row r="105" s="6" customFormat="1" ht="15.75"/>
    <row r="106" s="6" customFormat="1" ht="15.75"/>
    <row r="107" s="6" customFormat="1" ht="15.75"/>
    <row r="108" s="6" customFormat="1" ht="15.75"/>
    <row r="109" s="6" customFormat="1" ht="15.75"/>
    <row r="110" s="6" customFormat="1" ht="15.75"/>
    <row r="111" s="6" customFormat="1" ht="15.75"/>
    <row r="112" s="6" customFormat="1" ht="15.75"/>
    <row r="113" s="6" customFormat="1" ht="15.75"/>
    <row r="114" s="6" customFormat="1" ht="15.75"/>
    <row r="115" s="6" customFormat="1" ht="15.75"/>
    <row r="116" s="6" customFormat="1" ht="15.75"/>
    <row r="117" s="6" customFormat="1" ht="15.75"/>
    <row r="118" s="6" customFormat="1" ht="15.75"/>
    <row r="119" s="6" customFormat="1" ht="15.75"/>
    <row r="120" s="6" customFormat="1" ht="15.75"/>
    <row r="121" s="6" customFormat="1" ht="15.75"/>
    <row r="122" s="6" customFormat="1" ht="15.75"/>
    <row r="123" s="6" customFormat="1" ht="15.75"/>
    <row r="124" s="6" customFormat="1" ht="15.75"/>
    <row r="125" s="6" customFormat="1" ht="15.75"/>
    <row r="126" s="6" customFormat="1" ht="15.75"/>
    <row r="127" s="6" customFormat="1" ht="15.75"/>
    <row r="128" s="6" customFormat="1" ht="15.75"/>
    <row r="129" s="6" customFormat="1" ht="15.75"/>
    <row r="130" s="6" customFormat="1" ht="15.75"/>
    <row r="131" s="6" customFormat="1" ht="15.75"/>
    <row r="132" s="6" customFormat="1" ht="15.75"/>
    <row r="133" s="6" customFormat="1" ht="15.75"/>
    <row r="134" s="6" customFormat="1" ht="15.75"/>
    <row r="135" s="3" customFormat="1" ht="15.75"/>
    <row r="136" s="3" customFormat="1" ht="15.75"/>
    <row r="137" s="3" customFormat="1" ht="15.75"/>
    <row r="138" s="3" customFormat="1" ht="15.75"/>
    <row r="139" s="3" customFormat="1" ht="15.75"/>
    <row r="140" s="3" customFormat="1" ht="15.75"/>
    <row r="141" s="3" customFormat="1" ht="15.75"/>
    <row r="142" s="3" customFormat="1" ht="15.75"/>
    <row r="143" s="3" customFormat="1" ht="15.75"/>
    <row r="144" s="3" customFormat="1" ht="15.75"/>
    <row r="145" s="3" customFormat="1" ht="15.75"/>
    <row r="146" s="3" customFormat="1" ht="15.75"/>
    <row r="147" s="3" customFormat="1" ht="15.75"/>
    <row r="148" s="3" customFormat="1" ht="15.75"/>
    <row r="149" s="3" customFormat="1" ht="15.75"/>
    <row r="150" s="3" customFormat="1" ht="15.75"/>
    <row r="151" s="3" customFormat="1" ht="15.75"/>
    <row r="152" s="3" customFormat="1" ht="15.75"/>
    <row r="153" s="3" customFormat="1" ht="15.75"/>
    <row r="154" s="3" customFormat="1" ht="15.75"/>
    <row r="155" s="3" customFormat="1" ht="15.75"/>
    <row r="156" s="3" customFormat="1" ht="15.75"/>
    <row r="157" s="3" customFormat="1" ht="15.75"/>
    <row r="158" s="3" customFormat="1" ht="15.75"/>
    <row r="159" s="3" customFormat="1" ht="15.75"/>
    <row r="160" s="3" customFormat="1" ht="15.75"/>
    <row r="161" s="3" customFormat="1" ht="15.75"/>
    <row r="162" s="3" customFormat="1" ht="15.75"/>
    <row r="163" s="3" customFormat="1" ht="15.75"/>
    <row r="164" s="3" customFormat="1" ht="15.75"/>
    <row r="165" s="3" customFormat="1" ht="15.75"/>
    <row r="166" s="3" customFormat="1" ht="15.75"/>
    <row r="167" s="3" customFormat="1" ht="15.75"/>
    <row r="168" s="3" customFormat="1" ht="15.75"/>
    <row r="169" s="3" customFormat="1" ht="15.75"/>
    <row r="170" s="3" customFormat="1" ht="15.75"/>
    <row r="171" s="3" customFormat="1" ht="15.75"/>
    <row r="172" s="3" customFormat="1" ht="15.75"/>
    <row r="173" s="3" customFormat="1" ht="15.75"/>
    <row r="174" s="3" customFormat="1" ht="15.75"/>
    <row r="175" s="3" customFormat="1" ht="15.75"/>
    <row r="176" s="3" customFormat="1" ht="15.75"/>
    <row r="177" s="3" customFormat="1" ht="15.75"/>
    <row r="178" s="3" customFormat="1" ht="15.75"/>
    <row r="179" s="3" customFormat="1" ht="15.75"/>
    <row r="180" s="3" customFormat="1" ht="15.75"/>
    <row r="181" s="3" customFormat="1" ht="15.75"/>
    <row r="182" s="3" customFormat="1" ht="15.75"/>
    <row r="183" s="3" customFormat="1" ht="15.75"/>
    <row r="184" s="3" customFormat="1" ht="15.75"/>
    <row r="185" s="3" customFormat="1" ht="15.75"/>
    <row r="186" s="3" customFormat="1" ht="15.75"/>
    <row r="187" s="3" customFormat="1" ht="15.75"/>
    <row r="188" s="3" customFormat="1" ht="15.75"/>
    <row r="189" s="3" customFormat="1" ht="15.75"/>
    <row r="190" s="3" customFormat="1" ht="15.75"/>
    <row r="191" s="3" customFormat="1" ht="15.75"/>
    <row r="192" s="3" customFormat="1" ht="15.75"/>
    <row r="193" s="3" customFormat="1" ht="15.75"/>
    <row r="194" s="3" customFormat="1" ht="15.75"/>
    <row r="195" s="3" customFormat="1" ht="15.75"/>
    <row r="196" s="3" customFormat="1" ht="15.75"/>
    <row r="197" s="3" customFormat="1" ht="15.75"/>
    <row r="198" s="3" customFormat="1" ht="15.75"/>
    <row r="199" s="3" customFormat="1" ht="15.75"/>
    <row r="200" s="3" customFormat="1" ht="15.75"/>
    <row r="201" s="3" customFormat="1" ht="15.75"/>
    <row r="202" s="3" customFormat="1" ht="15.75"/>
    <row r="203" s="3" customFormat="1" ht="15.75"/>
    <row r="204" s="3" customFormat="1" ht="15.75"/>
    <row r="205" s="3" customFormat="1" ht="15.75"/>
    <row r="206" s="3" customFormat="1" ht="15.75"/>
    <row r="207" s="3" customFormat="1" ht="15.75"/>
    <row r="208" s="3" customFormat="1" ht="15.75"/>
    <row r="209" s="3" customFormat="1" ht="15.75"/>
    <row r="210" s="3" customFormat="1" ht="15.75"/>
    <row r="211" s="3" customFormat="1" ht="15.75"/>
    <row r="212" s="3" customFormat="1" ht="15.75"/>
    <row r="213" s="3" customFormat="1" ht="15.75"/>
    <row r="214" s="3" customFormat="1" ht="15.75"/>
    <row r="215" s="3" customFormat="1" ht="15.75"/>
    <row r="216" s="3" customFormat="1" ht="15.75"/>
    <row r="217" s="3" customFormat="1" ht="15.75"/>
    <row r="218" s="3" customFormat="1" ht="15.75"/>
    <row r="219" s="3" customFormat="1" ht="15.75"/>
    <row r="220" s="3" customFormat="1" ht="15.75"/>
    <row r="221" s="3" customFormat="1" ht="15.75"/>
    <row r="222" s="3" customFormat="1" ht="15.75"/>
    <row r="223" s="3" customFormat="1" ht="15.75"/>
    <row r="224" s="3" customFormat="1" ht="15.75"/>
    <row r="225" s="3" customFormat="1" ht="15.75"/>
    <row r="226" s="3" customFormat="1" ht="15.75"/>
    <row r="227" s="3" customFormat="1" ht="15.75"/>
    <row r="228" s="3" customFormat="1" ht="15.75"/>
    <row r="229" s="3" customFormat="1" ht="15.75"/>
    <row r="230" s="3" customFormat="1" ht="15.75"/>
    <row r="231" s="3" customFormat="1" ht="15.75"/>
    <row r="232" s="3" customFormat="1" ht="15.75"/>
    <row r="233" s="3" customFormat="1" ht="15.75"/>
    <row r="234" s="3" customFormat="1" ht="15.75"/>
    <row r="235" s="3" customFormat="1" ht="15.75"/>
    <row r="236" s="3" customFormat="1" ht="15.75"/>
    <row r="237" s="3" customFormat="1" ht="15.75"/>
    <row r="238" s="3" customFormat="1" ht="15.75"/>
    <row r="239" s="3" customFormat="1" ht="15.75"/>
    <row r="240" s="3" customFormat="1" ht="15.75"/>
    <row r="241" s="3" customFormat="1" ht="15.75"/>
    <row r="242" s="3" customFormat="1" ht="15.75"/>
    <row r="243" s="3" customFormat="1" ht="15.75"/>
    <row r="244" s="3" customFormat="1" ht="15.75"/>
    <row r="245" s="3" customFormat="1" ht="15.75"/>
    <row r="246" s="3" customFormat="1" ht="15.75"/>
    <row r="247" s="3" customFormat="1" ht="15.75"/>
    <row r="248" s="3" customFormat="1" ht="15.75"/>
    <row r="249" s="3" customFormat="1" ht="15.75"/>
    <row r="250" s="3" customFormat="1" ht="15.75"/>
    <row r="251" s="3" customFormat="1" ht="15.75"/>
    <row r="252" s="3" customFormat="1" ht="15.75"/>
    <row r="253" s="3" customFormat="1" ht="15.75"/>
    <row r="254" s="3" customFormat="1" ht="15.75"/>
    <row r="255" s="3" customFormat="1" ht="15.75"/>
    <row r="256" s="3" customFormat="1" ht="15.75"/>
    <row r="257" s="3" customFormat="1" ht="15.75"/>
    <row r="258" s="3" customFormat="1" ht="15.75"/>
    <row r="259" s="3" customFormat="1" ht="15.75"/>
    <row r="260" s="3" customFormat="1" ht="15.75"/>
    <row r="261" s="3" customFormat="1" ht="15.75"/>
    <row r="262" s="3" customFormat="1" ht="15.75"/>
    <row r="263" s="3" customFormat="1" ht="15.75"/>
    <row r="264" s="3" customFormat="1" ht="15.75"/>
    <row r="265" s="3" customFormat="1" ht="15.75"/>
    <row r="266" s="3" customFormat="1" ht="15.75"/>
    <row r="267" s="3" customFormat="1" ht="15.75"/>
    <row r="268" s="3" customFormat="1" ht="15.75"/>
    <row r="269" s="3" customFormat="1" ht="15.75"/>
    <row r="270" s="3" customFormat="1" ht="15.75"/>
    <row r="271" s="3" customFormat="1" ht="15.75"/>
    <row r="272" s="3" customFormat="1" ht="15.75"/>
    <row r="273" s="3" customFormat="1" ht="15.75"/>
    <row r="274" s="3" customFormat="1" ht="15.75"/>
    <row r="275" s="3" customFormat="1" ht="15.75"/>
    <row r="276" s="3" customFormat="1" ht="15.75"/>
    <row r="277" s="3" customFormat="1" ht="15.75"/>
    <row r="278" s="3" customFormat="1" ht="15.75"/>
    <row r="279" s="3" customFormat="1" ht="15.75"/>
    <row r="280" s="3" customFormat="1" ht="15.75"/>
    <row r="281" s="3" customFormat="1" ht="15.75"/>
    <row r="282" s="3" customFormat="1" ht="15.75"/>
    <row r="283" s="3" customFormat="1" ht="15.75"/>
    <row r="284" s="3" customFormat="1" ht="15.75"/>
    <row r="285" s="3" customFormat="1" ht="15.75"/>
    <row r="286" s="3" customFormat="1" ht="15.75"/>
    <row r="287" s="3" customFormat="1" ht="15.75"/>
    <row r="288" s="3" customFormat="1" ht="15.75"/>
    <row r="289" s="3" customFormat="1" ht="15.75"/>
    <row r="290" s="3" customFormat="1" ht="15.75"/>
    <row r="291" s="3" customFormat="1" ht="15.75"/>
    <row r="292" s="3" customFormat="1" ht="15.75"/>
    <row r="293" s="3" customFormat="1" ht="15.75"/>
    <row r="294" s="3" customFormat="1" ht="15.75"/>
    <row r="295" s="3" customFormat="1" ht="15.75"/>
    <row r="296" s="3" customFormat="1" ht="15.75"/>
    <row r="297" s="3" customFormat="1" ht="15.75"/>
    <row r="298" s="3" customFormat="1" ht="15.75"/>
    <row r="299" s="3" customFormat="1" ht="15.75"/>
    <row r="300" s="3" customFormat="1" ht="15.75"/>
    <row r="301" s="3" customFormat="1" ht="15.75"/>
    <row r="302" s="3" customFormat="1" ht="15.75"/>
    <row r="303" s="3" customFormat="1" ht="15.75"/>
    <row r="304" s="3" customFormat="1" ht="15.75"/>
    <row r="305" s="3" customFormat="1" ht="15.75"/>
    <row r="306" s="3" customFormat="1" ht="15.75"/>
    <row r="307" s="3" customFormat="1" ht="15.75"/>
    <row r="308" s="3" customFormat="1" ht="15.75"/>
    <row r="309" s="3" customFormat="1" ht="15.75"/>
    <row r="310" s="3" customFormat="1" ht="15.75"/>
    <row r="311" s="3" customFormat="1" ht="15.75"/>
    <row r="312" s="3" customFormat="1" ht="15.75"/>
    <row r="313" s="3" customFormat="1" ht="15.75"/>
    <row r="314" s="3" customFormat="1" ht="15.75"/>
    <row r="315" s="3" customFormat="1" ht="15.75"/>
    <row r="316" s="3" customFormat="1" ht="15.75"/>
    <row r="317" s="3" customFormat="1" ht="15.75"/>
    <row r="318" s="3" customFormat="1" ht="15.75"/>
    <row r="319" s="3" customFormat="1" ht="15.75"/>
    <row r="320" s="3" customFormat="1" ht="15.75"/>
    <row r="321" s="3" customFormat="1" ht="15.75"/>
    <row r="322" s="3" customFormat="1" ht="15.75"/>
    <row r="323" s="3" customFormat="1" ht="15.75"/>
    <row r="324" s="3" customFormat="1" ht="15.75"/>
    <row r="325" s="3" customFormat="1" ht="15.75"/>
    <row r="326" s="3" customFormat="1" ht="15.75"/>
    <row r="327" s="3" customFormat="1" ht="15.75"/>
    <row r="328" s="3" customFormat="1" ht="15.75"/>
    <row r="329" s="3" customFormat="1" ht="15.75"/>
    <row r="330" s="3" customFormat="1" ht="15.75"/>
    <row r="331" s="3" customFormat="1" ht="15.75"/>
    <row r="332" s="3" customFormat="1" ht="15.75"/>
    <row r="333" s="3" customFormat="1" ht="15.75"/>
    <row r="334" s="3" customFormat="1" ht="15.75"/>
    <row r="335" s="3" customFormat="1" ht="15.75"/>
    <row r="336" s="3" customFormat="1" ht="15.75"/>
    <row r="337" s="3" customFormat="1" ht="15.75"/>
    <row r="338" s="3" customFormat="1" ht="15.75"/>
    <row r="339" s="3" customFormat="1" ht="15.75"/>
    <row r="340" s="3" customFormat="1" ht="15.75"/>
    <row r="341" s="3" customFormat="1" ht="15.75"/>
    <row r="342" s="3" customFormat="1" ht="15.75"/>
    <row r="343" s="3" customFormat="1" ht="15.75"/>
    <row r="344" s="3" customFormat="1" ht="15.75"/>
    <row r="345" s="3" customFormat="1" ht="15.75"/>
    <row r="346" s="3" customFormat="1" ht="15.75"/>
    <row r="347" s="3" customFormat="1" ht="15.75"/>
    <row r="348" s="3" customFormat="1" ht="15.75"/>
    <row r="349" s="3" customFormat="1" ht="15.75"/>
    <row r="350" s="3" customFormat="1" ht="15.75"/>
    <row r="351" s="3" customFormat="1" ht="15.75"/>
    <row r="352" s="3" customFormat="1" ht="15.75"/>
    <row r="353" s="3" customFormat="1" ht="15.75"/>
    <row r="354" s="3" customFormat="1" ht="15.75"/>
    <row r="355" s="3" customFormat="1" ht="15.75"/>
    <row r="356" s="3" customFormat="1" ht="15.75"/>
    <row r="357" s="3" customFormat="1" ht="15.75"/>
    <row r="358" s="3" customFormat="1" ht="15.75"/>
    <row r="359" s="3" customFormat="1" ht="15.75"/>
    <row r="360" s="3" customFormat="1" ht="15.75"/>
    <row r="361" s="3" customFormat="1" ht="15.75"/>
    <row r="362" s="3" customFormat="1" ht="15.75"/>
    <row r="363" s="3" customFormat="1" ht="15.75"/>
    <row r="364" s="3" customFormat="1" ht="15.75"/>
    <row r="365" s="3" customFormat="1" ht="15.75"/>
    <row r="366" s="3" customFormat="1" ht="15.75"/>
    <row r="367" s="3" customFormat="1" ht="15.75"/>
    <row r="368" s="3" customFormat="1" ht="15.75"/>
    <row r="369" s="3" customFormat="1" ht="15.75"/>
    <row r="370" s="3" customFormat="1" ht="15.75"/>
    <row r="371" s="3" customFormat="1" ht="15.75"/>
    <row r="372" s="3" customFormat="1" ht="15.75"/>
    <row r="373" s="3" customFormat="1" ht="15.75"/>
    <row r="374" s="3" customFormat="1" ht="15.75"/>
    <row r="375" s="3" customFormat="1" ht="15.75"/>
    <row r="376" s="3" customFormat="1" ht="15.75"/>
    <row r="377" s="3" customFormat="1" ht="15.75"/>
    <row r="378" s="3" customFormat="1" ht="15.75"/>
    <row r="379" s="3" customFormat="1" ht="15.75"/>
    <row r="380" s="3" customFormat="1" ht="15.75"/>
    <row r="381" s="3" customFormat="1" ht="15.75"/>
    <row r="382" s="3" customFormat="1" ht="15.75"/>
    <row r="383" s="3" customFormat="1" ht="15.75"/>
    <row r="384" s="3" customFormat="1" ht="15.75"/>
    <row r="385" s="3" customFormat="1" ht="15.75"/>
    <row r="386" s="3" customFormat="1" ht="15.75"/>
    <row r="387" s="3" customFormat="1" ht="15.75"/>
    <row r="388" s="3" customFormat="1" ht="15.75"/>
    <row r="389" s="3" customFormat="1" ht="15.75"/>
    <row r="390" s="3" customFormat="1" ht="15.75"/>
    <row r="391" s="3" customFormat="1" ht="15.75"/>
    <row r="392" s="3" customFormat="1" ht="15.75"/>
    <row r="393" s="3" customFormat="1" ht="15.75"/>
    <row r="394" s="3" customFormat="1" ht="15.75"/>
  </sheetData>
  <mergeCells count="115">
    <mergeCell ref="B5:J6"/>
    <mergeCell ref="B7:J7"/>
    <mergeCell ref="B8:J8"/>
    <mergeCell ref="B9:J9"/>
    <mergeCell ref="B10:J11"/>
    <mergeCell ref="B12:J12"/>
    <mergeCell ref="B2:C2"/>
    <mergeCell ref="D2:J2"/>
    <mergeCell ref="B3:C3"/>
    <mergeCell ref="D3:J3"/>
    <mergeCell ref="B4:C4"/>
    <mergeCell ref="D4:J4"/>
    <mergeCell ref="D21:F21"/>
    <mergeCell ref="D22:F22"/>
    <mergeCell ref="D23:F23"/>
    <mergeCell ref="D24:F24"/>
    <mergeCell ref="D25:F25"/>
    <mergeCell ref="D26:F26"/>
    <mergeCell ref="B13:C28"/>
    <mergeCell ref="D13:H13"/>
    <mergeCell ref="I13:J28"/>
    <mergeCell ref="D14:H14"/>
    <mergeCell ref="D15:H15"/>
    <mergeCell ref="D16:F16"/>
    <mergeCell ref="D17:F17"/>
    <mergeCell ref="D18:F18"/>
    <mergeCell ref="D19:F19"/>
    <mergeCell ref="D20:F20"/>
    <mergeCell ref="B36:C36"/>
    <mergeCell ref="D36:E36"/>
    <mergeCell ref="H36:J36"/>
    <mergeCell ref="B37:C37"/>
    <mergeCell ref="D37:E37"/>
    <mergeCell ref="H37:J37"/>
    <mergeCell ref="D27:F27"/>
    <mergeCell ref="D28:F28"/>
    <mergeCell ref="B29:J29"/>
    <mergeCell ref="B30:J33"/>
    <mergeCell ref="B34:J34"/>
    <mergeCell ref="B35:J35"/>
    <mergeCell ref="B40:J40"/>
    <mergeCell ref="D41:F41"/>
    <mergeCell ref="H41:J41"/>
    <mergeCell ref="B42:J42"/>
    <mergeCell ref="B43:J43"/>
    <mergeCell ref="B44:J44"/>
    <mergeCell ref="B38:C38"/>
    <mergeCell ref="D38:E38"/>
    <mergeCell ref="H38:J38"/>
    <mergeCell ref="B39:C39"/>
    <mergeCell ref="D39:E39"/>
    <mergeCell ref="H39:J39"/>
    <mergeCell ref="B45:J45"/>
    <mergeCell ref="B46:J46"/>
    <mergeCell ref="B47:B68"/>
    <mergeCell ref="C47:I47"/>
    <mergeCell ref="J47:J68"/>
    <mergeCell ref="C48:I48"/>
    <mergeCell ref="C49:I49"/>
    <mergeCell ref="C50:F50"/>
    <mergeCell ref="G50:G51"/>
    <mergeCell ref="H50:H55"/>
    <mergeCell ref="C51:F51"/>
    <mergeCell ref="I51:I64"/>
    <mergeCell ref="C52:F52"/>
    <mergeCell ref="C53:F53"/>
    <mergeCell ref="C54:F54"/>
    <mergeCell ref="C55:F55"/>
    <mergeCell ref="C56:F56"/>
    <mergeCell ref="G56:G58"/>
    <mergeCell ref="C57:F57"/>
    <mergeCell ref="C58:F58"/>
    <mergeCell ref="C64:F64"/>
    <mergeCell ref="G64:G68"/>
    <mergeCell ref="C65:F65"/>
    <mergeCell ref="H65:H68"/>
    <mergeCell ref="C66:F66"/>
    <mergeCell ref="C67:F67"/>
    <mergeCell ref="C68:F68"/>
    <mergeCell ref="H58:H63"/>
    <mergeCell ref="C59:F59"/>
    <mergeCell ref="C60:F60"/>
    <mergeCell ref="C61:F61"/>
    <mergeCell ref="C62:F62"/>
    <mergeCell ref="C63:F63"/>
    <mergeCell ref="C76:F76"/>
    <mergeCell ref="H76:H80"/>
    <mergeCell ref="C77:F77"/>
    <mergeCell ref="C78:F78"/>
    <mergeCell ref="C79:F79"/>
    <mergeCell ref="C80:F80"/>
    <mergeCell ref="B69:J69"/>
    <mergeCell ref="B70:J70"/>
    <mergeCell ref="B71:J71"/>
    <mergeCell ref="B72:B90"/>
    <mergeCell ref="C72:H72"/>
    <mergeCell ref="I72:J90"/>
    <mergeCell ref="C73:H73"/>
    <mergeCell ref="C74:H74"/>
    <mergeCell ref="C75:F75"/>
    <mergeCell ref="G75:G76"/>
    <mergeCell ref="C89:F89"/>
    <mergeCell ref="G89:G90"/>
    <mergeCell ref="C90:F90"/>
    <mergeCell ref="B91:J91"/>
    <mergeCell ref="C81:F81"/>
    <mergeCell ref="G81:G83"/>
    <mergeCell ref="C82:F82"/>
    <mergeCell ref="C83:F83"/>
    <mergeCell ref="H83:H88"/>
    <mergeCell ref="C84:F84"/>
    <mergeCell ref="C85:F85"/>
    <mergeCell ref="C86:F86"/>
    <mergeCell ref="C87:F87"/>
    <mergeCell ref="C88:F88"/>
  </mergeCells>
  <pageMargins left="0.7" right="0.7" top="0.75" bottom="0.75" header="0.3" footer="0.3"/>
  <pageSetup scale="85" orientation="portrait" r:id="rId1"/>
  <headerFooter>
    <oddFooter>&amp;CFileName: &amp;F, Tab: &amp;A, Page &amp;P of &amp;N, &amp;D, &amp;T</oddFooter>
  </headerFooter>
  <rowBreaks count="1" manualBreakCount="1">
    <brk id="43" min="1" max="9" man="1"/>
  </rowBreaks>
</worksheet>
</file>

<file path=xl/worksheets/sheet2.xml><?xml version="1.0" encoding="utf-8"?>
<worksheet xmlns="http://schemas.openxmlformats.org/spreadsheetml/2006/main" xmlns:r="http://schemas.openxmlformats.org/officeDocument/2006/relationships">
  <sheetPr>
    <pageSetUpPr fitToPage="1"/>
  </sheetPr>
  <dimension ref="A1:L713"/>
  <sheetViews>
    <sheetView workbookViewId="0"/>
  </sheetViews>
  <sheetFormatPr defaultRowHeight="12.75"/>
  <cols>
    <col min="1" max="1" width="2.7109375" customWidth="1"/>
    <col min="2" max="4" width="10.28515625" customWidth="1"/>
    <col min="5" max="5" width="11.5703125" customWidth="1"/>
    <col min="6" max="6" width="13.42578125" bestFit="1" customWidth="1"/>
    <col min="7" max="7" width="11.28515625" customWidth="1"/>
    <col min="8" max="8" width="16.42578125" bestFit="1" customWidth="1"/>
    <col min="9" max="9" width="11.28515625" customWidth="1"/>
    <col min="10" max="10" width="10.42578125" customWidth="1"/>
    <col min="11" max="11" width="11.85546875" style="52" customWidth="1"/>
    <col min="12" max="12" width="2.7109375" customWidth="1"/>
  </cols>
  <sheetData>
    <row r="1" spans="1:12">
      <c r="A1" s="1"/>
      <c r="B1" s="1"/>
      <c r="C1" s="1"/>
      <c r="D1" s="1"/>
      <c r="E1" s="1"/>
      <c r="F1" s="1"/>
      <c r="G1" s="1"/>
      <c r="H1" s="1"/>
      <c r="I1" s="1"/>
      <c r="J1" s="2"/>
      <c r="K1" s="2"/>
      <c r="L1" s="2"/>
    </row>
    <row r="2" spans="1:12" ht="16.5" thickBot="1">
      <c r="A2" s="1"/>
      <c r="B2" s="99" t="s">
        <v>5</v>
      </c>
      <c r="C2" s="100"/>
      <c r="D2" s="101"/>
      <c r="E2" s="101"/>
      <c r="F2" s="101"/>
      <c r="G2" s="101"/>
      <c r="H2" s="101"/>
      <c r="I2" s="101"/>
      <c r="J2" s="101"/>
      <c r="K2" s="101"/>
      <c r="L2" s="2"/>
    </row>
    <row r="3" spans="1:12" ht="18" customHeight="1" thickBot="1">
      <c r="A3" s="1"/>
      <c r="B3" s="99" t="s">
        <v>7</v>
      </c>
      <c r="C3" s="100"/>
      <c r="D3" s="102"/>
      <c r="E3" s="102"/>
      <c r="F3" s="102"/>
      <c r="G3" s="102"/>
      <c r="H3" s="102"/>
      <c r="I3" s="102"/>
      <c r="J3" s="102"/>
      <c r="K3" s="102"/>
      <c r="L3" s="2"/>
    </row>
    <row r="4" spans="1:12" ht="18" customHeight="1" thickBot="1">
      <c r="A4" s="1"/>
      <c r="B4" s="99" t="s">
        <v>6</v>
      </c>
      <c r="C4" s="100"/>
      <c r="D4" s="38"/>
      <c r="E4" s="38"/>
      <c r="F4" s="38"/>
      <c r="G4" s="38"/>
      <c r="H4" s="38"/>
      <c r="I4" s="38"/>
      <c r="J4" s="38"/>
      <c r="K4" s="38"/>
      <c r="L4" s="2"/>
    </row>
    <row r="5" spans="1:12" ht="18" customHeight="1">
      <c r="A5" s="1"/>
      <c r="B5" s="94" t="s">
        <v>80</v>
      </c>
      <c r="C5" s="97"/>
      <c r="D5" s="97"/>
      <c r="E5" s="97"/>
      <c r="F5" s="97"/>
      <c r="G5" s="97"/>
      <c r="H5" s="97"/>
      <c r="I5" s="97"/>
      <c r="J5" s="97"/>
      <c r="K5" s="98"/>
      <c r="L5" s="2"/>
    </row>
    <row r="6" spans="1:12" ht="18" customHeight="1">
      <c r="A6" s="1"/>
      <c r="B6" s="94" t="s">
        <v>153</v>
      </c>
      <c r="C6" s="94"/>
      <c r="D6" s="94"/>
      <c r="E6" s="94"/>
      <c r="F6" s="94"/>
      <c r="G6" s="94"/>
      <c r="H6" s="94"/>
      <c r="I6" s="94"/>
      <c r="J6" s="94"/>
      <c r="K6" s="94"/>
      <c r="L6" s="2"/>
    </row>
    <row r="7" spans="1:12" ht="18" customHeight="1">
      <c r="A7" s="1"/>
      <c r="B7" s="94" t="s">
        <v>201</v>
      </c>
      <c r="C7" s="94"/>
      <c r="D7" s="94"/>
      <c r="E7" s="94"/>
      <c r="F7" s="94"/>
      <c r="G7" s="94"/>
      <c r="H7" s="94"/>
      <c r="I7" s="94"/>
      <c r="J7" s="94"/>
      <c r="K7" s="94"/>
      <c r="L7" s="2"/>
    </row>
    <row r="8" spans="1:12" s="3" customFormat="1" ht="15.75">
      <c r="A8" s="4"/>
      <c r="B8" s="95" t="s">
        <v>154</v>
      </c>
      <c r="C8" s="95"/>
      <c r="D8" s="95"/>
      <c r="E8" s="95"/>
      <c r="F8" s="95"/>
      <c r="G8" s="95"/>
      <c r="H8" s="95"/>
      <c r="I8" s="95"/>
      <c r="J8" s="95"/>
      <c r="K8" s="95"/>
      <c r="L8" s="39"/>
    </row>
    <row r="9" spans="1:12" s="3" customFormat="1" ht="15.75">
      <c r="A9" s="4"/>
      <c r="B9" s="89"/>
      <c r="C9" s="91" t="s">
        <v>81</v>
      </c>
      <c r="D9" s="92"/>
      <c r="E9" s="93"/>
      <c r="F9" s="14">
        <v>15500</v>
      </c>
      <c r="G9" s="96"/>
      <c r="H9" s="91" t="s">
        <v>12</v>
      </c>
      <c r="I9" s="92"/>
      <c r="J9" s="93"/>
      <c r="K9" s="14">
        <v>69100</v>
      </c>
      <c r="L9" s="39"/>
    </row>
    <row r="10" spans="1:12" s="3" customFormat="1" ht="12.75" customHeight="1">
      <c r="A10" s="4"/>
      <c r="B10" s="89"/>
      <c r="C10" s="91" t="s">
        <v>35</v>
      </c>
      <c r="D10" s="92"/>
      <c r="E10" s="93"/>
      <c r="F10" s="40">
        <v>12650</v>
      </c>
      <c r="G10" s="96"/>
      <c r="H10" s="91" t="s">
        <v>82</v>
      </c>
      <c r="I10" s="92"/>
      <c r="J10" s="93"/>
      <c r="K10" s="40">
        <v>46400</v>
      </c>
      <c r="L10" s="39"/>
    </row>
    <row r="11" spans="1:12" s="3" customFormat="1" ht="12.75" customHeight="1">
      <c r="A11" s="4"/>
      <c r="B11" s="89"/>
      <c r="C11" s="91" t="s">
        <v>83</v>
      </c>
      <c r="D11" s="92"/>
      <c r="E11" s="93"/>
      <c r="F11" s="15">
        <v>3800</v>
      </c>
      <c r="G11" s="96"/>
      <c r="H11" s="91" t="s">
        <v>84</v>
      </c>
      <c r="I11" s="92"/>
      <c r="J11" s="93"/>
      <c r="K11" s="40">
        <v>2500</v>
      </c>
      <c r="L11" s="39"/>
    </row>
    <row r="12" spans="1:12" s="3" customFormat="1" ht="12.75" customHeight="1">
      <c r="A12" s="4"/>
      <c r="B12" s="89"/>
      <c r="C12" s="91" t="s">
        <v>85</v>
      </c>
      <c r="D12" s="92"/>
      <c r="E12" s="93"/>
      <c r="F12" s="15">
        <v>48900</v>
      </c>
      <c r="G12" s="96"/>
      <c r="H12" s="91" t="s">
        <v>86</v>
      </c>
      <c r="I12" s="92"/>
      <c r="J12" s="93"/>
      <c r="K12" s="40">
        <v>1300</v>
      </c>
      <c r="L12" s="39"/>
    </row>
    <row r="13" spans="1:12" s="3" customFormat="1" ht="12.75" customHeight="1">
      <c r="A13" s="4"/>
      <c r="B13" s="89"/>
      <c r="C13" s="91" t="s">
        <v>87</v>
      </c>
      <c r="D13" s="92"/>
      <c r="E13" s="93"/>
      <c r="F13" s="15">
        <v>80800</v>
      </c>
      <c r="G13" s="96"/>
      <c r="H13" s="91" t="s">
        <v>88</v>
      </c>
      <c r="I13" s="92"/>
      <c r="J13" s="93"/>
      <c r="K13" s="40">
        <v>2000</v>
      </c>
      <c r="L13" s="39"/>
    </row>
    <row r="14" spans="1:12" s="3" customFormat="1" ht="12.75" customHeight="1">
      <c r="A14" s="4"/>
      <c r="B14" s="89"/>
      <c r="C14" s="91" t="s">
        <v>17</v>
      </c>
      <c r="D14" s="92"/>
      <c r="E14" s="93"/>
      <c r="F14" s="15">
        <v>137600</v>
      </c>
      <c r="G14" s="96"/>
      <c r="H14" s="91" t="s">
        <v>89</v>
      </c>
      <c r="I14" s="92"/>
      <c r="J14" s="93"/>
      <c r="K14" s="40">
        <v>15000</v>
      </c>
      <c r="L14" s="39"/>
    </row>
    <row r="15" spans="1:12" s="3" customFormat="1" ht="12.75" customHeight="1">
      <c r="A15" s="4"/>
      <c r="B15" s="89"/>
      <c r="C15" s="91" t="s">
        <v>90</v>
      </c>
      <c r="D15" s="92"/>
      <c r="E15" s="93"/>
      <c r="F15" s="15">
        <v>8000</v>
      </c>
      <c r="G15" s="96"/>
      <c r="H15" s="91" t="s">
        <v>91</v>
      </c>
      <c r="I15" s="92"/>
      <c r="J15" s="93"/>
      <c r="K15" s="40">
        <v>2640</v>
      </c>
      <c r="L15" s="39"/>
    </row>
    <row r="16" spans="1:12" s="3" customFormat="1" ht="15.75">
      <c r="A16" s="4"/>
      <c r="B16" s="84"/>
      <c r="C16" s="84"/>
      <c r="D16" s="84"/>
      <c r="E16" s="84"/>
      <c r="F16" s="84"/>
      <c r="G16" s="84"/>
      <c r="H16" s="84"/>
      <c r="I16" s="84"/>
      <c r="J16" s="84"/>
      <c r="K16" s="84"/>
      <c r="L16" s="39"/>
    </row>
    <row r="17" spans="1:12" s="3" customFormat="1" ht="15.75">
      <c r="A17" s="4"/>
      <c r="B17" s="90" t="s">
        <v>14</v>
      </c>
      <c r="C17" s="90"/>
      <c r="D17" s="90"/>
      <c r="E17" s="90"/>
      <c r="F17" s="90"/>
      <c r="G17" s="90"/>
      <c r="H17" s="90"/>
      <c r="I17" s="90"/>
      <c r="J17" s="90"/>
      <c r="K17" s="90"/>
      <c r="L17" s="39"/>
    </row>
    <row r="18" spans="1:12" s="3" customFormat="1" ht="15.75">
      <c r="A18" s="4"/>
      <c r="B18" s="88" t="s">
        <v>92</v>
      </c>
      <c r="C18" s="88"/>
      <c r="D18" s="88"/>
      <c r="E18" s="88"/>
      <c r="F18" s="88"/>
      <c r="G18" s="88"/>
      <c r="H18" s="88"/>
      <c r="I18" s="88"/>
      <c r="J18" s="88"/>
      <c r="K18" s="88"/>
      <c r="L18" s="39"/>
    </row>
    <row r="19" spans="1:12" s="3" customFormat="1" ht="15.75">
      <c r="A19" s="4"/>
      <c r="B19" s="84"/>
      <c r="C19" s="84"/>
      <c r="D19" s="84"/>
      <c r="E19" s="84"/>
      <c r="F19" s="84"/>
      <c r="G19" s="84"/>
      <c r="H19" s="84"/>
      <c r="I19" s="84"/>
      <c r="J19" s="84"/>
      <c r="K19" s="84"/>
      <c r="L19" s="39"/>
    </row>
    <row r="20" spans="1:12" s="3" customFormat="1" ht="15.75">
      <c r="A20" s="4"/>
      <c r="B20" s="83"/>
      <c r="C20" s="83"/>
      <c r="D20" s="89"/>
      <c r="E20" s="85" t="s">
        <v>93</v>
      </c>
      <c r="F20" s="86"/>
      <c r="G20" s="87"/>
      <c r="H20" s="41" t="s">
        <v>24</v>
      </c>
      <c r="I20" s="82"/>
      <c r="J20" s="84"/>
      <c r="K20" s="84"/>
      <c r="L20" s="39"/>
    </row>
    <row r="21" spans="1:12" s="3" customFormat="1" ht="15.75">
      <c r="A21" s="4"/>
      <c r="B21" s="83"/>
      <c r="C21" s="83"/>
      <c r="D21" s="89"/>
      <c r="E21" s="85" t="s">
        <v>93</v>
      </c>
      <c r="F21" s="86"/>
      <c r="G21" s="87"/>
      <c r="H21" s="42" t="s">
        <v>24</v>
      </c>
      <c r="I21" s="82"/>
      <c r="J21" s="84"/>
      <c r="K21" s="84"/>
      <c r="L21" s="39"/>
    </row>
    <row r="22" spans="1:12" s="3" customFormat="1" ht="15.75">
      <c r="A22" s="4"/>
      <c r="B22" s="83"/>
      <c r="C22" s="83"/>
      <c r="D22" s="89"/>
      <c r="E22" s="85" t="s">
        <v>93</v>
      </c>
      <c r="F22" s="86"/>
      <c r="G22" s="87"/>
      <c r="H22" s="43" t="s">
        <v>24</v>
      </c>
      <c r="I22" s="82"/>
      <c r="J22" s="84"/>
      <c r="K22" s="84"/>
      <c r="L22" s="39"/>
    </row>
    <row r="23" spans="1:12" s="3" customFormat="1" ht="15.75">
      <c r="A23" s="4"/>
      <c r="B23" s="83"/>
      <c r="C23" s="83"/>
      <c r="D23" s="89"/>
      <c r="E23" s="85" t="s">
        <v>93</v>
      </c>
      <c r="F23" s="86"/>
      <c r="G23" s="87"/>
      <c r="H23" s="43" t="s">
        <v>24</v>
      </c>
      <c r="I23" s="82"/>
      <c r="J23" s="84"/>
      <c r="K23" s="84"/>
      <c r="L23" s="39"/>
    </row>
    <row r="24" spans="1:12" s="3" customFormat="1" ht="15.75">
      <c r="A24" s="4"/>
      <c r="B24" s="83"/>
      <c r="C24" s="83"/>
      <c r="D24" s="89"/>
      <c r="E24" s="85" t="s">
        <v>93</v>
      </c>
      <c r="F24" s="86"/>
      <c r="G24" s="87"/>
      <c r="H24" s="43" t="s">
        <v>24</v>
      </c>
      <c r="I24" s="82"/>
      <c r="J24" s="84"/>
      <c r="K24" s="84"/>
      <c r="L24" s="39"/>
    </row>
    <row r="25" spans="1:12" s="3" customFormat="1" ht="15.75">
      <c r="A25" s="4"/>
      <c r="B25" s="83"/>
      <c r="C25" s="83"/>
      <c r="D25" s="89"/>
      <c r="E25" s="85" t="s">
        <v>93</v>
      </c>
      <c r="F25" s="86"/>
      <c r="G25" s="87"/>
      <c r="H25" s="43" t="s">
        <v>24</v>
      </c>
      <c r="I25" s="82"/>
      <c r="J25" s="84"/>
      <c r="K25" s="84"/>
      <c r="L25" s="39"/>
    </row>
    <row r="26" spans="1:12" s="3" customFormat="1" ht="16.5" thickBot="1">
      <c r="A26" s="4"/>
      <c r="B26" s="83"/>
      <c r="C26" s="83"/>
      <c r="D26" s="89"/>
      <c r="E26" s="85" t="s">
        <v>93</v>
      </c>
      <c r="F26" s="86"/>
      <c r="G26" s="87"/>
      <c r="H26" s="44" t="s">
        <v>24</v>
      </c>
      <c r="I26" s="82"/>
      <c r="J26" s="84"/>
      <c r="K26" s="84"/>
      <c r="L26" s="39"/>
    </row>
    <row r="27" spans="1:12" s="3" customFormat="1" ht="16.5" thickBot="1">
      <c r="A27" s="4"/>
      <c r="B27" s="83"/>
      <c r="C27" s="83"/>
      <c r="D27" s="89"/>
      <c r="E27" s="85" t="s">
        <v>26</v>
      </c>
      <c r="F27" s="86"/>
      <c r="G27" s="87"/>
      <c r="H27" s="45" t="s">
        <v>23</v>
      </c>
      <c r="I27" s="82"/>
      <c r="J27" s="84"/>
      <c r="K27" s="84"/>
      <c r="L27" s="39"/>
    </row>
    <row r="28" spans="1:12" s="3" customFormat="1" ht="16.5" thickTop="1">
      <c r="A28" s="4"/>
      <c r="B28" s="84"/>
      <c r="C28" s="84"/>
      <c r="D28" s="84"/>
      <c r="E28" s="84"/>
      <c r="F28" s="84"/>
      <c r="G28" s="84"/>
      <c r="H28" s="84"/>
      <c r="I28" s="84"/>
      <c r="J28" s="84"/>
      <c r="K28" s="84"/>
      <c r="L28" s="39"/>
    </row>
    <row r="29" spans="1:12" s="3" customFormat="1" ht="15.75">
      <c r="A29" s="4"/>
      <c r="B29" s="88" t="s">
        <v>94</v>
      </c>
      <c r="C29" s="88"/>
      <c r="D29" s="88"/>
      <c r="E29" s="88"/>
      <c r="F29" s="88"/>
      <c r="G29" s="88"/>
      <c r="H29" s="88"/>
      <c r="I29" s="88"/>
      <c r="J29" s="88"/>
      <c r="K29" s="88"/>
      <c r="L29" s="39"/>
    </row>
    <row r="30" spans="1:12" s="3" customFormat="1" ht="15.75">
      <c r="A30" s="4"/>
      <c r="B30" s="84"/>
      <c r="C30" s="84"/>
      <c r="D30" s="84"/>
      <c r="E30" s="84"/>
      <c r="F30" s="84"/>
      <c r="G30" s="84"/>
      <c r="H30" s="84"/>
      <c r="I30" s="84"/>
      <c r="J30" s="84"/>
      <c r="K30" s="84"/>
      <c r="L30" s="39"/>
    </row>
    <row r="31" spans="1:12" s="3" customFormat="1" ht="15.75">
      <c r="A31" s="4"/>
      <c r="B31" s="83"/>
      <c r="C31" s="83"/>
      <c r="D31" s="89"/>
      <c r="E31" s="85" t="s">
        <v>93</v>
      </c>
      <c r="F31" s="86"/>
      <c r="G31" s="87"/>
      <c r="H31" s="41" t="s">
        <v>24</v>
      </c>
      <c r="I31" s="82"/>
      <c r="J31" s="83"/>
      <c r="K31" s="83"/>
      <c r="L31" s="39"/>
    </row>
    <row r="32" spans="1:12" s="3" customFormat="1" ht="15.75">
      <c r="A32" s="4"/>
      <c r="B32" s="83"/>
      <c r="C32" s="83"/>
      <c r="D32" s="89"/>
      <c r="E32" s="85" t="s">
        <v>93</v>
      </c>
      <c r="F32" s="86"/>
      <c r="G32" s="87"/>
      <c r="H32" s="42" t="s">
        <v>24</v>
      </c>
      <c r="I32" s="82"/>
      <c r="J32" s="83"/>
      <c r="K32" s="83"/>
      <c r="L32" s="39"/>
    </row>
    <row r="33" spans="1:12" s="3" customFormat="1" ht="16.5" thickBot="1">
      <c r="A33" s="4"/>
      <c r="B33" s="83"/>
      <c r="C33" s="83"/>
      <c r="D33" s="89"/>
      <c r="E33" s="85" t="s">
        <v>93</v>
      </c>
      <c r="F33" s="86"/>
      <c r="G33" s="87"/>
      <c r="H33" s="43" t="s">
        <v>24</v>
      </c>
      <c r="I33" s="82"/>
      <c r="J33" s="83"/>
      <c r="K33" s="83"/>
      <c r="L33" s="39"/>
    </row>
    <row r="34" spans="1:12" s="3" customFormat="1" ht="16.5" thickBot="1">
      <c r="A34" s="4"/>
      <c r="B34" s="83"/>
      <c r="C34" s="83"/>
      <c r="D34" s="89"/>
      <c r="E34" s="85" t="s">
        <v>26</v>
      </c>
      <c r="F34" s="86"/>
      <c r="G34" s="87"/>
      <c r="H34" s="45" t="s">
        <v>23</v>
      </c>
      <c r="I34" s="82"/>
      <c r="J34" s="83"/>
      <c r="K34" s="83"/>
      <c r="L34" s="39"/>
    </row>
    <row r="35" spans="1:12" s="3" customFormat="1" ht="16.5" thickTop="1">
      <c r="A35" s="4"/>
      <c r="B35" s="84"/>
      <c r="C35" s="84"/>
      <c r="D35" s="84"/>
      <c r="E35" s="84"/>
      <c r="F35" s="84"/>
      <c r="G35" s="84"/>
      <c r="H35" s="84"/>
      <c r="I35" s="84"/>
      <c r="J35" s="84"/>
      <c r="K35" s="84"/>
      <c r="L35" s="39"/>
    </row>
    <row r="36" spans="1:12" s="3" customFormat="1" ht="15.75">
      <c r="A36" s="4"/>
      <c r="B36" s="88" t="s">
        <v>95</v>
      </c>
      <c r="C36" s="88"/>
      <c r="D36" s="88"/>
      <c r="E36" s="88"/>
      <c r="F36" s="88"/>
      <c r="G36" s="88"/>
      <c r="H36" s="88"/>
      <c r="I36" s="88"/>
      <c r="J36" s="88"/>
      <c r="K36" s="88"/>
      <c r="L36" s="39"/>
    </row>
    <row r="37" spans="1:12" s="3" customFormat="1" ht="15.75">
      <c r="A37" s="4"/>
      <c r="B37" s="84"/>
      <c r="C37" s="84"/>
      <c r="D37" s="84"/>
      <c r="E37" s="84"/>
      <c r="F37" s="84"/>
      <c r="G37" s="84"/>
      <c r="H37" s="84"/>
      <c r="I37" s="84"/>
      <c r="J37" s="84"/>
      <c r="K37" s="84"/>
      <c r="L37" s="39"/>
    </row>
    <row r="38" spans="1:12" s="3" customFormat="1" ht="15.75">
      <c r="A38" s="4"/>
      <c r="B38" s="83"/>
      <c r="C38" s="83"/>
      <c r="D38" s="89"/>
      <c r="E38" s="85" t="s">
        <v>93</v>
      </c>
      <c r="F38" s="86"/>
      <c r="G38" s="87"/>
      <c r="H38" s="41" t="s">
        <v>24</v>
      </c>
      <c r="I38" s="82"/>
      <c r="J38" s="83"/>
      <c r="K38" s="83"/>
      <c r="L38" s="39"/>
    </row>
    <row r="39" spans="1:12" s="3" customFormat="1" ht="15.75">
      <c r="A39" s="4"/>
      <c r="B39" s="83"/>
      <c r="C39" s="83"/>
      <c r="D39" s="89"/>
      <c r="E39" s="85" t="s">
        <v>93</v>
      </c>
      <c r="F39" s="86"/>
      <c r="G39" s="87"/>
      <c r="H39" s="42" t="s">
        <v>24</v>
      </c>
      <c r="I39" s="82"/>
      <c r="J39" s="83"/>
      <c r="K39" s="83"/>
      <c r="L39" s="39"/>
    </row>
    <row r="40" spans="1:12" s="3" customFormat="1" ht="15.75">
      <c r="A40" s="4"/>
      <c r="B40" s="83"/>
      <c r="C40" s="83"/>
      <c r="D40" s="89"/>
      <c r="E40" s="85" t="s">
        <v>93</v>
      </c>
      <c r="F40" s="86"/>
      <c r="G40" s="87"/>
      <c r="H40" s="42" t="s">
        <v>24</v>
      </c>
      <c r="I40" s="82"/>
      <c r="J40" s="83"/>
      <c r="K40" s="83"/>
      <c r="L40" s="39"/>
    </row>
    <row r="41" spans="1:12" s="3" customFormat="1" ht="15.75">
      <c r="A41" s="4"/>
      <c r="B41" s="83"/>
      <c r="C41" s="83"/>
      <c r="D41" s="89"/>
      <c r="E41" s="85" t="s">
        <v>93</v>
      </c>
      <c r="F41" s="86"/>
      <c r="G41" s="87"/>
      <c r="H41" s="42" t="s">
        <v>24</v>
      </c>
      <c r="I41" s="82"/>
      <c r="J41" s="83"/>
      <c r="K41" s="83"/>
      <c r="L41" s="39"/>
    </row>
    <row r="42" spans="1:12" s="3" customFormat="1" ht="16.5" thickBot="1">
      <c r="A42" s="4"/>
      <c r="B42" s="83"/>
      <c r="C42" s="83"/>
      <c r="D42" s="89"/>
      <c r="E42" s="85" t="s">
        <v>93</v>
      </c>
      <c r="F42" s="86"/>
      <c r="G42" s="87"/>
      <c r="H42" s="43" t="s">
        <v>24</v>
      </c>
      <c r="I42" s="82"/>
      <c r="J42" s="83"/>
      <c r="K42" s="83"/>
      <c r="L42" s="39"/>
    </row>
    <row r="43" spans="1:12" s="3" customFormat="1" ht="16.5" thickBot="1">
      <c r="A43" s="4"/>
      <c r="B43" s="83"/>
      <c r="C43" s="83"/>
      <c r="D43" s="89"/>
      <c r="E43" s="85" t="s">
        <v>26</v>
      </c>
      <c r="F43" s="86"/>
      <c r="G43" s="87"/>
      <c r="H43" s="45" t="s">
        <v>23</v>
      </c>
      <c r="I43" s="82"/>
      <c r="J43" s="83"/>
      <c r="K43" s="83"/>
      <c r="L43" s="39"/>
    </row>
    <row r="44" spans="1:12" s="3" customFormat="1" ht="16.5" thickTop="1">
      <c r="A44" s="4"/>
      <c r="B44" s="84"/>
      <c r="C44" s="84"/>
      <c r="D44" s="84"/>
      <c r="E44" s="84"/>
      <c r="F44" s="84"/>
      <c r="G44" s="84"/>
      <c r="H44" s="84"/>
      <c r="I44" s="84"/>
      <c r="J44" s="84"/>
      <c r="K44" s="84"/>
      <c r="L44" s="39"/>
    </row>
    <row r="45" spans="1:12" s="46" customFormat="1" ht="15.75">
      <c r="A45" s="39"/>
      <c r="B45" s="39"/>
      <c r="C45" s="39"/>
      <c r="D45" s="39"/>
      <c r="E45" s="39"/>
      <c r="F45" s="39"/>
      <c r="G45" s="39"/>
      <c r="H45" s="39"/>
      <c r="I45" s="39"/>
      <c r="J45" s="39"/>
      <c r="K45" s="39"/>
      <c r="L45" s="39"/>
    </row>
    <row r="46" spans="1:12" s="46" customFormat="1" ht="15.75">
      <c r="K46" s="47"/>
    </row>
    <row r="47" spans="1:12" s="46" customFormat="1" ht="15.75">
      <c r="K47" s="47"/>
    </row>
    <row r="48" spans="1:12" s="46" customFormat="1" ht="15.75">
      <c r="K48" s="47"/>
    </row>
    <row r="49" spans="11:11" s="46" customFormat="1" ht="15.75">
      <c r="K49" s="47"/>
    </row>
    <row r="50" spans="11:11" s="46" customFormat="1" ht="15.75">
      <c r="K50" s="47"/>
    </row>
    <row r="51" spans="11:11" s="46" customFormat="1" ht="15.75">
      <c r="K51" s="47"/>
    </row>
    <row r="52" spans="11:11" s="46" customFormat="1" ht="15.75">
      <c r="K52" s="47"/>
    </row>
    <row r="53" spans="11:11" s="46" customFormat="1" ht="15.75">
      <c r="K53" s="47"/>
    </row>
    <row r="54" spans="11:11" s="46" customFormat="1" ht="15.75">
      <c r="K54" s="47"/>
    </row>
    <row r="55" spans="11:11" s="46" customFormat="1" ht="15.75">
      <c r="K55" s="47"/>
    </row>
    <row r="56" spans="11:11" s="46" customFormat="1" ht="15.75">
      <c r="K56" s="47"/>
    </row>
    <row r="57" spans="11:11" s="46" customFormat="1" ht="15.75">
      <c r="K57" s="47"/>
    </row>
    <row r="58" spans="11:11" s="46" customFormat="1" ht="15.75">
      <c r="K58" s="47"/>
    </row>
    <row r="59" spans="11:11" s="46" customFormat="1" ht="15.75">
      <c r="K59" s="47"/>
    </row>
    <row r="60" spans="11:11" s="46" customFormat="1" ht="15.75">
      <c r="K60" s="47"/>
    </row>
    <row r="61" spans="11:11" s="46" customFormat="1" ht="15.75">
      <c r="K61" s="47"/>
    </row>
    <row r="62" spans="11:11" s="46" customFormat="1" ht="15.75">
      <c r="K62" s="47"/>
    </row>
    <row r="63" spans="11:11" s="46" customFormat="1" ht="15.75">
      <c r="K63" s="47"/>
    </row>
    <row r="64" spans="11:11" s="46" customFormat="1" ht="15.75">
      <c r="K64" s="47"/>
    </row>
    <row r="65" spans="11:11" s="46" customFormat="1" ht="15.75">
      <c r="K65" s="47"/>
    </row>
    <row r="66" spans="11:11" s="46" customFormat="1" ht="15.75">
      <c r="K66" s="47"/>
    </row>
    <row r="67" spans="11:11" s="46" customFormat="1" ht="15.75">
      <c r="K67" s="47"/>
    </row>
    <row r="68" spans="11:11" s="46" customFormat="1" ht="15.75">
      <c r="K68" s="47"/>
    </row>
    <row r="69" spans="11:11" s="46" customFormat="1" ht="15.75">
      <c r="K69" s="47"/>
    </row>
    <row r="70" spans="11:11" s="46" customFormat="1" ht="15.75">
      <c r="K70" s="47"/>
    </row>
    <row r="71" spans="11:11" s="46" customFormat="1" ht="15.75">
      <c r="K71" s="47"/>
    </row>
    <row r="72" spans="11:11" s="46" customFormat="1" ht="15.75">
      <c r="K72" s="47"/>
    </row>
    <row r="73" spans="11:11" s="46" customFormat="1" ht="15.75">
      <c r="K73" s="47"/>
    </row>
    <row r="74" spans="11:11" s="46" customFormat="1" ht="15.75">
      <c r="K74" s="47"/>
    </row>
    <row r="75" spans="11:11" s="46" customFormat="1" ht="15.75">
      <c r="K75" s="47"/>
    </row>
    <row r="76" spans="11:11" s="46" customFormat="1" ht="15.75">
      <c r="K76" s="47"/>
    </row>
    <row r="77" spans="11:11" s="46" customFormat="1" ht="15.75">
      <c r="K77" s="47"/>
    </row>
    <row r="78" spans="11:11" s="46" customFormat="1" ht="15.75">
      <c r="K78" s="47"/>
    </row>
    <row r="79" spans="11:11" s="46" customFormat="1" ht="15.75">
      <c r="K79" s="47"/>
    </row>
    <row r="80" spans="11:11" s="46" customFormat="1" ht="15.75">
      <c r="K80" s="47"/>
    </row>
    <row r="81" spans="11:11" s="46" customFormat="1" ht="15.75">
      <c r="K81" s="47"/>
    </row>
    <row r="82" spans="11:11" s="46" customFormat="1" ht="15.75">
      <c r="K82" s="47"/>
    </row>
    <row r="83" spans="11:11" s="46" customFormat="1" ht="15.75">
      <c r="K83" s="47"/>
    </row>
    <row r="84" spans="11:11" s="46" customFormat="1" ht="15.75">
      <c r="K84" s="47"/>
    </row>
    <row r="85" spans="11:11" s="46" customFormat="1" ht="15.75">
      <c r="K85" s="47"/>
    </row>
    <row r="86" spans="11:11" s="46" customFormat="1" ht="15.75">
      <c r="K86" s="47"/>
    </row>
    <row r="87" spans="11:11" s="46" customFormat="1" ht="15.75">
      <c r="K87" s="47"/>
    </row>
    <row r="88" spans="11:11" s="46" customFormat="1" ht="15.75">
      <c r="K88" s="47"/>
    </row>
    <row r="89" spans="11:11" s="46" customFormat="1" ht="15.75">
      <c r="K89" s="47"/>
    </row>
    <row r="90" spans="11:11" s="46" customFormat="1" ht="15.75">
      <c r="K90" s="47"/>
    </row>
    <row r="91" spans="11:11" s="46" customFormat="1" ht="15.75">
      <c r="K91" s="47"/>
    </row>
    <row r="92" spans="11:11" s="46" customFormat="1" ht="15.75">
      <c r="K92" s="47"/>
    </row>
    <row r="93" spans="11:11" s="46" customFormat="1" ht="15.75">
      <c r="K93" s="47"/>
    </row>
    <row r="94" spans="11:11" s="46" customFormat="1" ht="15.75">
      <c r="K94" s="47"/>
    </row>
    <row r="95" spans="11:11" s="46" customFormat="1" ht="15.75">
      <c r="K95" s="47"/>
    </row>
    <row r="96" spans="11:11" s="46" customFormat="1" ht="15.75">
      <c r="K96" s="47"/>
    </row>
    <row r="97" spans="11:11" s="46" customFormat="1" ht="15.75">
      <c r="K97" s="47"/>
    </row>
    <row r="98" spans="11:11" s="46" customFormat="1" ht="15.75">
      <c r="K98" s="47"/>
    </row>
    <row r="99" spans="11:11" s="46" customFormat="1" ht="15.75">
      <c r="K99" s="47"/>
    </row>
    <row r="100" spans="11:11" s="46" customFormat="1" ht="15.75">
      <c r="K100" s="47"/>
    </row>
    <row r="101" spans="11:11" s="46" customFormat="1" ht="15.75">
      <c r="K101" s="47"/>
    </row>
    <row r="102" spans="11:11" s="46" customFormat="1" ht="15.75">
      <c r="K102" s="47"/>
    </row>
    <row r="103" spans="11:11" s="46" customFormat="1" ht="15.75">
      <c r="K103" s="47"/>
    </row>
    <row r="104" spans="11:11" s="46" customFormat="1" ht="15.75">
      <c r="K104" s="47"/>
    </row>
    <row r="105" spans="11:11" s="46" customFormat="1" ht="15.75">
      <c r="K105" s="47"/>
    </row>
    <row r="106" spans="11:11" s="46" customFormat="1" ht="15.75">
      <c r="K106" s="47"/>
    </row>
    <row r="107" spans="11:11" s="46" customFormat="1" ht="15.75">
      <c r="K107" s="47"/>
    </row>
    <row r="108" spans="11:11" s="46" customFormat="1" ht="15.75">
      <c r="K108" s="47"/>
    </row>
    <row r="109" spans="11:11" s="46" customFormat="1" ht="15.75">
      <c r="K109" s="47"/>
    </row>
    <row r="110" spans="11:11" s="46" customFormat="1" ht="15.75">
      <c r="K110" s="47"/>
    </row>
    <row r="111" spans="11:11" s="46" customFormat="1" ht="15.75">
      <c r="K111" s="47"/>
    </row>
    <row r="112" spans="11:11" s="46" customFormat="1" ht="15.75">
      <c r="K112" s="47"/>
    </row>
    <row r="113" spans="11:11" s="46" customFormat="1" ht="15.75">
      <c r="K113" s="47"/>
    </row>
    <row r="114" spans="11:11" s="46" customFormat="1" ht="15.75">
      <c r="K114" s="47"/>
    </row>
    <row r="115" spans="11:11" s="46" customFormat="1" ht="15.75">
      <c r="K115" s="47"/>
    </row>
    <row r="116" spans="11:11" s="46" customFormat="1" ht="15.75">
      <c r="K116" s="47"/>
    </row>
    <row r="117" spans="11:11" s="46" customFormat="1" ht="15.75">
      <c r="K117" s="47"/>
    </row>
    <row r="118" spans="11:11" s="46" customFormat="1" ht="15.75">
      <c r="K118" s="47"/>
    </row>
    <row r="119" spans="11:11" s="46" customFormat="1" ht="15.75">
      <c r="K119" s="47"/>
    </row>
    <row r="120" spans="11:11" s="46" customFormat="1" ht="15.75">
      <c r="K120" s="47"/>
    </row>
    <row r="121" spans="11:11" s="46" customFormat="1" ht="15.75">
      <c r="K121" s="47"/>
    </row>
    <row r="122" spans="11:11" s="46" customFormat="1" ht="15.75">
      <c r="K122" s="47"/>
    </row>
    <row r="123" spans="11:11" s="46" customFormat="1" ht="15.75">
      <c r="K123" s="47"/>
    </row>
    <row r="124" spans="11:11" s="46" customFormat="1" ht="15.75">
      <c r="K124" s="47"/>
    </row>
    <row r="125" spans="11:11" s="46" customFormat="1" ht="15.75">
      <c r="K125" s="47"/>
    </row>
    <row r="126" spans="11:11" s="46" customFormat="1" ht="15.75">
      <c r="K126" s="47"/>
    </row>
    <row r="127" spans="11:11" s="46" customFormat="1" ht="15.75">
      <c r="K127" s="47"/>
    </row>
    <row r="128" spans="11:11" s="46" customFormat="1" ht="15.75">
      <c r="K128" s="47"/>
    </row>
    <row r="129" spans="11:11" s="46" customFormat="1" ht="15.75">
      <c r="K129" s="47"/>
    </row>
    <row r="130" spans="11:11" s="46" customFormat="1" ht="15.75">
      <c r="K130" s="47"/>
    </row>
    <row r="131" spans="11:11" s="46" customFormat="1" ht="15.75">
      <c r="K131" s="47"/>
    </row>
    <row r="132" spans="11:11" s="46" customFormat="1" ht="15.75">
      <c r="K132" s="47"/>
    </row>
    <row r="133" spans="11:11" s="46" customFormat="1" ht="15.75">
      <c r="K133" s="47"/>
    </row>
    <row r="134" spans="11:11" s="46" customFormat="1" ht="15.75">
      <c r="K134" s="47"/>
    </row>
    <row r="135" spans="11:11" s="46" customFormat="1" ht="15.75">
      <c r="K135" s="47"/>
    </row>
    <row r="136" spans="11:11" s="46" customFormat="1" ht="15.75">
      <c r="K136" s="47"/>
    </row>
    <row r="137" spans="11:11" s="46" customFormat="1" ht="15.75">
      <c r="K137" s="47"/>
    </row>
    <row r="138" spans="11:11" s="46" customFormat="1" ht="15.75">
      <c r="K138" s="47"/>
    </row>
    <row r="139" spans="11:11" s="46" customFormat="1" ht="15.75">
      <c r="K139" s="47"/>
    </row>
    <row r="140" spans="11:11" s="46" customFormat="1" ht="15.75">
      <c r="K140" s="47"/>
    </row>
    <row r="141" spans="11:11" s="46" customFormat="1" ht="15.75">
      <c r="K141" s="47"/>
    </row>
    <row r="142" spans="11:11" s="46" customFormat="1" ht="15.75">
      <c r="K142" s="47"/>
    </row>
    <row r="143" spans="11:11" s="46" customFormat="1" ht="15.75">
      <c r="K143" s="47"/>
    </row>
    <row r="144" spans="11:11" s="46" customFormat="1" ht="15.75">
      <c r="K144" s="47"/>
    </row>
    <row r="145" spans="11:11" s="46" customFormat="1" ht="15.75">
      <c r="K145" s="47"/>
    </row>
    <row r="146" spans="11:11" s="46" customFormat="1" ht="15.75">
      <c r="K146" s="47"/>
    </row>
    <row r="147" spans="11:11" s="46" customFormat="1" ht="15.75">
      <c r="K147" s="47"/>
    </row>
    <row r="148" spans="11:11" s="46" customFormat="1" ht="15.75">
      <c r="K148" s="47"/>
    </row>
    <row r="149" spans="11:11" s="46" customFormat="1" ht="15.75">
      <c r="K149" s="47"/>
    </row>
    <row r="150" spans="11:11" s="46" customFormat="1" ht="15.75">
      <c r="K150" s="47"/>
    </row>
    <row r="151" spans="11:11" s="46" customFormat="1" ht="15.75">
      <c r="K151" s="47"/>
    </row>
    <row r="152" spans="11:11" s="46" customFormat="1" ht="15.75">
      <c r="K152" s="47"/>
    </row>
    <row r="153" spans="11:11" s="46" customFormat="1" ht="15.75">
      <c r="K153" s="47"/>
    </row>
    <row r="154" spans="11:11" s="46" customFormat="1" ht="15.75">
      <c r="K154" s="47"/>
    </row>
    <row r="155" spans="11:11" s="46" customFormat="1" ht="15.75">
      <c r="K155" s="47"/>
    </row>
    <row r="156" spans="11:11" s="46" customFormat="1" ht="15.75">
      <c r="K156" s="47"/>
    </row>
    <row r="157" spans="11:11" s="46" customFormat="1" ht="15.75">
      <c r="K157" s="47"/>
    </row>
    <row r="158" spans="11:11" s="46" customFormat="1" ht="15.75">
      <c r="K158" s="47"/>
    </row>
    <row r="159" spans="11:11" s="46" customFormat="1" ht="15.75">
      <c r="K159" s="47"/>
    </row>
    <row r="160" spans="11:11" s="46" customFormat="1" ht="15.75">
      <c r="K160" s="47"/>
    </row>
    <row r="161" spans="11:11" s="46" customFormat="1" ht="15.75">
      <c r="K161" s="47"/>
    </row>
    <row r="162" spans="11:11" s="46" customFormat="1" ht="15.75">
      <c r="K162" s="47"/>
    </row>
    <row r="163" spans="11:11" s="46" customFormat="1" ht="15.75">
      <c r="K163" s="47"/>
    </row>
    <row r="164" spans="11:11" s="46" customFormat="1" ht="15.75">
      <c r="K164" s="47"/>
    </row>
    <row r="165" spans="11:11" s="46" customFormat="1" ht="15.75">
      <c r="K165" s="47"/>
    </row>
    <row r="166" spans="11:11" s="46" customFormat="1" ht="15.75">
      <c r="K166" s="47"/>
    </row>
    <row r="167" spans="11:11" s="46" customFormat="1" ht="15.75">
      <c r="K167" s="47"/>
    </row>
    <row r="168" spans="11:11" s="46" customFormat="1" ht="15.75">
      <c r="K168" s="47"/>
    </row>
    <row r="169" spans="11:11" s="46" customFormat="1" ht="15.75">
      <c r="K169" s="47"/>
    </row>
    <row r="170" spans="11:11" s="46" customFormat="1" ht="15.75">
      <c r="K170" s="47"/>
    </row>
    <row r="171" spans="11:11" s="48" customFormat="1">
      <c r="K171" s="49"/>
    </row>
    <row r="172" spans="11:11" s="48" customFormat="1">
      <c r="K172" s="49"/>
    </row>
    <row r="173" spans="11:11" s="48" customFormat="1">
      <c r="K173" s="49"/>
    </row>
    <row r="174" spans="11:11" s="48" customFormat="1">
      <c r="K174" s="49"/>
    </row>
    <row r="175" spans="11:11" s="48" customFormat="1">
      <c r="K175" s="49"/>
    </row>
    <row r="176" spans="11:11" s="48" customFormat="1">
      <c r="K176" s="49"/>
    </row>
    <row r="177" spans="11:11" s="48" customFormat="1">
      <c r="K177" s="49"/>
    </row>
    <row r="178" spans="11:11" s="48" customFormat="1">
      <c r="K178" s="49"/>
    </row>
    <row r="179" spans="11:11" s="48" customFormat="1">
      <c r="K179" s="49"/>
    </row>
    <row r="180" spans="11:11" s="48" customFormat="1">
      <c r="K180" s="49"/>
    </row>
    <row r="181" spans="11:11" s="48" customFormat="1">
      <c r="K181" s="49"/>
    </row>
    <row r="182" spans="11:11" s="48" customFormat="1">
      <c r="K182" s="49"/>
    </row>
    <row r="183" spans="11:11" s="48" customFormat="1">
      <c r="K183" s="49"/>
    </row>
    <row r="184" spans="11:11" s="48" customFormat="1">
      <c r="K184" s="49"/>
    </row>
    <row r="185" spans="11:11" s="48" customFormat="1">
      <c r="K185" s="49"/>
    </row>
    <row r="186" spans="11:11" s="48" customFormat="1">
      <c r="K186" s="49"/>
    </row>
    <row r="187" spans="11:11" s="48" customFormat="1">
      <c r="K187" s="49"/>
    </row>
    <row r="188" spans="11:11" s="48" customFormat="1">
      <c r="K188" s="49"/>
    </row>
    <row r="189" spans="11:11" s="48" customFormat="1">
      <c r="K189" s="49"/>
    </row>
    <row r="190" spans="11:11" s="48" customFormat="1">
      <c r="K190" s="49"/>
    </row>
    <row r="191" spans="11:11" s="48" customFormat="1">
      <c r="K191" s="49"/>
    </row>
    <row r="192" spans="11:11" s="48" customFormat="1">
      <c r="K192" s="49"/>
    </row>
    <row r="193" spans="11:11" s="48" customFormat="1">
      <c r="K193" s="49"/>
    </row>
    <row r="194" spans="11:11" s="48" customFormat="1">
      <c r="K194" s="49"/>
    </row>
    <row r="195" spans="11:11" s="48" customFormat="1">
      <c r="K195" s="49"/>
    </row>
    <row r="196" spans="11:11" s="48" customFormat="1">
      <c r="K196" s="49"/>
    </row>
    <row r="197" spans="11:11" s="48" customFormat="1">
      <c r="K197" s="49"/>
    </row>
    <row r="198" spans="11:11" s="48" customFormat="1">
      <c r="K198" s="49"/>
    </row>
    <row r="199" spans="11:11" s="48" customFormat="1">
      <c r="K199" s="49"/>
    </row>
    <row r="200" spans="11:11" s="48" customFormat="1">
      <c r="K200" s="49"/>
    </row>
    <row r="201" spans="11:11" s="48" customFormat="1">
      <c r="K201" s="49"/>
    </row>
    <row r="202" spans="11:11" s="48" customFormat="1">
      <c r="K202" s="49"/>
    </row>
    <row r="203" spans="11:11" s="48" customFormat="1">
      <c r="K203" s="49"/>
    </row>
    <row r="204" spans="11:11" s="48" customFormat="1">
      <c r="K204" s="49"/>
    </row>
    <row r="205" spans="11:11" s="48" customFormat="1">
      <c r="K205" s="49"/>
    </row>
    <row r="206" spans="11:11" s="48" customFormat="1">
      <c r="K206" s="49"/>
    </row>
    <row r="207" spans="11:11" s="48" customFormat="1">
      <c r="K207" s="49"/>
    </row>
    <row r="208" spans="11:11" s="48" customFormat="1">
      <c r="K208" s="49"/>
    </row>
    <row r="209" spans="11:11" s="48" customFormat="1">
      <c r="K209" s="49"/>
    </row>
    <row r="210" spans="11:11" s="48" customFormat="1">
      <c r="K210" s="49"/>
    </row>
    <row r="211" spans="11:11" s="48" customFormat="1">
      <c r="K211" s="49"/>
    </row>
    <row r="212" spans="11:11" s="48" customFormat="1">
      <c r="K212" s="49"/>
    </row>
    <row r="213" spans="11:11" s="48" customFormat="1">
      <c r="K213" s="49"/>
    </row>
    <row r="214" spans="11:11" s="48" customFormat="1">
      <c r="K214" s="49"/>
    </row>
    <row r="215" spans="11:11" s="48" customFormat="1">
      <c r="K215" s="49"/>
    </row>
    <row r="216" spans="11:11" s="48" customFormat="1">
      <c r="K216" s="49"/>
    </row>
    <row r="217" spans="11:11" s="48" customFormat="1">
      <c r="K217" s="49"/>
    </row>
    <row r="218" spans="11:11" s="48" customFormat="1">
      <c r="K218" s="49"/>
    </row>
    <row r="219" spans="11:11" s="48" customFormat="1">
      <c r="K219" s="49"/>
    </row>
    <row r="220" spans="11:11" s="48" customFormat="1">
      <c r="K220" s="49"/>
    </row>
    <row r="221" spans="11:11" s="48" customFormat="1">
      <c r="K221" s="49"/>
    </row>
    <row r="222" spans="11:11" s="48" customFormat="1">
      <c r="K222" s="49"/>
    </row>
    <row r="223" spans="11:11" s="48" customFormat="1">
      <c r="K223" s="49"/>
    </row>
    <row r="224" spans="11:11" s="48" customFormat="1">
      <c r="K224" s="49"/>
    </row>
    <row r="225" spans="11:11" s="48" customFormat="1">
      <c r="K225" s="49"/>
    </row>
    <row r="226" spans="11:11" s="48" customFormat="1">
      <c r="K226" s="49"/>
    </row>
    <row r="227" spans="11:11" s="48" customFormat="1">
      <c r="K227" s="49"/>
    </row>
    <row r="228" spans="11:11" s="48" customFormat="1">
      <c r="K228" s="49"/>
    </row>
    <row r="229" spans="11:11" s="48" customFormat="1">
      <c r="K229" s="49"/>
    </row>
    <row r="230" spans="11:11" s="48" customFormat="1">
      <c r="K230" s="49"/>
    </row>
    <row r="231" spans="11:11" s="48" customFormat="1">
      <c r="K231" s="49"/>
    </row>
    <row r="232" spans="11:11" s="48" customFormat="1">
      <c r="K232" s="49"/>
    </row>
    <row r="233" spans="11:11" s="48" customFormat="1">
      <c r="K233" s="49"/>
    </row>
    <row r="234" spans="11:11" s="48" customFormat="1">
      <c r="K234" s="49"/>
    </row>
    <row r="235" spans="11:11" s="48" customFormat="1">
      <c r="K235" s="49"/>
    </row>
    <row r="236" spans="11:11" s="48" customFormat="1">
      <c r="K236" s="49"/>
    </row>
    <row r="237" spans="11:11" s="48" customFormat="1">
      <c r="K237" s="49"/>
    </row>
    <row r="238" spans="11:11" s="48" customFormat="1">
      <c r="K238" s="49"/>
    </row>
    <row r="239" spans="11:11" s="48" customFormat="1">
      <c r="K239" s="49"/>
    </row>
    <row r="240" spans="11:11" s="48" customFormat="1">
      <c r="K240" s="49"/>
    </row>
    <row r="241" spans="11:11" s="48" customFormat="1">
      <c r="K241" s="49"/>
    </row>
    <row r="242" spans="11:11" s="48" customFormat="1">
      <c r="K242" s="49"/>
    </row>
    <row r="243" spans="11:11" s="48" customFormat="1">
      <c r="K243" s="49"/>
    </row>
    <row r="244" spans="11:11" s="48" customFormat="1">
      <c r="K244" s="49"/>
    </row>
    <row r="245" spans="11:11" s="48" customFormat="1">
      <c r="K245" s="49"/>
    </row>
    <row r="246" spans="11:11" s="48" customFormat="1">
      <c r="K246" s="49"/>
    </row>
    <row r="247" spans="11:11" s="48" customFormat="1">
      <c r="K247" s="49"/>
    </row>
    <row r="248" spans="11:11" s="48" customFormat="1">
      <c r="K248" s="49"/>
    </row>
    <row r="249" spans="11:11" s="48" customFormat="1">
      <c r="K249" s="49"/>
    </row>
    <row r="250" spans="11:11" s="48" customFormat="1">
      <c r="K250" s="49"/>
    </row>
    <row r="251" spans="11:11" s="48" customFormat="1">
      <c r="K251" s="49"/>
    </row>
    <row r="252" spans="11:11" s="48" customFormat="1">
      <c r="K252" s="49"/>
    </row>
    <row r="253" spans="11:11" s="48" customFormat="1">
      <c r="K253" s="49"/>
    </row>
    <row r="254" spans="11:11" s="48" customFormat="1">
      <c r="K254" s="49"/>
    </row>
    <row r="255" spans="11:11" s="48" customFormat="1">
      <c r="K255" s="49"/>
    </row>
    <row r="256" spans="11:11" s="48" customFormat="1">
      <c r="K256" s="49"/>
    </row>
    <row r="257" spans="11:11" s="48" customFormat="1">
      <c r="K257" s="49"/>
    </row>
    <row r="258" spans="11:11" s="48" customFormat="1">
      <c r="K258" s="49"/>
    </row>
    <row r="259" spans="11:11" s="48" customFormat="1">
      <c r="K259" s="49"/>
    </row>
    <row r="260" spans="11:11" s="48" customFormat="1">
      <c r="K260" s="49"/>
    </row>
    <row r="261" spans="11:11" s="48" customFormat="1">
      <c r="K261" s="49"/>
    </row>
    <row r="262" spans="11:11" s="48" customFormat="1">
      <c r="K262" s="49"/>
    </row>
    <row r="263" spans="11:11" s="48" customFormat="1">
      <c r="K263" s="49"/>
    </row>
    <row r="264" spans="11:11" s="48" customFormat="1">
      <c r="K264" s="49"/>
    </row>
    <row r="265" spans="11:11" s="48" customFormat="1">
      <c r="K265" s="49"/>
    </row>
    <row r="266" spans="11:11" s="48" customFormat="1">
      <c r="K266" s="49"/>
    </row>
    <row r="267" spans="11:11" s="48" customFormat="1">
      <c r="K267" s="49"/>
    </row>
    <row r="268" spans="11:11" s="48" customFormat="1">
      <c r="K268" s="49"/>
    </row>
    <row r="269" spans="11:11" s="48" customFormat="1">
      <c r="K269" s="49"/>
    </row>
    <row r="270" spans="11:11" s="48" customFormat="1">
      <c r="K270" s="49"/>
    </row>
    <row r="271" spans="11:11" s="48" customFormat="1">
      <c r="K271" s="49"/>
    </row>
    <row r="272" spans="11:11" s="48" customFormat="1">
      <c r="K272" s="49"/>
    </row>
    <row r="273" spans="11:11" s="48" customFormat="1">
      <c r="K273" s="49"/>
    </row>
    <row r="274" spans="11:11" s="48" customFormat="1">
      <c r="K274" s="49"/>
    </row>
    <row r="275" spans="11:11" s="48" customFormat="1">
      <c r="K275" s="49"/>
    </row>
    <row r="276" spans="11:11" s="48" customFormat="1">
      <c r="K276" s="49"/>
    </row>
    <row r="277" spans="11:11" s="48" customFormat="1">
      <c r="K277" s="49"/>
    </row>
    <row r="278" spans="11:11" s="48" customFormat="1">
      <c r="K278" s="49"/>
    </row>
    <row r="279" spans="11:11" s="48" customFormat="1">
      <c r="K279" s="49"/>
    </row>
    <row r="280" spans="11:11" s="48" customFormat="1">
      <c r="K280" s="49"/>
    </row>
    <row r="281" spans="11:11" s="48" customFormat="1">
      <c r="K281" s="49"/>
    </row>
    <row r="282" spans="11:11" s="48" customFormat="1">
      <c r="K282" s="49"/>
    </row>
    <row r="283" spans="11:11" s="48" customFormat="1">
      <c r="K283" s="49"/>
    </row>
    <row r="284" spans="11:11" s="48" customFormat="1">
      <c r="K284" s="49"/>
    </row>
    <row r="285" spans="11:11" s="48" customFormat="1">
      <c r="K285" s="49"/>
    </row>
    <row r="286" spans="11:11" s="48" customFormat="1">
      <c r="K286" s="49"/>
    </row>
    <row r="287" spans="11:11" s="48" customFormat="1">
      <c r="K287" s="49"/>
    </row>
    <row r="288" spans="11:11" s="48" customFormat="1">
      <c r="K288" s="49"/>
    </row>
    <row r="289" spans="11:11" s="48" customFormat="1">
      <c r="K289" s="49"/>
    </row>
    <row r="290" spans="11:11" s="48" customFormat="1">
      <c r="K290" s="49"/>
    </row>
    <row r="291" spans="11:11" s="50" customFormat="1">
      <c r="K291" s="51"/>
    </row>
    <row r="292" spans="11:11" s="50" customFormat="1">
      <c r="K292" s="51"/>
    </row>
    <row r="293" spans="11:11" s="50" customFormat="1">
      <c r="K293" s="51"/>
    </row>
    <row r="294" spans="11:11" s="50" customFormat="1">
      <c r="K294" s="51"/>
    </row>
    <row r="295" spans="11:11" s="50" customFormat="1">
      <c r="K295" s="51"/>
    </row>
    <row r="296" spans="11:11" s="50" customFormat="1">
      <c r="K296" s="51"/>
    </row>
    <row r="297" spans="11:11" s="50" customFormat="1">
      <c r="K297" s="51"/>
    </row>
    <row r="298" spans="11:11" s="50" customFormat="1">
      <c r="K298" s="51"/>
    </row>
    <row r="299" spans="11:11" s="50" customFormat="1">
      <c r="K299" s="51"/>
    </row>
    <row r="300" spans="11:11" s="50" customFormat="1">
      <c r="K300" s="51"/>
    </row>
    <row r="301" spans="11:11" s="50" customFormat="1">
      <c r="K301" s="51"/>
    </row>
    <row r="302" spans="11:11" s="50" customFormat="1">
      <c r="K302" s="51"/>
    </row>
    <row r="303" spans="11:11" s="50" customFormat="1">
      <c r="K303" s="51"/>
    </row>
    <row r="304" spans="11:11" s="50" customFormat="1">
      <c r="K304" s="51"/>
    </row>
    <row r="305" spans="11:11" s="50" customFormat="1">
      <c r="K305" s="51"/>
    </row>
    <row r="306" spans="11:11" s="50" customFormat="1">
      <c r="K306" s="51"/>
    </row>
    <row r="307" spans="11:11" s="50" customFormat="1">
      <c r="K307" s="51"/>
    </row>
    <row r="308" spans="11:11" s="50" customFormat="1">
      <c r="K308" s="51"/>
    </row>
    <row r="309" spans="11:11" s="50" customFormat="1">
      <c r="K309" s="51"/>
    </row>
    <row r="310" spans="11:11" s="50" customFormat="1">
      <c r="K310" s="51"/>
    </row>
    <row r="311" spans="11:11" s="50" customFormat="1">
      <c r="K311" s="51"/>
    </row>
    <row r="312" spans="11:11" s="50" customFormat="1">
      <c r="K312" s="51"/>
    </row>
    <row r="313" spans="11:11" s="50" customFormat="1">
      <c r="K313" s="51"/>
    </row>
    <row r="314" spans="11:11" s="50" customFormat="1">
      <c r="K314" s="51"/>
    </row>
    <row r="315" spans="11:11" s="50" customFormat="1">
      <c r="K315" s="51"/>
    </row>
    <row r="316" spans="11:11" s="50" customFormat="1">
      <c r="K316" s="51"/>
    </row>
    <row r="317" spans="11:11" s="50" customFormat="1">
      <c r="K317" s="51"/>
    </row>
    <row r="318" spans="11:11" s="50" customFormat="1">
      <c r="K318" s="51"/>
    </row>
    <row r="319" spans="11:11" s="50" customFormat="1">
      <c r="K319" s="51"/>
    </row>
    <row r="320" spans="11:11" s="50" customFormat="1">
      <c r="K320" s="51"/>
    </row>
    <row r="321" spans="11:11" s="50" customFormat="1">
      <c r="K321" s="51"/>
    </row>
    <row r="322" spans="11:11" s="50" customFormat="1">
      <c r="K322" s="51"/>
    </row>
    <row r="323" spans="11:11" s="50" customFormat="1">
      <c r="K323" s="51"/>
    </row>
    <row r="324" spans="11:11" s="50" customFormat="1">
      <c r="K324" s="51"/>
    </row>
    <row r="325" spans="11:11" s="50" customFormat="1">
      <c r="K325" s="51"/>
    </row>
    <row r="326" spans="11:11" s="50" customFormat="1">
      <c r="K326" s="51"/>
    </row>
    <row r="327" spans="11:11" s="50" customFormat="1">
      <c r="K327" s="51"/>
    </row>
    <row r="328" spans="11:11" s="50" customFormat="1">
      <c r="K328" s="51"/>
    </row>
    <row r="329" spans="11:11" s="50" customFormat="1">
      <c r="K329" s="51"/>
    </row>
    <row r="330" spans="11:11" s="50" customFormat="1">
      <c r="K330" s="51"/>
    </row>
    <row r="331" spans="11:11" s="50" customFormat="1">
      <c r="K331" s="51"/>
    </row>
    <row r="332" spans="11:11" s="50" customFormat="1">
      <c r="K332" s="51"/>
    </row>
    <row r="333" spans="11:11" s="50" customFormat="1">
      <c r="K333" s="51"/>
    </row>
    <row r="334" spans="11:11" s="50" customFormat="1">
      <c r="K334" s="51"/>
    </row>
    <row r="335" spans="11:11" s="50" customFormat="1">
      <c r="K335" s="51"/>
    </row>
    <row r="336" spans="11:11" s="50" customFormat="1">
      <c r="K336" s="51"/>
    </row>
    <row r="337" spans="11:11" s="50" customFormat="1">
      <c r="K337" s="51"/>
    </row>
    <row r="338" spans="11:11" s="50" customFormat="1">
      <c r="K338" s="51"/>
    </row>
    <row r="339" spans="11:11" s="50" customFormat="1">
      <c r="K339" s="51"/>
    </row>
    <row r="340" spans="11:11" s="50" customFormat="1">
      <c r="K340" s="51"/>
    </row>
    <row r="341" spans="11:11" s="50" customFormat="1">
      <c r="K341" s="51"/>
    </row>
    <row r="342" spans="11:11" s="50" customFormat="1">
      <c r="K342" s="51"/>
    </row>
    <row r="343" spans="11:11" s="50" customFormat="1">
      <c r="K343" s="51"/>
    </row>
    <row r="344" spans="11:11" s="50" customFormat="1">
      <c r="K344" s="51"/>
    </row>
    <row r="345" spans="11:11" s="50" customFormat="1">
      <c r="K345" s="51"/>
    </row>
    <row r="346" spans="11:11" s="50" customFormat="1">
      <c r="K346" s="51"/>
    </row>
    <row r="347" spans="11:11" s="50" customFormat="1">
      <c r="K347" s="51"/>
    </row>
    <row r="348" spans="11:11" s="50" customFormat="1">
      <c r="K348" s="51"/>
    </row>
    <row r="349" spans="11:11" s="50" customFormat="1">
      <c r="K349" s="51"/>
    </row>
    <row r="350" spans="11:11" s="50" customFormat="1">
      <c r="K350" s="51"/>
    </row>
    <row r="351" spans="11:11" s="50" customFormat="1">
      <c r="K351" s="51"/>
    </row>
    <row r="352" spans="11:11" s="50" customFormat="1">
      <c r="K352" s="51"/>
    </row>
    <row r="353" spans="11:11" s="50" customFormat="1">
      <c r="K353" s="51"/>
    </row>
    <row r="354" spans="11:11" s="50" customFormat="1">
      <c r="K354" s="51"/>
    </row>
    <row r="355" spans="11:11" s="50" customFormat="1">
      <c r="K355" s="51"/>
    </row>
    <row r="356" spans="11:11" s="50" customFormat="1">
      <c r="K356" s="51"/>
    </row>
    <row r="357" spans="11:11" s="50" customFormat="1">
      <c r="K357" s="51"/>
    </row>
    <row r="358" spans="11:11" s="50" customFormat="1">
      <c r="K358" s="51"/>
    </row>
    <row r="359" spans="11:11" s="50" customFormat="1">
      <c r="K359" s="51"/>
    </row>
    <row r="360" spans="11:11" s="50" customFormat="1">
      <c r="K360" s="51"/>
    </row>
    <row r="361" spans="11:11" s="50" customFormat="1">
      <c r="K361" s="51"/>
    </row>
    <row r="362" spans="11:11" s="50" customFormat="1">
      <c r="K362" s="51"/>
    </row>
    <row r="363" spans="11:11" s="50" customFormat="1">
      <c r="K363" s="51"/>
    </row>
    <row r="364" spans="11:11" s="50" customFormat="1">
      <c r="K364" s="51"/>
    </row>
    <row r="365" spans="11:11" s="50" customFormat="1">
      <c r="K365" s="51"/>
    </row>
    <row r="366" spans="11:11" s="50" customFormat="1">
      <c r="K366" s="51"/>
    </row>
    <row r="367" spans="11:11" s="50" customFormat="1">
      <c r="K367" s="51"/>
    </row>
    <row r="368" spans="11:11" s="50" customFormat="1">
      <c r="K368" s="51"/>
    </row>
    <row r="369" spans="11:11" s="50" customFormat="1">
      <c r="K369" s="51"/>
    </row>
    <row r="370" spans="11:11" s="50" customFormat="1">
      <c r="K370" s="51"/>
    </row>
    <row r="371" spans="11:11" s="50" customFormat="1">
      <c r="K371" s="51"/>
    </row>
    <row r="372" spans="11:11" s="50" customFormat="1">
      <c r="K372" s="51"/>
    </row>
    <row r="373" spans="11:11" s="50" customFormat="1">
      <c r="K373" s="51"/>
    </row>
    <row r="374" spans="11:11" s="50" customFormat="1">
      <c r="K374" s="51"/>
    </row>
    <row r="375" spans="11:11" s="50" customFormat="1">
      <c r="K375" s="51"/>
    </row>
    <row r="376" spans="11:11" s="50" customFormat="1">
      <c r="K376" s="51"/>
    </row>
    <row r="377" spans="11:11" s="50" customFormat="1">
      <c r="K377" s="51"/>
    </row>
    <row r="378" spans="11:11" s="50" customFormat="1">
      <c r="K378" s="51"/>
    </row>
    <row r="379" spans="11:11" s="50" customFormat="1">
      <c r="K379" s="51"/>
    </row>
    <row r="380" spans="11:11" s="50" customFormat="1">
      <c r="K380" s="51"/>
    </row>
    <row r="381" spans="11:11" s="50" customFormat="1">
      <c r="K381" s="51"/>
    </row>
    <row r="382" spans="11:11" s="50" customFormat="1">
      <c r="K382" s="51"/>
    </row>
    <row r="383" spans="11:11" s="50" customFormat="1">
      <c r="K383" s="51"/>
    </row>
    <row r="384" spans="11:11" s="50" customFormat="1">
      <c r="K384" s="51"/>
    </row>
    <row r="385" spans="11:11" s="50" customFormat="1">
      <c r="K385" s="51"/>
    </row>
    <row r="386" spans="11:11" s="50" customFormat="1">
      <c r="K386" s="51"/>
    </row>
    <row r="387" spans="11:11" s="50" customFormat="1">
      <c r="K387" s="51"/>
    </row>
    <row r="388" spans="11:11" s="50" customFormat="1">
      <c r="K388" s="51"/>
    </row>
    <row r="389" spans="11:11" s="50" customFormat="1">
      <c r="K389" s="51"/>
    </row>
    <row r="390" spans="11:11" s="50" customFormat="1">
      <c r="K390" s="51"/>
    </row>
    <row r="391" spans="11:11" s="50" customFormat="1">
      <c r="K391" s="51"/>
    </row>
    <row r="392" spans="11:11" s="50" customFormat="1">
      <c r="K392" s="51"/>
    </row>
    <row r="393" spans="11:11" s="50" customFormat="1">
      <c r="K393" s="51"/>
    </row>
    <row r="394" spans="11:11" s="50" customFormat="1">
      <c r="K394" s="51"/>
    </row>
    <row r="395" spans="11:11" s="50" customFormat="1">
      <c r="K395" s="51"/>
    </row>
    <row r="396" spans="11:11" s="50" customFormat="1">
      <c r="K396" s="51"/>
    </row>
    <row r="397" spans="11:11" s="50" customFormat="1">
      <c r="K397" s="51"/>
    </row>
    <row r="398" spans="11:11" s="50" customFormat="1">
      <c r="K398" s="51"/>
    </row>
    <row r="399" spans="11:11" s="50" customFormat="1">
      <c r="K399" s="51"/>
    </row>
    <row r="400" spans="11:11" s="50" customFormat="1">
      <c r="K400" s="51"/>
    </row>
    <row r="401" spans="11:11" s="50" customFormat="1">
      <c r="K401" s="51"/>
    </row>
    <row r="402" spans="11:11" s="50" customFormat="1">
      <c r="K402" s="51"/>
    </row>
    <row r="403" spans="11:11" s="50" customFormat="1">
      <c r="K403" s="51"/>
    </row>
    <row r="404" spans="11:11" s="50" customFormat="1">
      <c r="K404" s="51"/>
    </row>
    <row r="405" spans="11:11" s="50" customFormat="1">
      <c r="K405" s="51"/>
    </row>
    <row r="406" spans="11:11" s="50" customFormat="1">
      <c r="K406" s="51"/>
    </row>
    <row r="407" spans="11:11" s="50" customFormat="1">
      <c r="K407" s="51"/>
    </row>
    <row r="408" spans="11:11" s="50" customFormat="1">
      <c r="K408" s="51"/>
    </row>
    <row r="409" spans="11:11" s="50" customFormat="1">
      <c r="K409" s="51"/>
    </row>
    <row r="410" spans="11:11" s="50" customFormat="1">
      <c r="K410" s="51"/>
    </row>
    <row r="411" spans="11:11" s="50" customFormat="1">
      <c r="K411" s="51"/>
    </row>
    <row r="412" spans="11:11" s="50" customFormat="1">
      <c r="K412" s="51"/>
    </row>
    <row r="413" spans="11:11" s="50" customFormat="1">
      <c r="K413" s="51"/>
    </row>
    <row r="414" spans="11:11" s="50" customFormat="1">
      <c r="K414" s="51"/>
    </row>
    <row r="415" spans="11:11" s="50" customFormat="1">
      <c r="K415" s="51"/>
    </row>
    <row r="416" spans="11:11" s="50" customFormat="1">
      <c r="K416" s="51"/>
    </row>
    <row r="417" spans="11:11" s="50" customFormat="1">
      <c r="K417" s="51"/>
    </row>
    <row r="418" spans="11:11" s="50" customFormat="1">
      <c r="K418" s="51"/>
    </row>
    <row r="419" spans="11:11" s="50" customFormat="1">
      <c r="K419" s="51"/>
    </row>
    <row r="420" spans="11:11" s="50" customFormat="1">
      <c r="K420" s="51"/>
    </row>
    <row r="421" spans="11:11" s="50" customFormat="1">
      <c r="K421" s="51"/>
    </row>
    <row r="422" spans="11:11" s="50" customFormat="1">
      <c r="K422" s="51"/>
    </row>
    <row r="423" spans="11:11" s="50" customFormat="1">
      <c r="K423" s="51"/>
    </row>
    <row r="424" spans="11:11" s="50" customFormat="1">
      <c r="K424" s="51"/>
    </row>
    <row r="425" spans="11:11" s="50" customFormat="1">
      <c r="K425" s="51"/>
    </row>
    <row r="426" spans="11:11" s="50" customFormat="1">
      <c r="K426" s="51"/>
    </row>
    <row r="427" spans="11:11" s="50" customFormat="1">
      <c r="K427" s="51"/>
    </row>
    <row r="428" spans="11:11" s="50" customFormat="1">
      <c r="K428" s="51"/>
    </row>
    <row r="429" spans="11:11" s="50" customFormat="1">
      <c r="K429" s="51"/>
    </row>
    <row r="430" spans="11:11" s="50" customFormat="1">
      <c r="K430" s="51"/>
    </row>
    <row r="431" spans="11:11" s="50" customFormat="1">
      <c r="K431" s="51"/>
    </row>
    <row r="432" spans="11:11" s="50" customFormat="1">
      <c r="K432" s="51"/>
    </row>
    <row r="433" spans="11:11" s="50" customFormat="1">
      <c r="K433" s="51"/>
    </row>
    <row r="434" spans="11:11" s="50" customFormat="1">
      <c r="K434" s="51"/>
    </row>
    <row r="435" spans="11:11" s="50" customFormat="1">
      <c r="K435" s="51"/>
    </row>
    <row r="436" spans="11:11" s="50" customFormat="1">
      <c r="K436" s="51"/>
    </row>
    <row r="437" spans="11:11" s="50" customFormat="1">
      <c r="K437" s="51"/>
    </row>
    <row r="438" spans="11:11" s="50" customFormat="1">
      <c r="K438" s="51"/>
    </row>
    <row r="439" spans="11:11" s="50" customFormat="1">
      <c r="K439" s="51"/>
    </row>
    <row r="440" spans="11:11" s="50" customFormat="1">
      <c r="K440" s="51"/>
    </row>
    <row r="441" spans="11:11" s="50" customFormat="1">
      <c r="K441" s="51"/>
    </row>
    <row r="442" spans="11:11" s="50" customFormat="1">
      <c r="K442" s="51"/>
    </row>
    <row r="443" spans="11:11" s="50" customFormat="1">
      <c r="K443" s="51"/>
    </row>
    <row r="444" spans="11:11" s="50" customFormat="1">
      <c r="K444" s="51"/>
    </row>
    <row r="445" spans="11:11" s="50" customFormat="1">
      <c r="K445" s="51"/>
    </row>
    <row r="446" spans="11:11" s="50" customFormat="1">
      <c r="K446" s="51"/>
    </row>
    <row r="447" spans="11:11" s="50" customFormat="1">
      <c r="K447" s="51"/>
    </row>
    <row r="448" spans="11:11" s="50" customFormat="1">
      <c r="K448" s="51"/>
    </row>
    <row r="449" spans="11:11" s="50" customFormat="1">
      <c r="K449" s="51"/>
    </row>
    <row r="450" spans="11:11" s="50" customFormat="1">
      <c r="K450" s="51"/>
    </row>
    <row r="451" spans="11:11" s="50" customFormat="1">
      <c r="K451" s="51"/>
    </row>
    <row r="452" spans="11:11" s="50" customFormat="1">
      <c r="K452" s="51"/>
    </row>
    <row r="453" spans="11:11" s="50" customFormat="1">
      <c r="K453" s="51"/>
    </row>
    <row r="454" spans="11:11" s="50" customFormat="1">
      <c r="K454" s="51"/>
    </row>
    <row r="455" spans="11:11" s="50" customFormat="1">
      <c r="K455" s="51"/>
    </row>
    <row r="456" spans="11:11" s="50" customFormat="1">
      <c r="K456" s="51"/>
    </row>
    <row r="457" spans="11:11" s="50" customFormat="1">
      <c r="K457" s="51"/>
    </row>
    <row r="458" spans="11:11" s="50" customFormat="1">
      <c r="K458" s="51"/>
    </row>
    <row r="459" spans="11:11" s="50" customFormat="1">
      <c r="K459" s="51"/>
    </row>
    <row r="460" spans="11:11" s="50" customFormat="1">
      <c r="K460" s="51"/>
    </row>
    <row r="461" spans="11:11" s="50" customFormat="1">
      <c r="K461" s="51"/>
    </row>
    <row r="462" spans="11:11" s="50" customFormat="1">
      <c r="K462" s="51"/>
    </row>
    <row r="463" spans="11:11" s="50" customFormat="1">
      <c r="K463" s="51"/>
    </row>
    <row r="464" spans="11:11" s="50" customFormat="1">
      <c r="K464" s="51"/>
    </row>
    <row r="465" spans="11:11" s="50" customFormat="1">
      <c r="K465" s="51"/>
    </row>
    <row r="466" spans="11:11" s="50" customFormat="1">
      <c r="K466" s="51"/>
    </row>
    <row r="467" spans="11:11" s="50" customFormat="1">
      <c r="K467" s="51"/>
    </row>
    <row r="468" spans="11:11" s="50" customFormat="1">
      <c r="K468" s="51"/>
    </row>
    <row r="469" spans="11:11" s="50" customFormat="1">
      <c r="K469" s="51"/>
    </row>
    <row r="470" spans="11:11" s="50" customFormat="1">
      <c r="K470" s="51"/>
    </row>
    <row r="471" spans="11:11" s="50" customFormat="1">
      <c r="K471" s="51"/>
    </row>
    <row r="472" spans="11:11" s="50" customFormat="1">
      <c r="K472" s="51"/>
    </row>
    <row r="473" spans="11:11" s="50" customFormat="1">
      <c r="K473" s="51"/>
    </row>
    <row r="474" spans="11:11" s="50" customFormat="1">
      <c r="K474" s="51"/>
    </row>
    <row r="475" spans="11:11" s="50" customFormat="1">
      <c r="K475" s="51"/>
    </row>
    <row r="476" spans="11:11" s="50" customFormat="1">
      <c r="K476" s="51"/>
    </row>
    <row r="477" spans="11:11" s="50" customFormat="1">
      <c r="K477" s="51"/>
    </row>
    <row r="478" spans="11:11" s="50" customFormat="1">
      <c r="K478" s="51"/>
    </row>
    <row r="479" spans="11:11" s="50" customFormat="1">
      <c r="K479" s="51"/>
    </row>
    <row r="480" spans="11:11" s="50" customFormat="1">
      <c r="K480" s="51"/>
    </row>
    <row r="481" spans="11:11" s="50" customFormat="1">
      <c r="K481" s="51"/>
    </row>
    <row r="482" spans="11:11" s="50" customFormat="1">
      <c r="K482" s="51"/>
    </row>
    <row r="483" spans="11:11" s="50" customFormat="1">
      <c r="K483" s="51"/>
    </row>
    <row r="484" spans="11:11" s="50" customFormat="1">
      <c r="K484" s="51"/>
    </row>
    <row r="485" spans="11:11" s="50" customFormat="1">
      <c r="K485" s="51"/>
    </row>
    <row r="486" spans="11:11" s="50" customFormat="1">
      <c r="K486" s="51"/>
    </row>
    <row r="487" spans="11:11" s="50" customFormat="1">
      <c r="K487" s="51"/>
    </row>
    <row r="488" spans="11:11" s="50" customFormat="1">
      <c r="K488" s="51"/>
    </row>
    <row r="489" spans="11:11" s="50" customFormat="1">
      <c r="K489" s="51"/>
    </row>
    <row r="490" spans="11:11" s="50" customFormat="1">
      <c r="K490" s="51"/>
    </row>
    <row r="491" spans="11:11" s="50" customFormat="1">
      <c r="K491" s="51"/>
    </row>
    <row r="492" spans="11:11" s="50" customFormat="1">
      <c r="K492" s="51"/>
    </row>
    <row r="493" spans="11:11" s="50" customFormat="1">
      <c r="K493" s="51"/>
    </row>
    <row r="494" spans="11:11" s="50" customFormat="1">
      <c r="K494" s="51"/>
    </row>
    <row r="495" spans="11:11" s="50" customFormat="1">
      <c r="K495" s="51"/>
    </row>
    <row r="496" spans="11:11" s="50" customFormat="1">
      <c r="K496" s="51"/>
    </row>
    <row r="497" spans="11:11" s="50" customFormat="1">
      <c r="K497" s="51"/>
    </row>
    <row r="498" spans="11:11" s="50" customFormat="1">
      <c r="K498" s="51"/>
    </row>
    <row r="499" spans="11:11" s="50" customFormat="1">
      <c r="K499" s="51"/>
    </row>
    <row r="500" spans="11:11" s="50" customFormat="1">
      <c r="K500" s="51"/>
    </row>
    <row r="501" spans="11:11" s="50" customFormat="1">
      <c r="K501" s="51"/>
    </row>
    <row r="502" spans="11:11" s="50" customFormat="1">
      <c r="K502" s="51"/>
    </row>
    <row r="503" spans="11:11" s="50" customFormat="1">
      <c r="K503" s="51"/>
    </row>
    <row r="504" spans="11:11" s="50" customFormat="1">
      <c r="K504" s="51"/>
    </row>
    <row r="505" spans="11:11" s="50" customFormat="1">
      <c r="K505" s="51"/>
    </row>
    <row r="506" spans="11:11" s="50" customFormat="1">
      <c r="K506" s="51"/>
    </row>
    <row r="507" spans="11:11" s="50" customFormat="1">
      <c r="K507" s="51"/>
    </row>
    <row r="508" spans="11:11" s="50" customFormat="1">
      <c r="K508" s="51"/>
    </row>
    <row r="509" spans="11:11" s="50" customFormat="1">
      <c r="K509" s="51"/>
    </row>
    <row r="510" spans="11:11" s="50" customFormat="1">
      <c r="K510" s="51"/>
    </row>
    <row r="511" spans="11:11" s="50" customFormat="1">
      <c r="K511" s="51"/>
    </row>
    <row r="512" spans="11:11" s="50" customFormat="1">
      <c r="K512" s="51"/>
    </row>
    <row r="513" spans="11:11" s="50" customFormat="1">
      <c r="K513" s="51"/>
    </row>
    <row r="514" spans="11:11" s="50" customFormat="1">
      <c r="K514" s="51"/>
    </row>
    <row r="515" spans="11:11" s="50" customFormat="1">
      <c r="K515" s="51"/>
    </row>
    <row r="516" spans="11:11" s="50" customFormat="1">
      <c r="K516" s="51"/>
    </row>
    <row r="517" spans="11:11" s="50" customFormat="1">
      <c r="K517" s="51"/>
    </row>
    <row r="518" spans="11:11" s="50" customFormat="1">
      <c r="K518" s="51"/>
    </row>
    <row r="519" spans="11:11" s="50" customFormat="1">
      <c r="K519" s="51"/>
    </row>
    <row r="520" spans="11:11" s="50" customFormat="1">
      <c r="K520" s="51"/>
    </row>
    <row r="521" spans="11:11" s="50" customFormat="1">
      <c r="K521" s="51"/>
    </row>
    <row r="522" spans="11:11" s="50" customFormat="1">
      <c r="K522" s="51"/>
    </row>
    <row r="523" spans="11:11" s="50" customFormat="1">
      <c r="K523" s="51"/>
    </row>
    <row r="524" spans="11:11" s="50" customFormat="1">
      <c r="K524" s="51"/>
    </row>
    <row r="525" spans="11:11" s="50" customFormat="1">
      <c r="K525" s="51"/>
    </row>
    <row r="526" spans="11:11" s="50" customFormat="1">
      <c r="K526" s="51"/>
    </row>
    <row r="527" spans="11:11" s="50" customFormat="1">
      <c r="K527" s="51"/>
    </row>
    <row r="528" spans="11:11" s="50" customFormat="1">
      <c r="K528" s="51"/>
    </row>
    <row r="529" spans="11:11" s="50" customFormat="1">
      <c r="K529" s="51"/>
    </row>
    <row r="530" spans="11:11" s="50" customFormat="1">
      <c r="K530" s="51"/>
    </row>
    <row r="531" spans="11:11" s="50" customFormat="1">
      <c r="K531" s="51"/>
    </row>
    <row r="532" spans="11:11" s="50" customFormat="1">
      <c r="K532" s="51"/>
    </row>
    <row r="533" spans="11:11" s="50" customFormat="1">
      <c r="K533" s="51"/>
    </row>
    <row r="534" spans="11:11" s="50" customFormat="1">
      <c r="K534" s="51"/>
    </row>
    <row r="535" spans="11:11" s="50" customFormat="1">
      <c r="K535" s="51"/>
    </row>
    <row r="536" spans="11:11" s="50" customFormat="1">
      <c r="K536" s="51"/>
    </row>
    <row r="537" spans="11:11" s="50" customFormat="1">
      <c r="K537" s="51"/>
    </row>
    <row r="538" spans="11:11" s="50" customFormat="1">
      <c r="K538" s="51"/>
    </row>
    <row r="539" spans="11:11" s="50" customFormat="1">
      <c r="K539" s="51"/>
    </row>
    <row r="540" spans="11:11" s="50" customFormat="1">
      <c r="K540" s="51"/>
    </row>
    <row r="541" spans="11:11" s="50" customFormat="1">
      <c r="K541" s="51"/>
    </row>
    <row r="542" spans="11:11" s="50" customFormat="1">
      <c r="K542" s="51"/>
    </row>
    <row r="543" spans="11:11" s="50" customFormat="1">
      <c r="K543" s="51"/>
    </row>
    <row r="544" spans="11:11" s="50" customFormat="1">
      <c r="K544" s="51"/>
    </row>
    <row r="545" spans="11:11" s="50" customFormat="1">
      <c r="K545" s="51"/>
    </row>
    <row r="546" spans="11:11" s="50" customFormat="1">
      <c r="K546" s="51"/>
    </row>
    <row r="547" spans="11:11" s="50" customFormat="1">
      <c r="K547" s="51"/>
    </row>
    <row r="548" spans="11:11" s="50" customFormat="1">
      <c r="K548" s="51"/>
    </row>
    <row r="549" spans="11:11" s="50" customFormat="1">
      <c r="K549" s="51"/>
    </row>
    <row r="550" spans="11:11" s="50" customFormat="1">
      <c r="K550" s="51"/>
    </row>
    <row r="551" spans="11:11" s="50" customFormat="1">
      <c r="K551" s="51"/>
    </row>
    <row r="552" spans="11:11" s="50" customFormat="1">
      <c r="K552" s="51"/>
    </row>
    <row r="553" spans="11:11" s="50" customFormat="1">
      <c r="K553" s="51"/>
    </row>
    <row r="554" spans="11:11" s="50" customFormat="1">
      <c r="K554" s="51"/>
    </row>
    <row r="555" spans="11:11" s="50" customFormat="1">
      <c r="K555" s="51"/>
    </row>
    <row r="556" spans="11:11" s="50" customFormat="1">
      <c r="K556" s="51"/>
    </row>
    <row r="557" spans="11:11" s="50" customFormat="1">
      <c r="K557" s="51"/>
    </row>
    <row r="558" spans="11:11" s="50" customFormat="1">
      <c r="K558" s="51"/>
    </row>
    <row r="559" spans="11:11" s="50" customFormat="1">
      <c r="K559" s="51"/>
    </row>
    <row r="560" spans="11:11" s="50" customFormat="1">
      <c r="K560" s="51"/>
    </row>
    <row r="561" spans="11:11" s="50" customFormat="1">
      <c r="K561" s="51"/>
    </row>
    <row r="562" spans="11:11" s="50" customFormat="1">
      <c r="K562" s="51"/>
    </row>
    <row r="563" spans="11:11" s="50" customFormat="1">
      <c r="K563" s="51"/>
    </row>
    <row r="564" spans="11:11" s="50" customFormat="1">
      <c r="K564" s="51"/>
    </row>
    <row r="565" spans="11:11" s="50" customFormat="1">
      <c r="K565" s="51"/>
    </row>
    <row r="566" spans="11:11" s="50" customFormat="1">
      <c r="K566" s="51"/>
    </row>
    <row r="567" spans="11:11" s="50" customFormat="1">
      <c r="K567" s="51"/>
    </row>
    <row r="568" spans="11:11" s="50" customFormat="1">
      <c r="K568" s="51"/>
    </row>
    <row r="569" spans="11:11" s="50" customFormat="1">
      <c r="K569" s="51"/>
    </row>
    <row r="570" spans="11:11" s="50" customFormat="1">
      <c r="K570" s="51"/>
    </row>
    <row r="571" spans="11:11" s="50" customFormat="1">
      <c r="K571" s="51"/>
    </row>
    <row r="572" spans="11:11" s="50" customFormat="1">
      <c r="K572" s="51"/>
    </row>
    <row r="573" spans="11:11" s="50" customFormat="1">
      <c r="K573" s="51"/>
    </row>
    <row r="574" spans="11:11" s="50" customFormat="1">
      <c r="K574" s="51"/>
    </row>
    <row r="575" spans="11:11" s="50" customFormat="1">
      <c r="K575" s="51"/>
    </row>
    <row r="576" spans="11:11" s="50" customFormat="1">
      <c r="K576" s="51"/>
    </row>
    <row r="577" spans="11:11" s="50" customFormat="1">
      <c r="K577" s="51"/>
    </row>
    <row r="578" spans="11:11" s="50" customFormat="1">
      <c r="K578" s="51"/>
    </row>
    <row r="579" spans="11:11" s="50" customFormat="1">
      <c r="K579" s="51"/>
    </row>
    <row r="580" spans="11:11" s="50" customFormat="1">
      <c r="K580" s="51"/>
    </row>
    <row r="581" spans="11:11" s="50" customFormat="1">
      <c r="K581" s="51"/>
    </row>
    <row r="582" spans="11:11" s="50" customFormat="1">
      <c r="K582" s="51"/>
    </row>
    <row r="583" spans="11:11" s="50" customFormat="1">
      <c r="K583" s="51"/>
    </row>
    <row r="584" spans="11:11" s="50" customFormat="1">
      <c r="K584" s="51"/>
    </row>
    <row r="585" spans="11:11" s="50" customFormat="1">
      <c r="K585" s="51"/>
    </row>
    <row r="586" spans="11:11" s="50" customFormat="1">
      <c r="K586" s="51"/>
    </row>
    <row r="587" spans="11:11" s="50" customFormat="1">
      <c r="K587" s="51"/>
    </row>
    <row r="588" spans="11:11" s="50" customFormat="1">
      <c r="K588" s="51"/>
    </row>
    <row r="589" spans="11:11" s="50" customFormat="1">
      <c r="K589" s="51"/>
    </row>
    <row r="590" spans="11:11" s="50" customFormat="1">
      <c r="K590" s="51"/>
    </row>
    <row r="591" spans="11:11" s="50" customFormat="1">
      <c r="K591" s="51"/>
    </row>
    <row r="592" spans="11:11" s="50" customFormat="1">
      <c r="K592" s="51"/>
    </row>
    <row r="593" spans="11:11" s="50" customFormat="1">
      <c r="K593" s="51"/>
    </row>
    <row r="594" spans="11:11" s="50" customFormat="1">
      <c r="K594" s="51"/>
    </row>
    <row r="595" spans="11:11" s="50" customFormat="1">
      <c r="K595" s="51"/>
    </row>
    <row r="596" spans="11:11" s="50" customFormat="1">
      <c r="K596" s="51"/>
    </row>
    <row r="597" spans="11:11" s="50" customFormat="1">
      <c r="K597" s="51"/>
    </row>
    <row r="598" spans="11:11" s="50" customFormat="1">
      <c r="K598" s="51"/>
    </row>
    <row r="599" spans="11:11" s="50" customFormat="1">
      <c r="K599" s="51"/>
    </row>
    <row r="600" spans="11:11" s="50" customFormat="1">
      <c r="K600" s="51"/>
    </row>
    <row r="601" spans="11:11" s="50" customFormat="1">
      <c r="K601" s="51"/>
    </row>
    <row r="602" spans="11:11" s="50" customFormat="1">
      <c r="K602" s="51"/>
    </row>
    <row r="603" spans="11:11" s="50" customFormat="1">
      <c r="K603" s="51"/>
    </row>
    <row r="604" spans="11:11" s="50" customFormat="1">
      <c r="K604" s="51"/>
    </row>
    <row r="605" spans="11:11" s="50" customFormat="1">
      <c r="K605" s="51"/>
    </row>
    <row r="606" spans="11:11" s="50" customFormat="1">
      <c r="K606" s="51"/>
    </row>
    <row r="607" spans="11:11" s="50" customFormat="1">
      <c r="K607" s="51"/>
    </row>
    <row r="608" spans="11:11" s="50" customFormat="1">
      <c r="K608" s="51"/>
    </row>
    <row r="609" spans="11:11" s="50" customFormat="1">
      <c r="K609" s="51"/>
    </row>
    <row r="610" spans="11:11" s="50" customFormat="1">
      <c r="K610" s="51"/>
    </row>
    <row r="611" spans="11:11" s="50" customFormat="1">
      <c r="K611" s="51"/>
    </row>
    <row r="612" spans="11:11" s="50" customFormat="1">
      <c r="K612" s="51"/>
    </row>
    <row r="613" spans="11:11" s="50" customFormat="1">
      <c r="K613" s="51"/>
    </row>
    <row r="614" spans="11:11" s="50" customFormat="1">
      <c r="K614" s="51"/>
    </row>
    <row r="615" spans="11:11" s="50" customFormat="1">
      <c r="K615" s="51"/>
    </row>
    <row r="616" spans="11:11" s="50" customFormat="1">
      <c r="K616" s="51"/>
    </row>
    <row r="617" spans="11:11" s="50" customFormat="1">
      <c r="K617" s="51"/>
    </row>
    <row r="618" spans="11:11" s="50" customFormat="1">
      <c r="K618" s="51"/>
    </row>
    <row r="619" spans="11:11" s="50" customFormat="1">
      <c r="K619" s="51"/>
    </row>
    <row r="620" spans="11:11" s="50" customFormat="1">
      <c r="K620" s="51"/>
    </row>
    <row r="621" spans="11:11" s="50" customFormat="1">
      <c r="K621" s="51"/>
    </row>
    <row r="622" spans="11:11" s="50" customFormat="1">
      <c r="K622" s="51"/>
    </row>
    <row r="623" spans="11:11" s="50" customFormat="1">
      <c r="K623" s="51"/>
    </row>
    <row r="624" spans="11:11" s="50" customFormat="1">
      <c r="K624" s="51"/>
    </row>
    <row r="625" spans="11:11" s="50" customFormat="1">
      <c r="K625" s="51"/>
    </row>
    <row r="626" spans="11:11" s="50" customFormat="1">
      <c r="K626" s="51"/>
    </row>
    <row r="627" spans="11:11" s="50" customFormat="1">
      <c r="K627" s="51"/>
    </row>
    <row r="628" spans="11:11" s="50" customFormat="1">
      <c r="K628" s="51"/>
    </row>
    <row r="629" spans="11:11" s="50" customFormat="1">
      <c r="K629" s="51"/>
    </row>
    <row r="630" spans="11:11" s="50" customFormat="1">
      <c r="K630" s="51"/>
    </row>
    <row r="631" spans="11:11" s="50" customFormat="1">
      <c r="K631" s="51"/>
    </row>
    <row r="632" spans="11:11" s="50" customFormat="1">
      <c r="K632" s="51"/>
    </row>
    <row r="633" spans="11:11" s="50" customFormat="1">
      <c r="K633" s="51"/>
    </row>
    <row r="634" spans="11:11" s="50" customFormat="1">
      <c r="K634" s="51"/>
    </row>
    <row r="635" spans="11:11" s="50" customFormat="1">
      <c r="K635" s="51"/>
    </row>
    <row r="636" spans="11:11" s="50" customFormat="1">
      <c r="K636" s="51"/>
    </row>
    <row r="637" spans="11:11" s="50" customFormat="1">
      <c r="K637" s="51"/>
    </row>
    <row r="638" spans="11:11" s="50" customFormat="1">
      <c r="K638" s="51"/>
    </row>
    <row r="639" spans="11:11" s="50" customFormat="1">
      <c r="K639" s="51"/>
    </row>
    <row r="640" spans="11:11" s="50" customFormat="1">
      <c r="K640" s="51"/>
    </row>
    <row r="641" spans="11:11" s="50" customFormat="1">
      <c r="K641" s="51"/>
    </row>
    <row r="642" spans="11:11" s="50" customFormat="1">
      <c r="K642" s="51"/>
    </row>
    <row r="643" spans="11:11" s="50" customFormat="1">
      <c r="K643" s="51"/>
    </row>
    <row r="644" spans="11:11" s="50" customFormat="1">
      <c r="K644" s="51"/>
    </row>
    <row r="645" spans="11:11" s="50" customFormat="1">
      <c r="K645" s="51"/>
    </row>
    <row r="646" spans="11:11" s="50" customFormat="1">
      <c r="K646" s="51"/>
    </row>
    <row r="647" spans="11:11" s="50" customFormat="1">
      <c r="K647" s="51"/>
    </row>
    <row r="648" spans="11:11" s="50" customFormat="1">
      <c r="K648" s="51"/>
    </row>
    <row r="649" spans="11:11" s="50" customFormat="1">
      <c r="K649" s="51"/>
    </row>
    <row r="650" spans="11:11" s="50" customFormat="1">
      <c r="K650" s="51"/>
    </row>
    <row r="651" spans="11:11" s="50" customFormat="1">
      <c r="K651" s="51"/>
    </row>
    <row r="652" spans="11:11" s="50" customFormat="1">
      <c r="K652" s="51"/>
    </row>
    <row r="653" spans="11:11" s="50" customFormat="1">
      <c r="K653" s="51"/>
    </row>
    <row r="654" spans="11:11" s="50" customFormat="1">
      <c r="K654" s="51"/>
    </row>
    <row r="655" spans="11:11" s="50" customFormat="1">
      <c r="K655" s="51"/>
    </row>
    <row r="656" spans="11:11" s="50" customFormat="1">
      <c r="K656" s="51"/>
    </row>
    <row r="657" spans="11:11" s="50" customFormat="1">
      <c r="K657" s="51"/>
    </row>
    <row r="658" spans="11:11" s="50" customFormat="1">
      <c r="K658" s="51"/>
    </row>
    <row r="659" spans="11:11" s="50" customFormat="1">
      <c r="K659" s="51"/>
    </row>
    <row r="660" spans="11:11" s="50" customFormat="1">
      <c r="K660" s="51"/>
    </row>
    <row r="661" spans="11:11" s="50" customFormat="1">
      <c r="K661" s="51"/>
    </row>
    <row r="662" spans="11:11" s="50" customFormat="1">
      <c r="K662" s="51"/>
    </row>
    <row r="663" spans="11:11" s="50" customFormat="1">
      <c r="K663" s="51"/>
    </row>
    <row r="664" spans="11:11" s="50" customFormat="1">
      <c r="K664" s="51"/>
    </row>
    <row r="665" spans="11:11" s="50" customFormat="1">
      <c r="K665" s="51"/>
    </row>
    <row r="666" spans="11:11" s="50" customFormat="1">
      <c r="K666" s="51"/>
    </row>
    <row r="667" spans="11:11" s="50" customFormat="1">
      <c r="K667" s="51"/>
    </row>
    <row r="668" spans="11:11" s="50" customFormat="1">
      <c r="K668" s="51"/>
    </row>
    <row r="669" spans="11:11" s="50" customFormat="1">
      <c r="K669" s="51"/>
    </row>
    <row r="670" spans="11:11" s="50" customFormat="1">
      <c r="K670" s="51"/>
    </row>
    <row r="671" spans="11:11" s="50" customFormat="1">
      <c r="K671" s="51"/>
    </row>
    <row r="672" spans="11:11" s="50" customFormat="1">
      <c r="K672" s="51"/>
    </row>
    <row r="673" spans="11:11" s="50" customFormat="1">
      <c r="K673" s="51"/>
    </row>
    <row r="674" spans="11:11" s="50" customFormat="1">
      <c r="K674" s="51"/>
    </row>
    <row r="675" spans="11:11" s="50" customFormat="1">
      <c r="K675" s="51"/>
    </row>
    <row r="676" spans="11:11" s="50" customFormat="1">
      <c r="K676" s="51"/>
    </row>
    <row r="677" spans="11:11" s="50" customFormat="1">
      <c r="K677" s="51"/>
    </row>
    <row r="678" spans="11:11" s="50" customFormat="1">
      <c r="K678" s="51"/>
    </row>
    <row r="679" spans="11:11" s="50" customFormat="1">
      <c r="K679" s="51"/>
    </row>
    <row r="680" spans="11:11" s="50" customFormat="1">
      <c r="K680" s="51"/>
    </row>
    <row r="681" spans="11:11" s="50" customFormat="1">
      <c r="K681" s="51"/>
    </row>
    <row r="682" spans="11:11" s="50" customFormat="1">
      <c r="K682" s="51"/>
    </row>
    <row r="683" spans="11:11" s="50" customFormat="1">
      <c r="K683" s="51"/>
    </row>
    <row r="684" spans="11:11" s="50" customFormat="1">
      <c r="K684" s="51"/>
    </row>
    <row r="685" spans="11:11" s="50" customFormat="1">
      <c r="K685" s="51"/>
    </row>
    <row r="686" spans="11:11" s="50" customFormat="1">
      <c r="K686" s="51"/>
    </row>
    <row r="687" spans="11:11" s="50" customFormat="1">
      <c r="K687" s="51"/>
    </row>
    <row r="688" spans="11:11" s="50" customFormat="1">
      <c r="K688" s="51"/>
    </row>
    <row r="689" spans="11:11" s="50" customFormat="1">
      <c r="K689" s="51"/>
    </row>
    <row r="690" spans="11:11" s="50" customFormat="1">
      <c r="K690" s="51"/>
    </row>
    <row r="691" spans="11:11" s="50" customFormat="1">
      <c r="K691" s="51"/>
    </row>
    <row r="692" spans="11:11" s="50" customFormat="1">
      <c r="K692" s="51"/>
    </row>
    <row r="693" spans="11:11" s="50" customFormat="1">
      <c r="K693" s="51"/>
    </row>
    <row r="694" spans="11:11" s="50" customFormat="1">
      <c r="K694" s="51"/>
    </row>
    <row r="695" spans="11:11" s="50" customFormat="1">
      <c r="K695" s="51"/>
    </row>
    <row r="696" spans="11:11" s="50" customFormat="1">
      <c r="K696" s="51"/>
    </row>
    <row r="697" spans="11:11" s="50" customFormat="1">
      <c r="K697" s="51"/>
    </row>
    <row r="698" spans="11:11" s="50" customFormat="1">
      <c r="K698" s="51"/>
    </row>
    <row r="699" spans="11:11" s="50" customFormat="1">
      <c r="K699" s="51"/>
    </row>
    <row r="700" spans="11:11" s="50" customFormat="1">
      <c r="K700" s="51"/>
    </row>
    <row r="701" spans="11:11" s="50" customFormat="1">
      <c r="K701" s="51"/>
    </row>
    <row r="702" spans="11:11" s="50" customFormat="1">
      <c r="K702" s="51"/>
    </row>
    <row r="703" spans="11:11" s="50" customFormat="1">
      <c r="K703" s="51"/>
    </row>
    <row r="704" spans="11:11" s="50" customFormat="1">
      <c r="K704" s="51"/>
    </row>
    <row r="705" spans="11:11" s="50" customFormat="1">
      <c r="K705" s="51"/>
    </row>
    <row r="706" spans="11:11" s="50" customFormat="1">
      <c r="K706" s="51"/>
    </row>
    <row r="707" spans="11:11" s="50" customFormat="1">
      <c r="K707" s="51"/>
    </row>
    <row r="708" spans="11:11" s="50" customFormat="1">
      <c r="K708" s="51"/>
    </row>
    <row r="709" spans="11:11" s="50" customFormat="1">
      <c r="K709" s="51"/>
    </row>
    <row r="710" spans="11:11" s="50" customFormat="1">
      <c r="K710" s="51"/>
    </row>
    <row r="711" spans="11:11" s="50" customFormat="1">
      <c r="K711" s="51"/>
    </row>
    <row r="712" spans="11:11" s="50" customFormat="1">
      <c r="K712" s="51"/>
    </row>
    <row r="713" spans="11:11" s="50" customFormat="1">
      <c r="K713" s="51"/>
    </row>
  </sheetData>
  <mergeCells count="60">
    <mergeCell ref="B5:K5"/>
    <mergeCell ref="B2:C2"/>
    <mergeCell ref="D2:K2"/>
    <mergeCell ref="B3:C3"/>
    <mergeCell ref="D3:K3"/>
    <mergeCell ref="B4:C4"/>
    <mergeCell ref="B6:K6"/>
    <mergeCell ref="B7:K7"/>
    <mergeCell ref="B8:K8"/>
    <mergeCell ref="B9:B15"/>
    <mergeCell ref="C9:E9"/>
    <mergeCell ref="G9:G15"/>
    <mergeCell ref="H9:J9"/>
    <mergeCell ref="C10:E10"/>
    <mergeCell ref="H10:J10"/>
    <mergeCell ref="B29:K29"/>
    <mergeCell ref="B17:K17"/>
    <mergeCell ref="C11:E11"/>
    <mergeCell ref="H11:J11"/>
    <mergeCell ref="C12:E12"/>
    <mergeCell ref="H12:J12"/>
    <mergeCell ref="C13:E13"/>
    <mergeCell ref="H13:J13"/>
    <mergeCell ref="C14:E14"/>
    <mergeCell ref="H14:J14"/>
    <mergeCell ref="C15:E15"/>
    <mergeCell ref="H15:J15"/>
    <mergeCell ref="B16:K16"/>
    <mergeCell ref="E31:G31"/>
    <mergeCell ref="E32:G32"/>
    <mergeCell ref="E33:G33"/>
    <mergeCell ref="B18:K18"/>
    <mergeCell ref="B19:K19"/>
    <mergeCell ref="B20:D27"/>
    <mergeCell ref="E20:G20"/>
    <mergeCell ref="I20:K27"/>
    <mergeCell ref="E21:G21"/>
    <mergeCell ref="E22:G22"/>
    <mergeCell ref="E23:G23"/>
    <mergeCell ref="E24:G24"/>
    <mergeCell ref="E25:G25"/>
    <mergeCell ref="E26:G26"/>
    <mergeCell ref="E27:G27"/>
    <mergeCell ref="B28:K28"/>
    <mergeCell ref="I31:K34"/>
    <mergeCell ref="B30:K30"/>
    <mergeCell ref="E42:G42"/>
    <mergeCell ref="E43:G43"/>
    <mergeCell ref="B44:K44"/>
    <mergeCell ref="E34:G34"/>
    <mergeCell ref="B35:K35"/>
    <mergeCell ref="B36:K36"/>
    <mergeCell ref="B37:K37"/>
    <mergeCell ref="B38:D43"/>
    <mergeCell ref="E38:G38"/>
    <mergeCell ref="I38:K43"/>
    <mergeCell ref="E39:G39"/>
    <mergeCell ref="E40:G40"/>
    <mergeCell ref="E41:G41"/>
    <mergeCell ref="B31:D34"/>
  </mergeCells>
  <pageMargins left="0.7" right="0.7" top="0.75" bottom="0.75" header="0.3" footer="0.3"/>
  <pageSetup scale="78" orientation="portrait" r:id="rId1"/>
  <headerFooter>
    <oddFooter>&amp;CFileName: &amp;F, Tab: &amp;A, Page &amp;P of &amp;N, &amp;D, &amp;T</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L713"/>
  <sheetViews>
    <sheetView workbookViewId="0"/>
  </sheetViews>
  <sheetFormatPr defaultRowHeight="12.75"/>
  <cols>
    <col min="1" max="1" width="2.7109375" customWidth="1"/>
    <col min="2" max="4" width="10.28515625" customWidth="1"/>
    <col min="5" max="5" width="11.5703125" customWidth="1"/>
    <col min="6" max="6" width="13.42578125" bestFit="1" customWidth="1"/>
    <col min="7" max="7" width="11.28515625" customWidth="1"/>
    <col min="8" max="8" width="16.42578125" bestFit="1" customWidth="1"/>
    <col min="9" max="9" width="11.28515625" customWidth="1"/>
    <col min="10" max="10" width="10.42578125" customWidth="1"/>
    <col min="11" max="11" width="11.85546875" style="52" customWidth="1"/>
    <col min="12" max="12" width="2.7109375" customWidth="1"/>
  </cols>
  <sheetData>
    <row r="1" spans="1:12">
      <c r="A1" s="1"/>
      <c r="B1" s="1"/>
      <c r="C1" s="1"/>
      <c r="D1" s="1"/>
      <c r="E1" s="1"/>
      <c r="F1" s="1"/>
      <c r="G1" s="1"/>
      <c r="H1" s="1"/>
      <c r="I1" s="1"/>
      <c r="J1" s="2"/>
      <c r="K1" s="2"/>
      <c r="L1" s="2"/>
    </row>
    <row r="2" spans="1:12" ht="16.5" thickBot="1">
      <c r="A2" s="1"/>
      <c r="B2" s="99" t="s">
        <v>5</v>
      </c>
      <c r="C2" s="100"/>
      <c r="D2" s="101" t="s">
        <v>56</v>
      </c>
      <c r="E2" s="101"/>
      <c r="F2" s="101"/>
      <c r="G2" s="101"/>
      <c r="H2" s="101"/>
      <c r="I2" s="101"/>
      <c r="J2" s="101"/>
      <c r="K2" s="101"/>
      <c r="L2" s="2"/>
    </row>
    <row r="3" spans="1:12" ht="18" customHeight="1" thickBot="1">
      <c r="A3" s="1"/>
      <c r="B3" s="99" t="s">
        <v>7</v>
      </c>
      <c r="C3" s="100"/>
      <c r="D3" s="102"/>
      <c r="E3" s="102"/>
      <c r="F3" s="102"/>
      <c r="G3" s="102"/>
      <c r="H3" s="102"/>
      <c r="I3" s="102"/>
      <c r="J3" s="102"/>
      <c r="K3" s="102"/>
      <c r="L3" s="2"/>
    </row>
    <row r="4" spans="1:12" ht="18" customHeight="1" thickBot="1">
      <c r="A4" s="1"/>
      <c r="B4" s="99" t="s">
        <v>6</v>
      </c>
      <c r="C4" s="100"/>
      <c r="D4" s="38"/>
      <c r="E4" s="38"/>
      <c r="F4" s="38"/>
      <c r="G4" s="38"/>
      <c r="H4" s="38"/>
      <c r="I4" s="38"/>
      <c r="J4" s="38"/>
      <c r="K4" s="38"/>
      <c r="L4" s="2"/>
    </row>
    <row r="5" spans="1:12" ht="18" customHeight="1">
      <c r="A5" s="1"/>
      <c r="B5" s="94" t="s">
        <v>80</v>
      </c>
      <c r="C5" s="97"/>
      <c r="D5" s="97"/>
      <c r="E5" s="97"/>
      <c r="F5" s="97"/>
      <c r="G5" s="97"/>
      <c r="H5" s="97"/>
      <c r="I5" s="97"/>
      <c r="J5" s="97"/>
      <c r="K5" s="98"/>
      <c r="L5" s="2"/>
    </row>
    <row r="6" spans="1:12" ht="18" customHeight="1">
      <c r="A6" s="1"/>
      <c r="B6" s="94" t="s">
        <v>153</v>
      </c>
      <c r="C6" s="94"/>
      <c r="D6" s="94"/>
      <c r="E6" s="94"/>
      <c r="F6" s="94"/>
      <c r="G6" s="94"/>
      <c r="H6" s="94"/>
      <c r="I6" s="94"/>
      <c r="J6" s="94"/>
      <c r="K6" s="94"/>
      <c r="L6" s="2"/>
    </row>
    <row r="7" spans="1:12" ht="18" customHeight="1">
      <c r="A7" s="1"/>
      <c r="B7" s="94" t="s">
        <v>201</v>
      </c>
      <c r="C7" s="94"/>
      <c r="D7" s="94"/>
      <c r="E7" s="94"/>
      <c r="F7" s="94"/>
      <c r="G7" s="94"/>
      <c r="H7" s="94"/>
      <c r="I7" s="94"/>
      <c r="J7" s="94"/>
      <c r="K7" s="94"/>
      <c r="L7" s="2"/>
    </row>
    <row r="8" spans="1:12" s="3" customFormat="1" ht="15.75">
      <c r="A8" s="4"/>
      <c r="B8" s="95" t="s">
        <v>154</v>
      </c>
      <c r="C8" s="95"/>
      <c r="D8" s="95"/>
      <c r="E8" s="95"/>
      <c r="F8" s="95"/>
      <c r="G8" s="95"/>
      <c r="H8" s="95"/>
      <c r="I8" s="95"/>
      <c r="J8" s="95"/>
      <c r="K8" s="95"/>
      <c r="L8" s="39"/>
    </row>
    <row r="9" spans="1:12" s="3" customFormat="1" ht="15.75">
      <c r="A9" s="4"/>
      <c r="B9" s="89"/>
      <c r="C9" s="91" t="s">
        <v>81</v>
      </c>
      <c r="D9" s="92"/>
      <c r="E9" s="93"/>
      <c r="F9" s="14">
        <v>15500</v>
      </c>
      <c r="G9" s="96"/>
      <c r="H9" s="91" t="s">
        <v>12</v>
      </c>
      <c r="I9" s="92"/>
      <c r="J9" s="93"/>
      <c r="K9" s="14">
        <v>69100</v>
      </c>
      <c r="L9" s="39"/>
    </row>
    <row r="10" spans="1:12" s="3" customFormat="1" ht="12.75" customHeight="1">
      <c r="A10" s="4"/>
      <c r="B10" s="89"/>
      <c r="C10" s="91" t="s">
        <v>35</v>
      </c>
      <c r="D10" s="92"/>
      <c r="E10" s="93"/>
      <c r="F10" s="40">
        <v>12650</v>
      </c>
      <c r="G10" s="96"/>
      <c r="H10" s="91" t="s">
        <v>82</v>
      </c>
      <c r="I10" s="92"/>
      <c r="J10" s="93"/>
      <c r="K10" s="40">
        <v>46400</v>
      </c>
      <c r="L10" s="39"/>
    </row>
    <row r="11" spans="1:12" s="3" customFormat="1" ht="12.75" customHeight="1">
      <c r="A11" s="4"/>
      <c r="B11" s="89"/>
      <c r="C11" s="91" t="s">
        <v>83</v>
      </c>
      <c r="D11" s="92"/>
      <c r="E11" s="93"/>
      <c r="F11" s="15">
        <v>3800</v>
      </c>
      <c r="G11" s="96"/>
      <c r="H11" s="91" t="s">
        <v>84</v>
      </c>
      <c r="I11" s="92"/>
      <c r="J11" s="93"/>
      <c r="K11" s="40">
        <v>2500</v>
      </c>
      <c r="L11" s="39"/>
    </row>
    <row r="12" spans="1:12" s="3" customFormat="1" ht="12.75" customHeight="1">
      <c r="A12" s="4"/>
      <c r="B12" s="89"/>
      <c r="C12" s="91" t="s">
        <v>85</v>
      </c>
      <c r="D12" s="92"/>
      <c r="E12" s="93"/>
      <c r="F12" s="15">
        <v>48900</v>
      </c>
      <c r="G12" s="96"/>
      <c r="H12" s="91" t="s">
        <v>86</v>
      </c>
      <c r="I12" s="92"/>
      <c r="J12" s="93"/>
      <c r="K12" s="40">
        <v>1300</v>
      </c>
      <c r="L12" s="39"/>
    </row>
    <row r="13" spans="1:12" s="3" customFormat="1" ht="12.75" customHeight="1">
      <c r="A13" s="4"/>
      <c r="B13" s="89"/>
      <c r="C13" s="91" t="s">
        <v>87</v>
      </c>
      <c r="D13" s="92"/>
      <c r="E13" s="93"/>
      <c r="F13" s="15">
        <v>80800</v>
      </c>
      <c r="G13" s="96"/>
      <c r="H13" s="91" t="s">
        <v>88</v>
      </c>
      <c r="I13" s="92"/>
      <c r="J13" s="93"/>
      <c r="K13" s="40">
        <v>2000</v>
      </c>
      <c r="L13" s="39"/>
    </row>
    <row r="14" spans="1:12" s="3" customFormat="1" ht="12.75" customHeight="1">
      <c r="A14" s="4"/>
      <c r="B14" s="89"/>
      <c r="C14" s="91" t="s">
        <v>17</v>
      </c>
      <c r="D14" s="92"/>
      <c r="E14" s="93"/>
      <c r="F14" s="15">
        <v>137600</v>
      </c>
      <c r="G14" s="96"/>
      <c r="H14" s="91" t="s">
        <v>89</v>
      </c>
      <c r="I14" s="92"/>
      <c r="J14" s="93"/>
      <c r="K14" s="40">
        <v>15000</v>
      </c>
      <c r="L14" s="39"/>
    </row>
    <row r="15" spans="1:12" s="3" customFormat="1" ht="12.75" customHeight="1">
      <c r="A15" s="4"/>
      <c r="B15" s="89"/>
      <c r="C15" s="91" t="s">
        <v>90</v>
      </c>
      <c r="D15" s="92"/>
      <c r="E15" s="93"/>
      <c r="F15" s="15">
        <v>8000</v>
      </c>
      <c r="G15" s="96"/>
      <c r="H15" s="91" t="s">
        <v>91</v>
      </c>
      <c r="I15" s="92"/>
      <c r="J15" s="93"/>
      <c r="K15" s="40">
        <v>2640</v>
      </c>
      <c r="L15" s="39"/>
    </row>
    <row r="16" spans="1:12" s="3" customFormat="1" ht="15.75">
      <c r="A16" s="4"/>
      <c r="B16" s="84"/>
      <c r="C16" s="84"/>
      <c r="D16" s="84"/>
      <c r="E16" s="84"/>
      <c r="F16" s="84"/>
      <c r="G16" s="84"/>
      <c r="H16" s="84"/>
      <c r="I16" s="84"/>
      <c r="J16" s="84"/>
      <c r="K16" s="84"/>
      <c r="L16" s="39"/>
    </row>
    <row r="17" spans="1:12" s="3" customFormat="1" ht="15.75">
      <c r="A17" s="4"/>
      <c r="B17" s="90" t="s">
        <v>14</v>
      </c>
      <c r="C17" s="90"/>
      <c r="D17" s="90"/>
      <c r="E17" s="90"/>
      <c r="F17" s="90"/>
      <c r="G17" s="90"/>
      <c r="H17" s="90"/>
      <c r="I17" s="90"/>
      <c r="J17" s="90"/>
      <c r="K17" s="90"/>
      <c r="L17" s="39"/>
    </row>
    <row r="18" spans="1:12" s="3" customFormat="1" ht="15.75">
      <c r="A18" s="4"/>
      <c r="B18" s="88" t="s">
        <v>92</v>
      </c>
      <c r="C18" s="88"/>
      <c r="D18" s="88"/>
      <c r="E18" s="88"/>
      <c r="F18" s="88"/>
      <c r="G18" s="88"/>
      <c r="H18" s="88"/>
      <c r="I18" s="88"/>
      <c r="J18" s="88"/>
      <c r="K18" s="88"/>
      <c r="L18" s="39"/>
    </row>
    <row r="19" spans="1:12" s="3" customFormat="1" ht="15.75">
      <c r="A19" s="4"/>
      <c r="B19" s="84"/>
      <c r="C19" s="84"/>
      <c r="D19" s="84"/>
      <c r="E19" s="84"/>
      <c r="F19" s="84"/>
      <c r="G19" s="84"/>
      <c r="H19" s="84"/>
      <c r="I19" s="84"/>
      <c r="J19" s="84"/>
      <c r="K19" s="84"/>
      <c r="L19" s="39"/>
    </row>
    <row r="20" spans="1:12" s="3" customFormat="1" ht="13.5" customHeight="1">
      <c r="A20" s="4"/>
      <c r="B20" s="83"/>
      <c r="C20" s="83"/>
      <c r="D20" s="89"/>
      <c r="E20" s="85" t="str">
        <f>C9</f>
        <v>Factory utilities</v>
      </c>
      <c r="F20" s="86"/>
      <c r="G20" s="87"/>
      <c r="H20" s="41">
        <f>F9</f>
        <v>15500</v>
      </c>
      <c r="I20" s="82"/>
      <c r="J20" s="84"/>
      <c r="K20" s="84"/>
      <c r="L20" s="39"/>
    </row>
    <row r="21" spans="1:12" s="3" customFormat="1" ht="13.5" customHeight="1">
      <c r="A21" s="4"/>
      <c r="B21" s="83"/>
      <c r="C21" s="83"/>
      <c r="D21" s="89"/>
      <c r="E21" s="85" t="str">
        <f>C10</f>
        <v>Depreciation on factory equipment</v>
      </c>
      <c r="F21" s="86"/>
      <c r="G21" s="87"/>
      <c r="H21" s="42">
        <f>F10</f>
        <v>12650</v>
      </c>
      <c r="I21" s="82"/>
      <c r="J21" s="84"/>
      <c r="K21" s="84"/>
      <c r="L21" s="39"/>
    </row>
    <row r="22" spans="1:12" s="3" customFormat="1" ht="13.5" customHeight="1">
      <c r="A22" s="4"/>
      <c r="B22" s="83"/>
      <c r="C22" s="83"/>
      <c r="D22" s="89"/>
      <c r="E22" s="85" t="str">
        <f>C12</f>
        <v>Indirect factory labor</v>
      </c>
      <c r="F22" s="86"/>
      <c r="G22" s="87"/>
      <c r="H22" s="43">
        <f>F12</f>
        <v>48900</v>
      </c>
      <c r="I22" s="82"/>
      <c r="J22" s="84"/>
      <c r="K22" s="84"/>
      <c r="L22" s="39"/>
    </row>
    <row r="23" spans="1:12" s="3" customFormat="1" ht="13.5" customHeight="1">
      <c r="A23" s="4"/>
      <c r="B23" s="83"/>
      <c r="C23" s="83"/>
      <c r="D23" s="89"/>
      <c r="E23" s="85" t="str">
        <f>C13</f>
        <v>Indirect materials</v>
      </c>
      <c r="F23" s="86"/>
      <c r="G23" s="87"/>
      <c r="H23" s="43">
        <f>F13</f>
        <v>80800</v>
      </c>
      <c r="I23" s="82"/>
      <c r="J23" s="84"/>
      <c r="K23" s="84"/>
      <c r="L23" s="39"/>
    </row>
    <row r="24" spans="1:12" s="3" customFormat="1" ht="13.5" customHeight="1">
      <c r="A24" s="4"/>
      <c r="B24" s="83"/>
      <c r="C24" s="83"/>
      <c r="D24" s="89"/>
      <c r="E24" s="85" t="str">
        <f>C15</f>
        <v>Factory manager's salary</v>
      </c>
      <c r="F24" s="86"/>
      <c r="G24" s="87"/>
      <c r="H24" s="43">
        <f>F15</f>
        <v>8000</v>
      </c>
      <c r="I24" s="82"/>
      <c r="J24" s="84"/>
      <c r="K24" s="84"/>
      <c r="L24" s="39"/>
    </row>
    <row r="25" spans="1:12" s="3" customFormat="1" ht="13.5" customHeight="1">
      <c r="A25" s="4"/>
      <c r="B25" s="83"/>
      <c r="C25" s="83"/>
      <c r="D25" s="89"/>
      <c r="E25" s="85" t="str">
        <f>H11</f>
        <v>Property taxes on factory building</v>
      </c>
      <c r="F25" s="86"/>
      <c r="G25" s="87"/>
      <c r="H25" s="43">
        <f>K11</f>
        <v>2500</v>
      </c>
      <c r="I25" s="82"/>
      <c r="J25" s="84"/>
      <c r="K25" s="84"/>
      <c r="L25" s="39"/>
    </row>
    <row r="26" spans="1:12" s="3" customFormat="1" ht="13.5" customHeight="1" thickBot="1">
      <c r="A26" s="4"/>
      <c r="B26" s="83"/>
      <c r="C26" s="83"/>
      <c r="D26" s="89"/>
      <c r="E26" s="85" t="str">
        <f>H13</f>
        <v>Factory repairs</v>
      </c>
      <c r="F26" s="86"/>
      <c r="G26" s="87"/>
      <c r="H26" s="44">
        <f>K13</f>
        <v>2000</v>
      </c>
      <c r="I26" s="82"/>
      <c r="J26" s="84"/>
      <c r="K26" s="84"/>
      <c r="L26" s="39"/>
    </row>
    <row r="27" spans="1:12" s="3" customFormat="1" ht="13.5" customHeight="1" thickBot="1">
      <c r="A27" s="4"/>
      <c r="B27" s="83"/>
      <c r="C27" s="83"/>
      <c r="D27" s="89"/>
      <c r="E27" s="85" t="s">
        <v>13</v>
      </c>
      <c r="F27" s="86"/>
      <c r="G27" s="87"/>
      <c r="H27" s="45">
        <f>SUM(H20:H26)</f>
        <v>170350</v>
      </c>
      <c r="I27" s="82"/>
      <c r="J27" s="84"/>
      <c r="K27" s="84"/>
      <c r="L27" s="39"/>
    </row>
    <row r="28" spans="1:12" s="3" customFormat="1" ht="16.5" thickTop="1">
      <c r="A28" s="4"/>
      <c r="B28" s="84"/>
      <c r="C28" s="84"/>
      <c r="D28" s="84"/>
      <c r="E28" s="84"/>
      <c r="F28" s="84"/>
      <c r="G28" s="84"/>
      <c r="H28" s="84"/>
      <c r="I28" s="84"/>
      <c r="J28" s="84"/>
      <c r="K28" s="84"/>
      <c r="L28" s="39"/>
    </row>
    <row r="29" spans="1:12" s="3" customFormat="1" ht="15.75">
      <c r="A29" s="4"/>
      <c r="B29" s="88" t="s">
        <v>94</v>
      </c>
      <c r="C29" s="88"/>
      <c r="D29" s="88"/>
      <c r="E29" s="88"/>
      <c r="F29" s="88"/>
      <c r="G29" s="88"/>
      <c r="H29" s="88"/>
      <c r="I29" s="88"/>
      <c r="J29" s="88"/>
      <c r="K29" s="88"/>
      <c r="L29" s="39"/>
    </row>
    <row r="30" spans="1:12" s="3" customFormat="1" ht="15.75">
      <c r="A30" s="4"/>
      <c r="B30" s="84"/>
      <c r="C30" s="84"/>
      <c r="D30" s="84"/>
      <c r="E30" s="84"/>
      <c r="F30" s="84"/>
      <c r="G30" s="84"/>
      <c r="H30" s="84"/>
      <c r="I30" s="84"/>
      <c r="J30" s="84"/>
      <c r="K30" s="84"/>
      <c r="L30" s="39"/>
    </row>
    <row r="31" spans="1:12" s="3" customFormat="1" ht="13.5" customHeight="1">
      <c r="A31" s="4"/>
      <c r="B31" s="83"/>
      <c r="C31" s="83"/>
      <c r="D31" s="89"/>
      <c r="E31" s="85" t="str">
        <f>C14</f>
        <v>Direct materials used</v>
      </c>
      <c r="F31" s="86"/>
      <c r="G31" s="87"/>
      <c r="H31" s="41">
        <f>F14</f>
        <v>137600</v>
      </c>
      <c r="I31" s="82"/>
      <c r="J31" s="83"/>
      <c r="K31" s="83"/>
      <c r="L31" s="39"/>
    </row>
    <row r="32" spans="1:12" s="3" customFormat="1" ht="13.5" customHeight="1">
      <c r="A32" s="4"/>
      <c r="B32" s="83"/>
      <c r="C32" s="83"/>
      <c r="D32" s="89"/>
      <c r="E32" s="85" t="str">
        <f>H9</f>
        <v>Direct labor</v>
      </c>
      <c r="F32" s="86"/>
      <c r="G32" s="87"/>
      <c r="H32" s="42">
        <f>K9</f>
        <v>69100</v>
      </c>
      <c r="I32" s="82"/>
      <c r="J32" s="83"/>
      <c r="K32" s="83"/>
      <c r="L32" s="39"/>
    </row>
    <row r="33" spans="1:12" s="3" customFormat="1" ht="13.5" customHeight="1" thickBot="1">
      <c r="A33" s="4"/>
      <c r="B33" s="83"/>
      <c r="C33" s="83"/>
      <c r="D33" s="89"/>
      <c r="E33" s="85" t="str">
        <f>E27</f>
        <v>Manufacturing overhead</v>
      </c>
      <c r="F33" s="86"/>
      <c r="G33" s="87"/>
      <c r="H33" s="43">
        <f>H27</f>
        <v>170350</v>
      </c>
      <c r="I33" s="82"/>
      <c r="J33" s="83"/>
      <c r="K33" s="83"/>
      <c r="L33" s="39"/>
    </row>
    <row r="34" spans="1:12" s="3" customFormat="1" ht="13.5" customHeight="1" thickBot="1">
      <c r="A34" s="4"/>
      <c r="B34" s="83"/>
      <c r="C34" s="83"/>
      <c r="D34" s="89"/>
      <c r="E34" s="85" t="s">
        <v>96</v>
      </c>
      <c r="F34" s="86"/>
      <c r="G34" s="87"/>
      <c r="H34" s="45">
        <f>SUM(H31:H33)</f>
        <v>377050</v>
      </c>
      <c r="I34" s="82"/>
      <c r="J34" s="83"/>
      <c r="K34" s="83"/>
      <c r="L34" s="39"/>
    </row>
    <row r="35" spans="1:12" s="3" customFormat="1" ht="16.5" thickTop="1">
      <c r="A35" s="4"/>
      <c r="B35" s="84"/>
      <c r="C35" s="84"/>
      <c r="D35" s="84"/>
      <c r="E35" s="84"/>
      <c r="F35" s="84"/>
      <c r="G35" s="84"/>
      <c r="H35" s="84"/>
      <c r="I35" s="84"/>
      <c r="J35" s="84"/>
      <c r="K35" s="84"/>
      <c r="L35" s="39"/>
    </row>
    <row r="36" spans="1:12" s="3" customFormat="1" ht="15.75">
      <c r="A36" s="4"/>
      <c r="B36" s="88" t="s">
        <v>95</v>
      </c>
      <c r="C36" s="88"/>
      <c r="D36" s="88"/>
      <c r="E36" s="88"/>
      <c r="F36" s="88"/>
      <c r="G36" s="88"/>
      <c r="H36" s="88"/>
      <c r="I36" s="88"/>
      <c r="J36" s="88"/>
      <c r="K36" s="88"/>
      <c r="L36" s="39"/>
    </row>
    <row r="37" spans="1:12" s="3" customFormat="1" ht="15.75">
      <c r="A37" s="4"/>
      <c r="B37" s="84"/>
      <c r="C37" s="84"/>
      <c r="D37" s="84"/>
      <c r="E37" s="84"/>
      <c r="F37" s="84"/>
      <c r="G37" s="84"/>
      <c r="H37" s="84"/>
      <c r="I37" s="84"/>
      <c r="J37" s="84"/>
      <c r="K37" s="84"/>
      <c r="L37" s="39"/>
    </row>
    <row r="38" spans="1:12" s="3" customFormat="1" ht="13.5" customHeight="1">
      <c r="A38" s="4"/>
      <c r="B38" s="83"/>
      <c r="C38" s="83"/>
      <c r="D38" s="89"/>
      <c r="E38" s="85" t="str">
        <f>C11</f>
        <v>Depreciation on delivery trucks</v>
      </c>
      <c r="F38" s="86"/>
      <c r="G38" s="87"/>
      <c r="H38" s="41">
        <f>F11</f>
        <v>3800</v>
      </c>
      <c r="I38" s="82"/>
      <c r="J38" s="83"/>
      <c r="K38" s="83"/>
      <c r="L38" s="39"/>
    </row>
    <row r="39" spans="1:12" s="3" customFormat="1" ht="13.5" customHeight="1">
      <c r="A39" s="4"/>
      <c r="B39" s="83"/>
      <c r="C39" s="83"/>
      <c r="D39" s="89"/>
      <c r="E39" s="85" t="str">
        <f>H10</f>
        <v>Sales salaries</v>
      </c>
      <c r="F39" s="86"/>
      <c r="G39" s="87"/>
      <c r="H39" s="42">
        <f>K10</f>
        <v>46400</v>
      </c>
      <c r="I39" s="82"/>
      <c r="J39" s="83"/>
      <c r="K39" s="83"/>
      <c r="L39" s="39"/>
    </row>
    <row r="40" spans="1:12" s="3" customFormat="1" ht="13.5" customHeight="1">
      <c r="A40" s="4"/>
      <c r="B40" s="83"/>
      <c r="C40" s="83"/>
      <c r="D40" s="89"/>
      <c r="E40" s="85" t="str">
        <f>H12</f>
        <v>Repairs to office equipment</v>
      </c>
      <c r="F40" s="86"/>
      <c r="G40" s="87"/>
      <c r="H40" s="42">
        <f>K12</f>
        <v>1300</v>
      </c>
      <c r="I40" s="82"/>
      <c r="J40" s="83"/>
      <c r="K40" s="83"/>
      <c r="L40" s="39"/>
    </row>
    <row r="41" spans="1:12" s="3" customFormat="1" ht="13.5" customHeight="1">
      <c r="A41" s="4"/>
      <c r="B41" s="83"/>
      <c r="C41" s="83"/>
      <c r="D41" s="89"/>
      <c r="E41" s="85" t="str">
        <f>H14</f>
        <v>Advertising</v>
      </c>
      <c r="F41" s="86"/>
      <c r="G41" s="87"/>
      <c r="H41" s="42">
        <f>K14</f>
        <v>15000</v>
      </c>
      <c r="I41" s="82"/>
      <c r="J41" s="83"/>
      <c r="K41" s="83"/>
      <c r="L41" s="39"/>
    </row>
    <row r="42" spans="1:12" s="3" customFormat="1" ht="13.5" customHeight="1" thickBot="1">
      <c r="A42" s="4"/>
      <c r="B42" s="83"/>
      <c r="C42" s="83"/>
      <c r="D42" s="89"/>
      <c r="E42" s="85" t="str">
        <f>H15</f>
        <v>Office supplies used</v>
      </c>
      <c r="F42" s="86"/>
      <c r="G42" s="87"/>
      <c r="H42" s="43">
        <f>K15</f>
        <v>2640</v>
      </c>
      <c r="I42" s="82"/>
      <c r="J42" s="83"/>
      <c r="K42" s="83"/>
      <c r="L42" s="39"/>
    </row>
    <row r="43" spans="1:12" s="3" customFormat="1" ht="13.5" customHeight="1" thickBot="1">
      <c r="A43" s="4"/>
      <c r="B43" s="83"/>
      <c r="C43" s="83"/>
      <c r="D43" s="89"/>
      <c r="E43" s="85" t="s">
        <v>97</v>
      </c>
      <c r="F43" s="86"/>
      <c r="G43" s="87"/>
      <c r="H43" s="45">
        <f>SUM(H38:H42)</f>
        <v>69140</v>
      </c>
      <c r="I43" s="82"/>
      <c r="J43" s="83"/>
      <c r="K43" s="83"/>
      <c r="L43" s="39"/>
    </row>
    <row r="44" spans="1:12" s="3" customFormat="1" ht="16.5" thickTop="1">
      <c r="A44" s="4"/>
      <c r="B44" s="84"/>
      <c r="C44" s="84"/>
      <c r="D44" s="84"/>
      <c r="E44" s="84"/>
      <c r="F44" s="84"/>
      <c r="G44" s="84"/>
      <c r="H44" s="84"/>
      <c r="I44" s="84"/>
      <c r="J44" s="84"/>
      <c r="K44" s="84"/>
      <c r="L44" s="39"/>
    </row>
    <row r="45" spans="1:12" s="46" customFormat="1" ht="15.75">
      <c r="A45" s="39"/>
      <c r="B45" s="39"/>
      <c r="C45" s="39"/>
      <c r="D45" s="39"/>
      <c r="E45" s="39"/>
      <c r="F45" s="39"/>
      <c r="G45" s="39"/>
      <c r="H45" s="39"/>
      <c r="I45" s="39"/>
      <c r="J45" s="39"/>
      <c r="K45" s="39"/>
      <c r="L45" s="39"/>
    </row>
    <row r="46" spans="1:12" s="46" customFormat="1" ht="15.75">
      <c r="K46" s="47"/>
    </row>
    <row r="47" spans="1:12" s="46" customFormat="1" ht="15.75">
      <c r="K47" s="47"/>
    </row>
    <row r="48" spans="1:12" s="46" customFormat="1" ht="15.75">
      <c r="K48" s="47"/>
    </row>
    <row r="49" spans="11:11" s="46" customFormat="1" ht="15.75">
      <c r="K49" s="47"/>
    </row>
    <row r="50" spans="11:11" s="46" customFormat="1" ht="15.75">
      <c r="K50" s="47"/>
    </row>
    <row r="51" spans="11:11" s="46" customFormat="1" ht="15.75">
      <c r="K51" s="47"/>
    </row>
    <row r="52" spans="11:11" s="46" customFormat="1" ht="15.75">
      <c r="K52" s="47"/>
    </row>
    <row r="53" spans="11:11" s="46" customFormat="1" ht="15.75">
      <c r="K53" s="47"/>
    </row>
    <row r="54" spans="11:11" s="46" customFormat="1" ht="15.75">
      <c r="K54" s="47"/>
    </row>
    <row r="55" spans="11:11" s="46" customFormat="1" ht="15.75">
      <c r="K55" s="47"/>
    </row>
    <row r="56" spans="11:11" s="46" customFormat="1" ht="15.75">
      <c r="K56" s="47"/>
    </row>
    <row r="57" spans="11:11" s="46" customFormat="1" ht="15.75">
      <c r="K57" s="47"/>
    </row>
    <row r="58" spans="11:11" s="46" customFormat="1" ht="15.75">
      <c r="K58" s="47"/>
    </row>
    <row r="59" spans="11:11" s="46" customFormat="1" ht="15.75">
      <c r="K59" s="47"/>
    </row>
    <row r="60" spans="11:11" s="46" customFormat="1" ht="15.75">
      <c r="K60" s="47"/>
    </row>
    <row r="61" spans="11:11" s="46" customFormat="1" ht="15.75">
      <c r="K61" s="47"/>
    </row>
    <row r="62" spans="11:11" s="46" customFormat="1" ht="15.75">
      <c r="K62" s="47"/>
    </row>
    <row r="63" spans="11:11" s="46" customFormat="1" ht="15.75">
      <c r="K63" s="47"/>
    </row>
    <row r="64" spans="11:11" s="46" customFormat="1" ht="15.75">
      <c r="K64" s="47"/>
    </row>
    <row r="65" spans="11:11" s="46" customFormat="1" ht="15.75">
      <c r="K65" s="47"/>
    </row>
    <row r="66" spans="11:11" s="46" customFormat="1" ht="15.75">
      <c r="K66" s="47"/>
    </row>
    <row r="67" spans="11:11" s="46" customFormat="1" ht="15.75">
      <c r="K67" s="47"/>
    </row>
    <row r="68" spans="11:11" s="46" customFormat="1" ht="15.75">
      <c r="K68" s="47"/>
    </row>
    <row r="69" spans="11:11" s="46" customFormat="1" ht="15.75">
      <c r="K69" s="47"/>
    </row>
    <row r="70" spans="11:11" s="46" customFormat="1" ht="15.75">
      <c r="K70" s="47"/>
    </row>
    <row r="71" spans="11:11" s="46" customFormat="1" ht="15.75">
      <c r="K71" s="47"/>
    </row>
    <row r="72" spans="11:11" s="46" customFormat="1" ht="15.75">
      <c r="K72" s="47"/>
    </row>
    <row r="73" spans="11:11" s="46" customFormat="1" ht="15.75">
      <c r="K73" s="47"/>
    </row>
    <row r="74" spans="11:11" s="46" customFormat="1" ht="15.75">
      <c r="K74" s="47"/>
    </row>
    <row r="75" spans="11:11" s="46" customFormat="1" ht="15.75">
      <c r="K75" s="47"/>
    </row>
    <row r="76" spans="11:11" s="46" customFormat="1" ht="15.75">
      <c r="K76" s="47"/>
    </row>
    <row r="77" spans="11:11" s="46" customFormat="1" ht="15.75">
      <c r="K77" s="47"/>
    </row>
    <row r="78" spans="11:11" s="46" customFormat="1" ht="15.75">
      <c r="K78" s="47"/>
    </row>
    <row r="79" spans="11:11" s="46" customFormat="1" ht="15.75">
      <c r="K79" s="47"/>
    </row>
    <row r="80" spans="11:11" s="46" customFormat="1" ht="15.75">
      <c r="K80" s="47"/>
    </row>
    <row r="81" spans="11:11" s="46" customFormat="1" ht="15.75">
      <c r="K81" s="47"/>
    </row>
    <row r="82" spans="11:11" s="46" customFormat="1" ht="15.75">
      <c r="K82" s="47"/>
    </row>
    <row r="83" spans="11:11" s="46" customFormat="1" ht="15.75">
      <c r="K83" s="47"/>
    </row>
    <row r="84" spans="11:11" s="46" customFormat="1" ht="15.75">
      <c r="K84" s="47"/>
    </row>
    <row r="85" spans="11:11" s="46" customFormat="1" ht="15.75">
      <c r="K85" s="47"/>
    </row>
    <row r="86" spans="11:11" s="46" customFormat="1" ht="15.75">
      <c r="K86" s="47"/>
    </row>
    <row r="87" spans="11:11" s="46" customFormat="1" ht="15.75">
      <c r="K87" s="47"/>
    </row>
    <row r="88" spans="11:11" s="46" customFormat="1" ht="15.75">
      <c r="K88" s="47"/>
    </row>
    <row r="89" spans="11:11" s="46" customFormat="1" ht="15.75">
      <c r="K89" s="47"/>
    </row>
    <row r="90" spans="11:11" s="46" customFormat="1" ht="15.75">
      <c r="K90" s="47"/>
    </row>
    <row r="91" spans="11:11" s="46" customFormat="1" ht="15.75">
      <c r="K91" s="47"/>
    </row>
    <row r="92" spans="11:11" s="46" customFormat="1" ht="15.75">
      <c r="K92" s="47"/>
    </row>
    <row r="93" spans="11:11" s="46" customFormat="1" ht="15.75">
      <c r="K93" s="47"/>
    </row>
    <row r="94" spans="11:11" s="46" customFormat="1" ht="15.75">
      <c r="K94" s="47"/>
    </row>
    <row r="95" spans="11:11" s="46" customFormat="1" ht="15.75">
      <c r="K95" s="47"/>
    </row>
    <row r="96" spans="11:11" s="46" customFormat="1" ht="15.75">
      <c r="K96" s="47"/>
    </row>
    <row r="97" spans="11:11" s="46" customFormat="1" ht="15.75">
      <c r="K97" s="47"/>
    </row>
    <row r="98" spans="11:11" s="46" customFormat="1" ht="15.75">
      <c r="K98" s="47"/>
    </row>
    <row r="99" spans="11:11" s="46" customFormat="1" ht="15.75">
      <c r="K99" s="47"/>
    </row>
    <row r="100" spans="11:11" s="46" customFormat="1" ht="15.75">
      <c r="K100" s="47"/>
    </row>
    <row r="101" spans="11:11" s="46" customFormat="1" ht="15.75">
      <c r="K101" s="47"/>
    </row>
    <row r="102" spans="11:11" s="46" customFormat="1" ht="15.75">
      <c r="K102" s="47"/>
    </row>
    <row r="103" spans="11:11" s="46" customFormat="1" ht="15.75">
      <c r="K103" s="47"/>
    </row>
    <row r="104" spans="11:11" s="46" customFormat="1" ht="15.75">
      <c r="K104" s="47"/>
    </row>
    <row r="105" spans="11:11" s="46" customFormat="1" ht="15.75">
      <c r="K105" s="47"/>
    </row>
    <row r="106" spans="11:11" s="46" customFormat="1" ht="15.75">
      <c r="K106" s="47"/>
    </row>
    <row r="107" spans="11:11" s="46" customFormat="1" ht="15.75">
      <c r="K107" s="47"/>
    </row>
    <row r="108" spans="11:11" s="46" customFormat="1" ht="15.75">
      <c r="K108" s="47"/>
    </row>
    <row r="109" spans="11:11" s="46" customFormat="1" ht="15.75">
      <c r="K109" s="47"/>
    </row>
    <row r="110" spans="11:11" s="46" customFormat="1" ht="15.75">
      <c r="K110" s="47"/>
    </row>
    <row r="111" spans="11:11" s="46" customFormat="1" ht="15.75">
      <c r="K111" s="47"/>
    </row>
    <row r="112" spans="11:11" s="46" customFormat="1" ht="15.75">
      <c r="K112" s="47"/>
    </row>
    <row r="113" spans="11:11" s="46" customFormat="1" ht="15.75">
      <c r="K113" s="47"/>
    </row>
    <row r="114" spans="11:11" s="46" customFormat="1" ht="15.75">
      <c r="K114" s="47"/>
    </row>
    <row r="115" spans="11:11" s="46" customFormat="1" ht="15.75">
      <c r="K115" s="47"/>
    </row>
    <row r="116" spans="11:11" s="46" customFormat="1" ht="15.75">
      <c r="K116" s="47"/>
    </row>
    <row r="117" spans="11:11" s="46" customFormat="1" ht="15.75">
      <c r="K117" s="47"/>
    </row>
    <row r="118" spans="11:11" s="46" customFormat="1" ht="15.75">
      <c r="K118" s="47"/>
    </row>
    <row r="119" spans="11:11" s="46" customFormat="1" ht="15.75">
      <c r="K119" s="47"/>
    </row>
    <row r="120" spans="11:11" s="46" customFormat="1" ht="15.75">
      <c r="K120" s="47"/>
    </row>
    <row r="121" spans="11:11" s="46" customFormat="1" ht="15.75">
      <c r="K121" s="47"/>
    </row>
    <row r="122" spans="11:11" s="46" customFormat="1" ht="15.75">
      <c r="K122" s="47"/>
    </row>
    <row r="123" spans="11:11" s="46" customFormat="1" ht="15.75">
      <c r="K123" s="47"/>
    </row>
    <row r="124" spans="11:11" s="46" customFormat="1" ht="15.75">
      <c r="K124" s="47"/>
    </row>
    <row r="125" spans="11:11" s="46" customFormat="1" ht="15.75">
      <c r="K125" s="47"/>
    </row>
    <row r="126" spans="11:11" s="46" customFormat="1" ht="15.75">
      <c r="K126" s="47"/>
    </row>
    <row r="127" spans="11:11" s="46" customFormat="1" ht="15.75">
      <c r="K127" s="47"/>
    </row>
    <row r="128" spans="11:11" s="46" customFormat="1" ht="15.75">
      <c r="K128" s="47"/>
    </row>
    <row r="129" spans="11:11" s="46" customFormat="1" ht="15.75">
      <c r="K129" s="47"/>
    </row>
    <row r="130" spans="11:11" s="46" customFormat="1" ht="15.75">
      <c r="K130" s="47"/>
    </row>
    <row r="131" spans="11:11" s="46" customFormat="1" ht="15.75">
      <c r="K131" s="47"/>
    </row>
    <row r="132" spans="11:11" s="46" customFormat="1" ht="15.75">
      <c r="K132" s="47"/>
    </row>
    <row r="133" spans="11:11" s="46" customFormat="1" ht="15.75">
      <c r="K133" s="47"/>
    </row>
    <row r="134" spans="11:11" s="46" customFormat="1" ht="15.75">
      <c r="K134" s="47"/>
    </row>
    <row r="135" spans="11:11" s="46" customFormat="1" ht="15.75">
      <c r="K135" s="47"/>
    </row>
    <row r="136" spans="11:11" s="46" customFormat="1" ht="15.75">
      <c r="K136" s="47"/>
    </row>
    <row r="137" spans="11:11" s="46" customFormat="1" ht="15.75">
      <c r="K137" s="47"/>
    </row>
    <row r="138" spans="11:11" s="46" customFormat="1" ht="15.75">
      <c r="K138" s="47"/>
    </row>
    <row r="139" spans="11:11" s="46" customFormat="1" ht="15.75">
      <c r="K139" s="47"/>
    </row>
    <row r="140" spans="11:11" s="46" customFormat="1" ht="15.75">
      <c r="K140" s="47"/>
    </row>
    <row r="141" spans="11:11" s="46" customFormat="1" ht="15.75">
      <c r="K141" s="47"/>
    </row>
    <row r="142" spans="11:11" s="46" customFormat="1" ht="15.75">
      <c r="K142" s="47"/>
    </row>
    <row r="143" spans="11:11" s="46" customFormat="1" ht="15.75">
      <c r="K143" s="47"/>
    </row>
    <row r="144" spans="11:11" s="46" customFormat="1" ht="15.75">
      <c r="K144" s="47"/>
    </row>
    <row r="145" spans="11:11" s="46" customFormat="1" ht="15.75">
      <c r="K145" s="47"/>
    </row>
    <row r="146" spans="11:11" s="46" customFormat="1" ht="15.75">
      <c r="K146" s="47"/>
    </row>
    <row r="147" spans="11:11" s="46" customFormat="1" ht="15.75">
      <c r="K147" s="47"/>
    </row>
    <row r="148" spans="11:11" s="46" customFormat="1" ht="15.75">
      <c r="K148" s="47"/>
    </row>
    <row r="149" spans="11:11" s="46" customFormat="1" ht="15.75">
      <c r="K149" s="47"/>
    </row>
    <row r="150" spans="11:11" s="46" customFormat="1" ht="15.75">
      <c r="K150" s="47"/>
    </row>
    <row r="151" spans="11:11" s="46" customFormat="1" ht="15.75">
      <c r="K151" s="47"/>
    </row>
    <row r="152" spans="11:11" s="46" customFormat="1" ht="15.75">
      <c r="K152" s="47"/>
    </row>
    <row r="153" spans="11:11" s="46" customFormat="1" ht="15.75">
      <c r="K153" s="47"/>
    </row>
    <row r="154" spans="11:11" s="46" customFormat="1" ht="15.75">
      <c r="K154" s="47"/>
    </row>
    <row r="155" spans="11:11" s="46" customFormat="1" ht="15.75">
      <c r="K155" s="47"/>
    </row>
    <row r="156" spans="11:11" s="46" customFormat="1" ht="15.75">
      <c r="K156" s="47"/>
    </row>
    <row r="157" spans="11:11" s="46" customFormat="1" ht="15.75">
      <c r="K157" s="47"/>
    </row>
    <row r="158" spans="11:11" s="46" customFormat="1" ht="15.75">
      <c r="K158" s="47"/>
    </row>
    <row r="159" spans="11:11" s="46" customFormat="1" ht="15.75">
      <c r="K159" s="47"/>
    </row>
    <row r="160" spans="11:11" s="46" customFormat="1" ht="15.75">
      <c r="K160" s="47"/>
    </row>
    <row r="161" spans="11:11" s="46" customFormat="1" ht="15.75">
      <c r="K161" s="47"/>
    </row>
    <row r="162" spans="11:11" s="46" customFormat="1" ht="15.75">
      <c r="K162" s="47"/>
    </row>
    <row r="163" spans="11:11" s="46" customFormat="1" ht="15.75">
      <c r="K163" s="47"/>
    </row>
    <row r="164" spans="11:11" s="46" customFormat="1" ht="15.75">
      <c r="K164" s="47"/>
    </row>
    <row r="165" spans="11:11" s="46" customFormat="1" ht="15.75">
      <c r="K165" s="47"/>
    </row>
    <row r="166" spans="11:11" s="46" customFormat="1" ht="15.75">
      <c r="K166" s="47"/>
    </row>
    <row r="167" spans="11:11" s="46" customFormat="1" ht="15.75">
      <c r="K167" s="47"/>
    </row>
    <row r="168" spans="11:11" s="46" customFormat="1" ht="15.75">
      <c r="K168" s="47"/>
    </row>
    <row r="169" spans="11:11" s="46" customFormat="1" ht="15.75">
      <c r="K169" s="47"/>
    </row>
    <row r="170" spans="11:11" s="46" customFormat="1" ht="15.75">
      <c r="K170" s="47"/>
    </row>
    <row r="171" spans="11:11" s="48" customFormat="1">
      <c r="K171" s="49"/>
    </row>
    <row r="172" spans="11:11" s="48" customFormat="1">
      <c r="K172" s="49"/>
    </row>
    <row r="173" spans="11:11" s="48" customFormat="1">
      <c r="K173" s="49"/>
    </row>
    <row r="174" spans="11:11" s="48" customFormat="1">
      <c r="K174" s="49"/>
    </row>
    <row r="175" spans="11:11" s="48" customFormat="1">
      <c r="K175" s="49"/>
    </row>
    <row r="176" spans="11:11" s="48" customFormat="1">
      <c r="K176" s="49"/>
    </row>
    <row r="177" spans="11:11" s="48" customFormat="1">
      <c r="K177" s="49"/>
    </row>
    <row r="178" spans="11:11" s="48" customFormat="1">
      <c r="K178" s="49"/>
    </row>
    <row r="179" spans="11:11" s="48" customFormat="1">
      <c r="K179" s="49"/>
    </row>
    <row r="180" spans="11:11" s="48" customFormat="1">
      <c r="K180" s="49"/>
    </row>
    <row r="181" spans="11:11" s="48" customFormat="1">
      <c r="K181" s="49"/>
    </row>
    <row r="182" spans="11:11" s="48" customFormat="1">
      <c r="K182" s="49"/>
    </row>
    <row r="183" spans="11:11" s="48" customFormat="1">
      <c r="K183" s="49"/>
    </row>
    <row r="184" spans="11:11" s="48" customFormat="1">
      <c r="K184" s="49"/>
    </row>
    <row r="185" spans="11:11" s="48" customFormat="1">
      <c r="K185" s="49"/>
    </row>
    <row r="186" spans="11:11" s="48" customFormat="1">
      <c r="K186" s="49"/>
    </row>
    <row r="187" spans="11:11" s="48" customFormat="1">
      <c r="K187" s="49"/>
    </row>
    <row r="188" spans="11:11" s="48" customFormat="1">
      <c r="K188" s="49"/>
    </row>
    <row r="189" spans="11:11" s="48" customFormat="1">
      <c r="K189" s="49"/>
    </row>
    <row r="190" spans="11:11" s="48" customFormat="1">
      <c r="K190" s="49"/>
    </row>
    <row r="191" spans="11:11" s="48" customFormat="1">
      <c r="K191" s="49"/>
    </row>
    <row r="192" spans="11:11" s="48" customFormat="1">
      <c r="K192" s="49"/>
    </row>
    <row r="193" spans="11:11" s="48" customFormat="1">
      <c r="K193" s="49"/>
    </row>
    <row r="194" spans="11:11" s="48" customFormat="1">
      <c r="K194" s="49"/>
    </row>
    <row r="195" spans="11:11" s="48" customFormat="1">
      <c r="K195" s="49"/>
    </row>
    <row r="196" spans="11:11" s="48" customFormat="1">
      <c r="K196" s="49"/>
    </row>
    <row r="197" spans="11:11" s="48" customFormat="1">
      <c r="K197" s="49"/>
    </row>
    <row r="198" spans="11:11" s="48" customFormat="1">
      <c r="K198" s="49"/>
    </row>
    <row r="199" spans="11:11" s="48" customFormat="1">
      <c r="K199" s="49"/>
    </row>
    <row r="200" spans="11:11" s="48" customFormat="1">
      <c r="K200" s="49"/>
    </row>
    <row r="201" spans="11:11" s="48" customFormat="1">
      <c r="K201" s="49"/>
    </row>
    <row r="202" spans="11:11" s="48" customFormat="1">
      <c r="K202" s="49"/>
    </row>
    <row r="203" spans="11:11" s="48" customFormat="1">
      <c r="K203" s="49"/>
    </row>
    <row r="204" spans="11:11" s="48" customFormat="1">
      <c r="K204" s="49"/>
    </row>
    <row r="205" spans="11:11" s="48" customFormat="1">
      <c r="K205" s="49"/>
    </row>
    <row r="206" spans="11:11" s="48" customFormat="1">
      <c r="K206" s="49"/>
    </row>
    <row r="207" spans="11:11" s="48" customFormat="1">
      <c r="K207" s="49"/>
    </row>
    <row r="208" spans="11:11" s="48" customFormat="1">
      <c r="K208" s="49"/>
    </row>
    <row r="209" spans="11:11" s="48" customFormat="1">
      <c r="K209" s="49"/>
    </row>
    <row r="210" spans="11:11" s="48" customFormat="1">
      <c r="K210" s="49"/>
    </row>
    <row r="211" spans="11:11" s="48" customFormat="1">
      <c r="K211" s="49"/>
    </row>
    <row r="212" spans="11:11" s="48" customFormat="1">
      <c r="K212" s="49"/>
    </row>
    <row r="213" spans="11:11" s="48" customFormat="1">
      <c r="K213" s="49"/>
    </row>
    <row r="214" spans="11:11" s="48" customFormat="1">
      <c r="K214" s="49"/>
    </row>
    <row r="215" spans="11:11" s="48" customFormat="1">
      <c r="K215" s="49"/>
    </row>
    <row r="216" spans="11:11" s="48" customFormat="1">
      <c r="K216" s="49"/>
    </row>
    <row r="217" spans="11:11" s="48" customFormat="1">
      <c r="K217" s="49"/>
    </row>
    <row r="218" spans="11:11" s="48" customFormat="1">
      <c r="K218" s="49"/>
    </row>
    <row r="219" spans="11:11" s="48" customFormat="1">
      <c r="K219" s="49"/>
    </row>
    <row r="220" spans="11:11" s="48" customFormat="1">
      <c r="K220" s="49"/>
    </row>
    <row r="221" spans="11:11" s="48" customFormat="1">
      <c r="K221" s="49"/>
    </row>
    <row r="222" spans="11:11" s="48" customFormat="1">
      <c r="K222" s="49"/>
    </row>
    <row r="223" spans="11:11" s="48" customFormat="1">
      <c r="K223" s="49"/>
    </row>
    <row r="224" spans="11:11" s="48" customFormat="1">
      <c r="K224" s="49"/>
    </row>
    <row r="225" spans="11:11" s="48" customFormat="1">
      <c r="K225" s="49"/>
    </row>
    <row r="226" spans="11:11" s="48" customFormat="1">
      <c r="K226" s="49"/>
    </row>
    <row r="227" spans="11:11" s="48" customFormat="1">
      <c r="K227" s="49"/>
    </row>
    <row r="228" spans="11:11" s="48" customFormat="1">
      <c r="K228" s="49"/>
    </row>
    <row r="229" spans="11:11" s="48" customFormat="1">
      <c r="K229" s="49"/>
    </row>
    <row r="230" spans="11:11" s="48" customFormat="1">
      <c r="K230" s="49"/>
    </row>
    <row r="231" spans="11:11" s="48" customFormat="1">
      <c r="K231" s="49"/>
    </row>
    <row r="232" spans="11:11" s="48" customFormat="1">
      <c r="K232" s="49"/>
    </row>
    <row r="233" spans="11:11" s="48" customFormat="1">
      <c r="K233" s="49"/>
    </row>
    <row r="234" spans="11:11" s="48" customFormat="1">
      <c r="K234" s="49"/>
    </row>
    <row r="235" spans="11:11" s="48" customFormat="1">
      <c r="K235" s="49"/>
    </row>
    <row r="236" spans="11:11" s="48" customFormat="1">
      <c r="K236" s="49"/>
    </row>
    <row r="237" spans="11:11" s="48" customFormat="1">
      <c r="K237" s="49"/>
    </row>
    <row r="238" spans="11:11" s="48" customFormat="1">
      <c r="K238" s="49"/>
    </row>
    <row r="239" spans="11:11" s="48" customFormat="1">
      <c r="K239" s="49"/>
    </row>
    <row r="240" spans="11:11" s="48" customFormat="1">
      <c r="K240" s="49"/>
    </row>
    <row r="241" spans="11:11" s="48" customFormat="1">
      <c r="K241" s="49"/>
    </row>
    <row r="242" spans="11:11" s="48" customFormat="1">
      <c r="K242" s="49"/>
    </row>
    <row r="243" spans="11:11" s="48" customFormat="1">
      <c r="K243" s="49"/>
    </row>
    <row r="244" spans="11:11" s="48" customFormat="1">
      <c r="K244" s="49"/>
    </row>
    <row r="245" spans="11:11" s="48" customFormat="1">
      <c r="K245" s="49"/>
    </row>
    <row r="246" spans="11:11" s="48" customFormat="1">
      <c r="K246" s="49"/>
    </row>
    <row r="247" spans="11:11" s="48" customFormat="1">
      <c r="K247" s="49"/>
    </row>
    <row r="248" spans="11:11" s="48" customFormat="1">
      <c r="K248" s="49"/>
    </row>
    <row r="249" spans="11:11" s="48" customFormat="1">
      <c r="K249" s="49"/>
    </row>
    <row r="250" spans="11:11" s="48" customFormat="1">
      <c r="K250" s="49"/>
    </row>
    <row r="251" spans="11:11" s="48" customFormat="1">
      <c r="K251" s="49"/>
    </row>
    <row r="252" spans="11:11" s="48" customFormat="1">
      <c r="K252" s="49"/>
    </row>
    <row r="253" spans="11:11" s="48" customFormat="1">
      <c r="K253" s="49"/>
    </row>
    <row r="254" spans="11:11" s="48" customFormat="1">
      <c r="K254" s="49"/>
    </row>
    <row r="255" spans="11:11" s="48" customFormat="1">
      <c r="K255" s="49"/>
    </row>
    <row r="256" spans="11:11" s="48" customFormat="1">
      <c r="K256" s="49"/>
    </row>
    <row r="257" spans="11:11" s="48" customFormat="1">
      <c r="K257" s="49"/>
    </row>
    <row r="258" spans="11:11" s="48" customFormat="1">
      <c r="K258" s="49"/>
    </row>
    <row r="259" spans="11:11" s="48" customFormat="1">
      <c r="K259" s="49"/>
    </row>
    <row r="260" spans="11:11" s="48" customFormat="1">
      <c r="K260" s="49"/>
    </row>
    <row r="261" spans="11:11" s="48" customFormat="1">
      <c r="K261" s="49"/>
    </row>
    <row r="262" spans="11:11" s="48" customFormat="1">
      <c r="K262" s="49"/>
    </row>
    <row r="263" spans="11:11" s="48" customFormat="1">
      <c r="K263" s="49"/>
    </row>
    <row r="264" spans="11:11" s="48" customFormat="1">
      <c r="K264" s="49"/>
    </row>
    <row r="265" spans="11:11" s="48" customFormat="1">
      <c r="K265" s="49"/>
    </row>
    <row r="266" spans="11:11" s="48" customFormat="1">
      <c r="K266" s="49"/>
    </row>
    <row r="267" spans="11:11" s="48" customFormat="1">
      <c r="K267" s="49"/>
    </row>
    <row r="268" spans="11:11" s="48" customFormat="1">
      <c r="K268" s="49"/>
    </row>
    <row r="269" spans="11:11" s="48" customFormat="1">
      <c r="K269" s="49"/>
    </row>
    <row r="270" spans="11:11" s="48" customFormat="1">
      <c r="K270" s="49"/>
    </row>
    <row r="271" spans="11:11" s="48" customFormat="1">
      <c r="K271" s="49"/>
    </row>
    <row r="272" spans="11:11" s="48" customFormat="1">
      <c r="K272" s="49"/>
    </row>
    <row r="273" spans="11:11" s="48" customFormat="1">
      <c r="K273" s="49"/>
    </row>
    <row r="274" spans="11:11" s="48" customFormat="1">
      <c r="K274" s="49"/>
    </row>
    <row r="275" spans="11:11" s="48" customFormat="1">
      <c r="K275" s="49"/>
    </row>
    <row r="276" spans="11:11" s="48" customFormat="1">
      <c r="K276" s="49"/>
    </row>
    <row r="277" spans="11:11" s="48" customFormat="1">
      <c r="K277" s="49"/>
    </row>
    <row r="278" spans="11:11" s="48" customFormat="1">
      <c r="K278" s="49"/>
    </row>
    <row r="279" spans="11:11" s="48" customFormat="1">
      <c r="K279" s="49"/>
    </row>
    <row r="280" spans="11:11" s="48" customFormat="1">
      <c r="K280" s="49"/>
    </row>
    <row r="281" spans="11:11" s="48" customFormat="1">
      <c r="K281" s="49"/>
    </row>
    <row r="282" spans="11:11" s="48" customFormat="1">
      <c r="K282" s="49"/>
    </row>
    <row r="283" spans="11:11" s="48" customFormat="1">
      <c r="K283" s="49"/>
    </row>
    <row r="284" spans="11:11" s="48" customFormat="1">
      <c r="K284" s="49"/>
    </row>
    <row r="285" spans="11:11" s="48" customFormat="1">
      <c r="K285" s="49"/>
    </row>
    <row r="286" spans="11:11" s="48" customFormat="1">
      <c r="K286" s="49"/>
    </row>
    <row r="287" spans="11:11" s="48" customFormat="1">
      <c r="K287" s="49"/>
    </row>
    <row r="288" spans="11:11" s="48" customFormat="1">
      <c r="K288" s="49"/>
    </row>
    <row r="289" spans="11:11" s="48" customFormat="1">
      <c r="K289" s="49"/>
    </row>
    <row r="290" spans="11:11" s="48" customFormat="1">
      <c r="K290" s="49"/>
    </row>
    <row r="291" spans="11:11" s="50" customFormat="1">
      <c r="K291" s="51"/>
    </row>
    <row r="292" spans="11:11" s="50" customFormat="1">
      <c r="K292" s="51"/>
    </row>
    <row r="293" spans="11:11" s="50" customFormat="1">
      <c r="K293" s="51"/>
    </row>
    <row r="294" spans="11:11" s="50" customFormat="1">
      <c r="K294" s="51"/>
    </row>
    <row r="295" spans="11:11" s="50" customFormat="1">
      <c r="K295" s="51"/>
    </row>
    <row r="296" spans="11:11" s="50" customFormat="1">
      <c r="K296" s="51"/>
    </row>
    <row r="297" spans="11:11" s="50" customFormat="1">
      <c r="K297" s="51"/>
    </row>
    <row r="298" spans="11:11" s="50" customFormat="1">
      <c r="K298" s="51"/>
    </row>
    <row r="299" spans="11:11" s="50" customFormat="1">
      <c r="K299" s="51"/>
    </row>
    <row r="300" spans="11:11" s="50" customFormat="1">
      <c r="K300" s="51"/>
    </row>
    <row r="301" spans="11:11" s="50" customFormat="1">
      <c r="K301" s="51"/>
    </row>
    <row r="302" spans="11:11" s="50" customFormat="1">
      <c r="K302" s="51"/>
    </row>
    <row r="303" spans="11:11" s="50" customFormat="1">
      <c r="K303" s="51"/>
    </row>
    <row r="304" spans="11:11" s="50" customFormat="1">
      <c r="K304" s="51"/>
    </row>
    <row r="305" spans="11:11" s="50" customFormat="1">
      <c r="K305" s="51"/>
    </row>
    <row r="306" spans="11:11" s="50" customFormat="1">
      <c r="K306" s="51"/>
    </row>
    <row r="307" spans="11:11" s="50" customFormat="1">
      <c r="K307" s="51"/>
    </row>
    <row r="308" spans="11:11" s="50" customFormat="1">
      <c r="K308" s="51"/>
    </row>
    <row r="309" spans="11:11" s="50" customFormat="1">
      <c r="K309" s="51"/>
    </row>
    <row r="310" spans="11:11" s="50" customFormat="1">
      <c r="K310" s="51"/>
    </row>
    <row r="311" spans="11:11" s="50" customFormat="1">
      <c r="K311" s="51"/>
    </row>
    <row r="312" spans="11:11" s="50" customFormat="1">
      <c r="K312" s="51"/>
    </row>
    <row r="313" spans="11:11" s="50" customFormat="1">
      <c r="K313" s="51"/>
    </row>
    <row r="314" spans="11:11" s="50" customFormat="1">
      <c r="K314" s="51"/>
    </row>
    <row r="315" spans="11:11" s="50" customFormat="1">
      <c r="K315" s="51"/>
    </row>
    <row r="316" spans="11:11" s="50" customFormat="1">
      <c r="K316" s="51"/>
    </row>
    <row r="317" spans="11:11" s="50" customFormat="1">
      <c r="K317" s="51"/>
    </row>
    <row r="318" spans="11:11" s="50" customFormat="1">
      <c r="K318" s="51"/>
    </row>
    <row r="319" spans="11:11" s="50" customFormat="1">
      <c r="K319" s="51"/>
    </row>
    <row r="320" spans="11:11" s="50" customFormat="1">
      <c r="K320" s="51"/>
    </row>
    <row r="321" spans="11:11" s="50" customFormat="1">
      <c r="K321" s="51"/>
    </row>
    <row r="322" spans="11:11" s="50" customFormat="1">
      <c r="K322" s="51"/>
    </row>
    <row r="323" spans="11:11" s="50" customFormat="1">
      <c r="K323" s="51"/>
    </row>
    <row r="324" spans="11:11" s="50" customFormat="1">
      <c r="K324" s="51"/>
    </row>
    <row r="325" spans="11:11" s="50" customFormat="1">
      <c r="K325" s="51"/>
    </row>
    <row r="326" spans="11:11" s="50" customFormat="1">
      <c r="K326" s="51"/>
    </row>
    <row r="327" spans="11:11" s="50" customFormat="1">
      <c r="K327" s="51"/>
    </row>
    <row r="328" spans="11:11" s="50" customFormat="1">
      <c r="K328" s="51"/>
    </row>
    <row r="329" spans="11:11" s="50" customFormat="1">
      <c r="K329" s="51"/>
    </row>
    <row r="330" spans="11:11" s="50" customFormat="1">
      <c r="K330" s="51"/>
    </row>
    <row r="331" spans="11:11" s="50" customFormat="1">
      <c r="K331" s="51"/>
    </row>
    <row r="332" spans="11:11" s="50" customFormat="1">
      <c r="K332" s="51"/>
    </row>
    <row r="333" spans="11:11" s="50" customFormat="1">
      <c r="K333" s="51"/>
    </row>
    <row r="334" spans="11:11" s="50" customFormat="1">
      <c r="K334" s="51"/>
    </row>
    <row r="335" spans="11:11" s="50" customFormat="1">
      <c r="K335" s="51"/>
    </row>
    <row r="336" spans="11:11" s="50" customFormat="1">
      <c r="K336" s="51"/>
    </row>
    <row r="337" spans="11:11" s="50" customFormat="1">
      <c r="K337" s="51"/>
    </row>
    <row r="338" spans="11:11" s="50" customFormat="1">
      <c r="K338" s="51"/>
    </row>
    <row r="339" spans="11:11" s="50" customFormat="1">
      <c r="K339" s="51"/>
    </row>
    <row r="340" spans="11:11" s="50" customFormat="1">
      <c r="K340" s="51"/>
    </row>
    <row r="341" spans="11:11" s="50" customFormat="1">
      <c r="K341" s="51"/>
    </row>
    <row r="342" spans="11:11" s="50" customFormat="1">
      <c r="K342" s="51"/>
    </row>
    <row r="343" spans="11:11" s="50" customFormat="1">
      <c r="K343" s="51"/>
    </row>
    <row r="344" spans="11:11" s="50" customFormat="1">
      <c r="K344" s="51"/>
    </row>
    <row r="345" spans="11:11" s="50" customFormat="1">
      <c r="K345" s="51"/>
    </row>
    <row r="346" spans="11:11" s="50" customFormat="1">
      <c r="K346" s="51"/>
    </row>
    <row r="347" spans="11:11" s="50" customFormat="1">
      <c r="K347" s="51"/>
    </row>
    <row r="348" spans="11:11" s="50" customFormat="1">
      <c r="K348" s="51"/>
    </row>
    <row r="349" spans="11:11" s="50" customFormat="1">
      <c r="K349" s="51"/>
    </row>
    <row r="350" spans="11:11" s="50" customFormat="1">
      <c r="K350" s="51"/>
    </row>
    <row r="351" spans="11:11" s="50" customFormat="1">
      <c r="K351" s="51"/>
    </row>
    <row r="352" spans="11:11" s="50" customFormat="1">
      <c r="K352" s="51"/>
    </row>
    <row r="353" spans="11:11" s="50" customFormat="1">
      <c r="K353" s="51"/>
    </row>
    <row r="354" spans="11:11" s="50" customFormat="1">
      <c r="K354" s="51"/>
    </row>
    <row r="355" spans="11:11" s="50" customFormat="1">
      <c r="K355" s="51"/>
    </row>
    <row r="356" spans="11:11" s="50" customFormat="1">
      <c r="K356" s="51"/>
    </row>
    <row r="357" spans="11:11" s="50" customFormat="1">
      <c r="K357" s="51"/>
    </row>
    <row r="358" spans="11:11" s="50" customFormat="1">
      <c r="K358" s="51"/>
    </row>
    <row r="359" spans="11:11" s="50" customFormat="1">
      <c r="K359" s="51"/>
    </row>
    <row r="360" spans="11:11" s="50" customFormat="1">
      <c r="K360" s="51"/>
    </row>
    <row r="361" spans="11:11" s="50" customFormat="1">
      <c r="K361" s="51"/>
    </row>
    <row r="362" spans="11:11" s="50" customFormat="1">
      <c r="K362" s="51"/>
    </row>
    <row r="363" spans="11:11" s="50" customFormat="1">
      <c r="K363" s="51"/>
    </row>
    <row r="364" spans="11:11" s="50" customFormat="1">
      <c r="K364" s="51"/>
    </row>
    <row r="365" spans="11:11" s="50" customFormat="1">
      <c r="K365" s="51"/>
    </row>
    <row r="366" spans="11:11" s="50" customFormat="1">
      <c r="K366" s="51"/>
    </row>
    <row r="367" spans="11:11" s="50" customFormat="1">
      <c r="K367" s="51"/>
    </row>
    <row r="368" spans="11:11" s="50" customFormat="1">
      <c r="K368" s="51"/>
    </row>
    <row r="369" spans="11:11" s="50" customFormat="1">
      <c r="K369" s="51"/>
    </row>
    <row r="370" spans="11:11" s="50" customFormat="1">
      <c r="K370" s="51"/>
    </row>
    <row r="371" spans="11:11" s="50" customFormat="1">
      <c r="K371" s="51"/>
    </row>
    <row r="372" spans="11:11" s="50" customFormat="1">
      <c r="K372" s="51"/>
    </row>
    <row r="373" spans="11:11" s="50" customFormat="1">
      <c r="K373" s="51"/>
    </row>
    <row r="374" spans="11:11" s="50" customFormat="1">
      <c r="K374" s="51"/>
    </row>
    <row r="375" spans="11:11" s="50" customFormat="1">
      <c r="K375" s="51"/>
    </row>
    <row r="376" spans="11:11" s="50" customFormat="1">
      <c r="K376" s="51"/>
    </row>
    <row r="377" spans="11:11" s="50" customFormat="1">
      <c r="K377" s="51"/>
    </row>
    <row r="378" spans="11:11" s="50" customFormat="1">
      <c r="K378" s="51"/>
    </row>
    <row r="379" spans="11:11" s="50" customFormat="1">
      <c r="K379" s="51"/>
    </row>
    <row r="380" spans="11:11" s="50" customFormat="1">
      <c r="K380" s="51"/>
    </row>
    <row r="381" spans="11:11" s="50" customFormat="1">
      <c r="K381" s="51"/>
    </row>
    <row r="382" spans="11:11" s="50" customFormat="1">
      <c r="K382" s="51"/>
    </row>
    <row r="383" spans="11:11" s="50" customFormat="1">
      <c r="K383" s="51"/>
    </row>
    <row r="384" spans="11:11" s="50" customFormat="1">
      <c r="K384" s="51"/>
    </row>
    <row r="385" spans="11:11" s="50" customFormat="1">
      <c r="K385" s="51"/>
    </row>
    <row r="386" spans="11:11" s="50" customFormat="1">
      <c r="K386" s="51"/>
    </row>
    <row r="387" spans="11:11" s="50" customFormat="1">
      <c r="K387" s="51"/>
    </row>
    <row r="388" spans="11:11" s="50" customFormat="1">
      <c r="K388" s="51"/>
    </row>
    <row r="389" spans="11:11" s="50" customFormat="1">
      <c r="K389" s="51"/>
    </row>
    <row r="390" spans="11:11" s="50" customFormat="1">
      <c r="K390" s="51"/>
    </row>
    <row r="391" spans="11:11" s="50" customFormat="1">
      <c r="K391" s="51"/>
    </row>
    <row r="392" spans="11:11" s="50" customFormat="1">
      <c r="K392" s="51"/>
    </row>
    <row r="393" spans="11:11" s="50" customFormat="1">
      <c r="K393" s="51"/>
    </row>
    <row r="394" spans="11:11" s="50" customFormat="1">
      <c r="K394" s="51"/>
    </row>
    <row r="395" spans="11:11" s="50" customFormat="1">
      <c r="K395" s="51"/>
    </row>
    <row r="396" spans="11:11" s="50" customFormat="1">
      <c r="K396" s="51"/>
    </row>
    <row r="397" spans="11:11" s="50" customFormat="1">
      <c r="K397" s="51"/>
    </row>
    <row r="398" spans="11:11" s="50" customFormat="1">
      <c r="K398" s="51"/>
    </row>
    <row r="399" spans="11:11" s="50" customFormat="1">
      <c r="K399" s="51"/>
    </row>
    <row r="400" spans="11:11" s="50" customFormat="1">
      <c r="K400" s="51"/>
    </row>
    <row r="401" spans="11:11" s="50" customFormat="1">
      <c r="K401" s="51"/>
    </row>
    <row r="402" spans="11:11" s="50" customFormat="1">
      <c r="K402" s="51"/>
    </row>
    <row r="403" spans="11:11" s="50" customFormat="1">
      <c r="K403" s="51"/>
    </row>
    <row r="404" spans="11:11" s="50" customFormat="1">
      <c r="K404" s="51"/>
    </row>
    <row r="405" spans="11:11" s="50" customFormat="1">
      <c r="K405" s="51"/>
    </row>
    <row r="406" spans="11:11" s="50" customFormat="1">
      <c r="K406" s="51"/>
    </row>
    <row r="407" spans="11:11" s="50" customFormat="1">
      <c r="K407" s="51"/>
    </row>
    <row r="408" spans="11:11" s="50" customFormat="1">
      <c r="K408" s="51"/>
    </row>
    <row r="409" spans="11:11" s="50" customFormat="1">
      <c r="K409" s="51"/>
    </row>
    <row r="410" spans="11:11" s="50" customFormat="1">
      <c r="K410" s="51"/>
    </row>
    <row r="411" spans="11:11" s="50" customFormat="1">
      <c r="K411" s="51"/>
    </row>
    <row r="412" spans="11:11" s="50" customFormat="1">
      <c r="K412" s="51"/>
    </row>
    <row r="413" spans="11:11" s="50" customFormat="1">
      <c r="K413" s="51"/>
    </row>
    <row r="414" spans="11:11" s="50" customFormat="1">
      <c r="K414" s="51"/>
    </row>
    <row r="415" spans="11:11" s="50" customFormat="1">
      <c r="K415" s="51"/>
    </row>
    <row r="416" spans="11:11" s="50" customFormat="1">
      <c r="K416" s="51"/>
    </row>
    <row r="417" spans="11:11" s="50" customFormat="1">
      <c r="K417" s="51"/>
    </row>
    <row r="418" spans="11:11" s="50" customFormat="1">
      <c r="K418" s="51"/>
    </row>
    <row r="419" spans="11:11" s="50" customFormat="1">
      <c r="K419" s="51"/>
    </row>
    <row r="420" spans="11:11" s="50" customFormat="1">
      <c r="K420" s="51"/>
    </row>
    <row r="421" spans="11:11" s="50" customFormat="1">
      <c r="K421" s="51"/>
    </row>
    <row r="422" spans="11:11" s="50" customFormat="1">
      <c r="K422" s="51"/>
    </row>
    <row r="423" spans="11:11" s="50" customFormat="1">
      <c r="K423" s="51"/>
    </row>
    <row r="424" spans="11:11" s="50" customFormat="1">
      <c r="K424" s="51"/>
    </row>
    <row r="425" spans="11:11" s="50" customFormat="1">
      <c r="K425" s="51"/>
    </row>
    <row r="426" spans="11:11" s="50" customFormat="1">
      <c r="K426" s="51"/>
    </row>
    <row r="427" spans="11:11" s="50" customFormat="1">
      <c r="K427" s="51"/>
    </row>
    <row r="428" spans="11:11" s="50" customFormat="1">
      <c r="K428" s="51"/>
    </row>
    <row r="429" spans="11:11" s="50" customFormat="1">
      <c r="K429" s="51"/>
    </row>
    <row r="430" spans="11:11" s="50" customFormat="1">
      <c r="K430" s="51"/>
    </row>
    <row r="431" spans="11:11" s="50" customFormat="1">
      <c r="K431" s="51"/>
    </row>
    <row r="432" spans="11:11" s="50" customFormat="1">
      <c r="K432" s="51"/>
    </row>
    <row r="433" spans="11:11" s="50" customFormat="1">
      <c r="K433" s="51"/>
    </row>
    <row r="434" spans="11:11" s="50" customFormat="1">
      <c r="K434" s="51"/>
    </row>
    <row r="435" spans="11:11" s="50" customFormat="1">
      <c r="K435" s="51"/>
    </row>
    <row r="436" spans="11:11" s="50" customFormat="1">
      <c r="K436" s="51"/>
    </row>
    <row r="437" spans="11:11" s="50" customFormat="1">
      <c r="K437" s="51"/>
    </row>
    <row r="438" spans="11:11" s="50" customFormat="1">
      <c r="K438" s="51"/>
    </row>
    <row r="439" spans="11:11" s="50" customFormat="1">
      <c r="K439" s="51"/>
    </row>
    <row r="440" spans="11:11" s="50" customFormat="1">
      <c r="K440" s="51"/>
    </row>
    <row r="441" spans="11:11" s="50" customFormat="1">
      <c r="K441" s="51"/>
    </row>
    <row r="442" spans="11:11" s="50" customFormat="1">
      <c r="K442" s="51"/>
    </row>
    <row r="443" spans="11:11" s="50" customFormat="1">
      <c r="K443" s="51"/>
    </row>
    <row r="444" spans="11:11" s="50" customFormat="1">
      <c r="K444" s="51"/>
    </row>
    <row r="445" spans="11:11" s="50" customFormat="1">
      <c r="K445" s="51"/>
    </row>
    <row r="446" spans="11:11" s="50" customFormat="1">
      <c r="K446" s="51"/>
    </row>
    <row r="447" spans="11:11" s="50" customFormat="1">
      <c r="K447" s="51"/>
    </row>
    <row r="448" spans="11:11" s="50" customFormat="1">
      <c r="K448" s="51"/>
    </row>
    <row r="449" spans="11:11" s="50" customFormat="1">
      <c r="K449" s="51"/>
    </row>
    <row r="450" spans="11:11" s="50" customFormat="1">
      <c r="K450" s="51"/>
    </row>
    <row r="451" spans="11:11" s="50" customFormat="1">
      <c r="K451" s="51"/>
    </row>
    <row r="452" spans="11:11" s="50" customFormat="1">
      <c r="K452" s="51"/>
    </row>
    <row r="453" spans="11:11" s="50" customFormat="1">
      <c r="K453" s="51"/>
    </row>
    <row r="454" spans="11:11" s="50" customFormat="1">
      <c r="K454" s="51"/>
    </row>
    <row r="455" spans="11:11" s="50" customFormat="1">
      <c r="K455" s="51"/>
    </row>
    <row r="456" spans="11:11" s="50" customFormat="1">
      <c r="K456" s="51"/>
    </row>
    <row r="457" spans="11:11" s="50" customFormat="1">
      <c r="K457" s="51"/>
    </row>
    <row r="458" spans="11:11" s="50" customFormat="1">
      <c r="K458" s="51"/>
    </row>
    <row r="459" spans="11:11" s="50" customFormat="1">
      <c r="K459" s="51"/>
    </row>
    <row r="460" spans="11:11" s="50" customFormat="1">
      <c r="K460" s="51"/>
    </row>
    <row r="461" spans="11:11" s="50" customFormat="1">
      <c r="K461" s="51"/>
    </row>
    <row r="462" spans="11:11" s="50" customFormat="1">
      <c r="K462" s="51"/>
    </row>
    <row r="463" spans="11:11" s="50" customFormat="1">
      <c r="K463" s="51"/>
    </row>
    <row r="464" spans="11:11" s="50" customFormat="1">
      <c r="K464" s="51"/>
    </row>
    <row r="465" spans="11:11" s="50" customFormat="1">
      <c r="K465" s="51"/>
    </row>
    <row r="466" spans="11:11" s="50" customFormat="1">
      <c r="K466" s="51"/>
    </row>
    <row r="467" spans="11:11" s="50" customFormat="1">
      <c r="K467" s="51"/>
    </row>
    <row r="468" spans="11:11" s="50" customFormat="1">
      <c r="K468" s="51"/>
    </row>
    <row r="469" spans="11:11" s="50" customFormat="1">
      <c r="K469" s="51"/>
    </row>
    <row r="470" spans="11:11" s="50" customFormat="1">
      <c r="K470" s="51"/>
    </row>
    <row r="471" spans="11:11" s="50" customFormat="1">
      <c r="K471" s="51"/>
    </row>
    <row r="472" spans="11:11" s="50" customFormat="1">
      <c r="K472" s="51"/>
    </row>
    <row r="473" spans="11:11" s="50" customFormat="1">
      <c r="K473" s="51"/>
    </row>
    <row r="474" spans="11:11" s="50" customFormat="1">
      <c r="K474" s="51"/>
    </row>
    <row r="475" spans="11:11" s="50" customFormat="1">
      <c r="K475" s="51"/>
    </row>
    <row r="476" spans="11:11" s="50" customFormat="1">
      <c r="K476" s="51"/>
    </row>
    <row r="477" spans="11:11" s="50" customFormat="1">
      <c r="K477" s="51"/>
    </row>
    <row r="478" spans="11:11" s="50" customFormat="1">
      <c r="K478" s="51"/>
    </row>
    <row r="479" spans="11:11" s="50" customFormat="1">
      <c r="K479" s="51"/>
    </row>
    <row r="480" spans="11:11" s="50" customFormat="1">
      <c r="K480" s="51"/>
    </row>
    <row r="481" spans="11:11" s="50" customFormat="1">
      <c r="K481" s="51"/>
    </row>
    <row r="482" spans="11:11" s="50" customFormat="1">
      <c r="K482" s="51"/>
    </row>
    <row r="483" spans="11:11" s="50" customFormat="1">
      <c r="K483" s="51"/>
    </row>
    <row r="484" spans="11:11" s="50" customFormat="1">
      <c r="K484" s="51"/>
    </row>
    <row r="485" spans="11:11" s="50" customFormat="1">
      <c r="K485" s="51"/>
    </row>
    <row r="486" spans="11:11" s="50" customFormat="1">
      <c r="K486" s="51"/>
    </row>
    <row r="487" spans="11:11" s="50" customFormat="1">
      <c r="K487" s="51"/>
    </row>
    <row r="488" spans="11:11" s="50" customFormat="1">
      <c r="K488" s="51"/>
    </row>
    <row r="489" spans="11:11" s="50" customFormat="1">
      <c r="K489" s="51"/>
    </row>
    <row r="490" spans="11:11" s="50" customFormat="1">
      <c r="K490" s="51"/>
    </row>
    <row r="491" spans="11:11" s="50" customFormat="1">
      <c r="K491" s="51"/>
    </row>
    <row r="492" spans="11:11" s="50" customFormat="1">
      <c r="K492" s="51"/>
    </row>
    <row r="493" spans="11:11" s="50" customFormat="1">
      <c r="K493" s="51"/>
    </row>
    <row r="494" spans="11:11" s="50" customFormat="1">
      <c r="K494" s="51"/>
    </row>
    <row r="495" spans="11:11" s="50" customFormat="1">
      <c r="K495" s="51"/>
    </row>
    <row r="496" spans="11:11" s="50" customFormat="1">
      <c r="K496" s="51"/>
    </row>
    <row r="497" spans="11:11" s="50" customFormat="1">
      <c r="K497" s="51"/>
    </row>
    <row r="498" spans="11:11" s="50" customFormat="1">
      <c r="K498" s="51"/>
    </row>
    <row r="499" spans="11:11" s="50" customFormat="1">
      <c r="K499" s="51"/>
    </row>
    <row r="500" spans="11:11" s="50" customFormat="1">
      <c r="K500" s="51"/>
    </row>
    <row r="501" spans="11:11" s="50" customFormat="1">
      <c r="K501" s="51"/>
    </row>
    <row r="502" spans="11:11" s="50" customFormat="1">
      <c r="K502" s="51"/>
    </row>
    <row r="503" spans="11:11" s="50" customFormat="1">
      <c r="K503" s="51"/>
    </row>
    <row r="504" spans="11:11" s="50" customFormat="1">
      <c r="K504" s="51"/>
    </row>
    <row r="505" spans="11:11" s="50" customFormat="1">
      <c r="K505" s="51"/>
    </row>
    <row r="506" spans="11:11" s="50" customFormat="1">
      <c r="K506" s="51"/>
    </row>
    <row r="507" spans="11:11" s="50" customFormat="1">
      <c r="K507" s="51"/>
    </row>
    <row r="508" spans="11:11" s="50" customFormat="1">
      <c r="K508" s="51"/>
    </row>
    <row r="509" spans="11:11" s="50" customFormat="1">
      <c r="K509" s="51"/>
    </row>
    <row r="510" spans="11:11" s="50" customFormat="1">
      <c r="K510" s="51"/>
    </row>
    <row r="511" spans="11:11" s="50" customFormat="1">
      <c r="K511" s="51"/>
    </row>
    <row r="512" spans="11:11" s="50" customFormat="1">
      <c r="K512" s="51"/>
    </row>
    <row r="513" spans="11:11" s="50" customFormat="1">
      <c r="K513" s="51"/>
    </row>
    <row r="514" spans="11:11" s="50" customFormat="1">
      <c r="K514" s="51"/>
    </row>
    <row r="515" spans="11:11" s="50" customFormat="1">
      <c r="K515" s="51"/>
    </row>
    <row r="516" spans="11:11" s="50" customFormat="1">
      <c r="K516" s="51"/>
    </row>
    <row r="517" spans="11:11" s="50" customFormat="1">
      <c r="K517" s="51"/>
    </row>
    <row r="518" spans="11:11" s="50" customFormat="1">
      <c r="K518" s="51"/>
    </row>
    <row r="519" spans="11:11" s="50" customFormat="1">
      <c r="K519" s="51"/>
    </row>
    <row r="520" spans="11:11" s="50" customFormat="1">
      <c r="K520" s="51"/>
    </row>
    <row r="521" spans="11:11" s="50" customFormat="1">
      <c r="K521" s="51"/>
    </row>
    <row r="522" spans="11:11" s="50" customFormat="1">
      <c r="K522" s="51"/>
    </row>
    <row r="523" spans="11:11" s="50" customFormat="1">
      <c r="K523" s="51"/>
    </row>
    <row r="524" spans="11:11" s="50" customFormat="1">
      <c r="K524" s="51"/>
    </row>
    <row r="525" spans="11:11" s="50" customFormat="1">
      <c r="K525" s="51"/>
    </row>
    <row r="526" spans="11:11" s="50" customFormat="1">
      <c r="K526" s="51"/>
    </row>
    <row r="527" spans="11:11" s="50" customFormat="1">
      <c r="K527" s="51"/>
    </row>
    <row r="528" spans="11:11" s="50" customFormat="1">
      <c r="K528" s="51"/>
    </row>
    <row r="529" spans="11:11" s="50" customFormat="1">
      <c r="K529" s="51"/>
    </row>
    <row r="530" spans="11:11" s="50" customFormat="1">
      <c r="K530" s="51"/>
    </row>
    <row r="531" spans="11:11" s="50" customFormat="1">
      <c r="K531" s="51"/>
    </row>
    <row r="532" spans="11:11" s="50" customFormat="1">
      <c r="K532" s="51"/>
    </row>
    <row r="533" spans="11:11" s="50" customFormat="1">
      <c r="K533" s="51"/>
    </row>
    <row r="534" spans="11:11" s="50" customFormat="1">
      <c r="K534" s="51"/>
    </row>
    <row r="535" spans="11:11" s="50" customFormat="1">
      <c r="K535" s="51"/>
    </row>
    <row r="536" spans="11:11" s="50" customFormat="1">
      <c r="K536" s="51"/>
    </row>
    <row r="537" spans="11:11" s="50" customFormat="1">
      <c r="K537" s="51"/>
    </row>
    <row r="538" spans="11:11" s="50" customFormat="1">
      <c r="K538" s="51"/>
    </row>
    <row r="539" spans="11:11" s="50" customFormat="1">
      <c r="K539" s="51"/>
    </row>
    <row r="540" spans="11:11" s="50" customFormat="1">
      <c r="K540" s="51"/>
    </row>
    <row r="541" spans="11:11" s="50" customFormat="1">
      <c r="K541" s="51"/>
    </row>
    <row r="542" spans="11:11" s="50" customFormat="1">
      <c r="K542" s="51"/>
    </row>
    <row r="543" spans="11:11" s="50" customFormat="1">
      <c r="K543" s="51"/>
    </row>
    <row r="544" spans="11:11" s="50" customFormat="1">
      <c r="K544" s="51"/>
    </row>
    <row r="545" spans="11:11" s="50" customFormat="1">
      <c r="K545" s="51"/>
    </row>
    <row r="546" spans="11:11" s="50" customFormat="1">
      <c r="K546" s="51"/>
    </row>
    <row r="547" spans="11:11" s="50" customFormat="1">
      <c r="K547" s="51"/>
    </row>
    <row r="548" spans="11:11" s="50" customFormat="1">
      <c r="K548" s="51"/>
    </row>
    <row r="549" spans="11:11" s="50" customFormat="1">
      <c r="K549" s="51"/>
    </row>
    <row r="550" spans="11:11" s="50" customFormat="1">
      <c r="K550" s="51"/>
    </row>
    <row r="551" spans="11:11" s="50" customFormat="1">
      <c r="K551" s="51"/>
    </row>
    <row r="552" spans="11:11" s="50" customFormat="1">
      <c r="K552" s="51"/>
    </row>
    <row r="553" spans="11:11" s="50" customFormat="1">
      <c r="K553" s="51"/>
    </row>
    <row r="554" spans="11:11" s="50" customFormat="1">
      <c r="K554" s="51"/>
    </row>
    <row r="555" spans="11:11" s="50" customFormat="1">
      <c r="K555" s="51"/>
    </row>
    <row r="556" spans="11:11" s="50" customFormat="1">
      <c r="K556" s="51"/>
    </row>
    <row r="557" spans="11:11" s="50" customFormat="1">
      <c r="K557" s="51"/>
    </row>
    <row r="558" spans="11:11" s="50" customFormat="1">
      <c r="K558" s="51"/>
    </row>
    <row r="559" spans="11:11" s="50" customFormat="1">
      <c r="K559" s="51"/>
    </row>
    <row r="560" spans="11:11" s="50" customFormat="1">
      <c r="K560" s="51"/>
    </row>
    <row r="561" spans="11:11" s="50" customFormat="1">
      <c r="K561" s="51"/>
    </row>
    <row r="562" spans="11:11" s="50" customFormat="1">
      <c r="K562" s="51"/>
    </row>
    <row r="563" spans="11:11" s="50" customFormat="1">
      <c r="K563" s="51"/>
    </row>
    <row r="564" spans="11:11" s="50" customFormat="1">
      <c r="K564" s="51"/>
    </row>
    <row r="565" spans="11:11" s="50" customFormat="1">
      <c r="K565" s="51"/>
    </row>
    <row r="566" spans="11:11" s="50" customFormat="1">
      <c r="K566" s="51"/>
    </row>
    <row r="567" spans="11:11" s="50" customFormat="1">
      <c r="K567" s="51"/>
    </row>
    <row r="568" spans="11:11" s="50" customFormat="1">
      <c r="K568" s="51"/>
    </row>
    <row r="569" spans="11:11" s="50" customFormat="1">
      <c r="K569" s="51"/>
    </row>
    <row r="570" spans="11:11" s="50" customFormat="1">
      <c r="K570" s="51"/>
    </row>
    <row r="571" spans="11:11" s="50" customFormat="1">
      <c r="K571" s="51"/>
    </row>
    <row r="572" spans="11:11" s="50" customFormat="1">
      <c r="K572" s="51"/>
    </row>
    <row r="573" spans="11:11" s="50" customFormat="1">
      <c r="K573" s="51"/>
    </row>
    <row r="574" spans="11:11" s="50" customFormat="1">
      <c r="K574" s="51"/>
    </row>
    <row r="575" spans="11:11" s="50" customFormat="1">
      <c r="K575" s="51"/>
    </row>
    <row r="576" spans="11:11" s="50" customFormat="1">
      <c r="K576" s="51"/>
    </row>
    <row r="577" spans="11:11" s="50" customFormat="1">
      <c r="K577" s="51"/>
    </row>
    <row r="578" spans="11:11" s="50" customFormat="1">
      <c r="K578" s="51"/>
    </row>
    <row r="579" spans="11:11" s="50" customFormat="1">
      <c r="K579" s="51"/>
    </row>
    <row r="580" spans="11:11" s="50" customFormat="1">
      <c r="K580" s="51"/>
    </row>
    <row r="581" spans="11:11" s="50" customFormat="1">
      <c r="K581" s="51"/>
    </row>
    <row r="582" spans="11:11" s="50" customFormat="1">
      <c r="K582" s="51"/>
    </row>
    <row r="583" spans="11:11" s="50" customFormat="1">
      <c r="K583" s="51"/>
    </row>
    <row r="584" spans="11:11" s="50" customFormat="1">
      <c r="K584" s="51"/>
    </row>
    <row r="585" spans="11:11" s="50" customFormat="1">
      <c r="K585" s="51"/>
    </row>
    <row r="586" spans="11:11" s="50" customFormat="1">
      <c r="K586" s="51"/>
    </row>
    <row r="587" spans="11:11" s="50" customFormat="1">
      <c r="K587" s="51"/>
    </row>
    <row r="588" spans="11:11" s="50" customFormat="1">
      <c r="K588" s="51"/>
    </row>
    <row r="589" spans="11:11" s="50" customFormat="1">
      <c r="K589" s="51"/>
    </row>
    <row r="590" spans="11:11" s="50" customFormat="1">
      <c r="K590" s="51"/>
    </row>
    <row r="591" spans="11:11" s="50" customFormat="1">
      <c r="K591" s="51"/>
    </row>
    <row r="592" spans="11:11" s="50" customFormat="1">
      <c r="K592" s="51"/>
    </row>
    <row r="593" spans="11:11" s="50" customFormat="1">
      <c r="K593" s="51"/>
    </row>
    <row r="594" spans="11:11" s="50" customFormat="1">
      <c r="K594" s="51"/>
    </row>
    <row r="595" spans="11:11" s="50" customFormat="1">
      <c r="K595" s="51"/>
    </row>
    <row r="596" spans="11:11" s="50" customFormat="1">
      <c r="K596" s="51"/>
    </row>
    <row r="597" spans="11:11" s="50" customFormat="1">
      <c r="K597" s="51"/>
    </row>
    <row r="598" spans="11:11" s="50" customFormat="1">
      <c r="K598" s="51"/>
    </row>
    <row r="599" spans="11:11" s="50" customFormat="1">
      <c r="K599" s="51"/>
    </row>
    <row r="600" spans="11:11" s="50" customFormat="1">
      <c r="K600" s="51"/>
    </row>
    <row r="601" spans="11:11" s="50" customFormat="1">
      <c r="K601" s="51"/>
    </row>
    <row r="602" spans="11:11" s="50" customFormat="1">
      <c r="K602" s="51"/>
    </row>
    <row r="603" spans="11:11" s="50" customFormat="1">
      <c r="K603" s="51"/>
    </row>
    <row r="604" spans="11:11" s="50" customFormat="1">
      <c r="K604" s="51"/>
    </row>
    <row r="605" spans="11:11" s="50" customFormat="1">
      <c r="K605" s="51"/>
    </row>
    <row r="606" spans="11:11" s="50" customFormat="1">
      <c r="K606" s="51"/>
    </row>
    <row r="607" spans="11:11" s="50" customFormat="1">
      <c r="K607" s="51"/>
    </row>
    <row r="608" spans="11:11" s="50" customFormat="1">
      <c r="K608" s="51"/>
    </row>
    <row r="609" spans="11:11" s="50" customFormat="1">
      <c r="K609" s="51"/>
    </row>
    <row r="610" spans="11:11" s="50" customFormat="1">
      <c r="K610" s="51"/>
    </row>
    <row r="611" spans="11:11" s="50" customFormat="1">
      <c r="K611" s="51"/>
    </row>
    <row r="612" spans="11:11" s="50" customFormat="1">
      <c r="K612" s="51"/>
    </row>
    <row r="613" spans="11:11" s="50" customFormat="1">
      <c r="K613" s="51"/>
    </row>
    <row r="614" spans="11:11" s="50" customFormat="1">
      <c r="K614" s="51"/>
    </row>
    <row r="615" spans="11:11" s="50" customFormat="1">
      <c r="K615" s="51"/>
    </row>
    <row r="616" spans="11:11" s="50" customFormat="1">
      <c r="K616" s="51"/>
    </row>
    <row r="617" spans="11:11" s="50" customFormat="1">
      <c r="K617" s="51"/>
    </row>
    <row r="618" spans="11:11" s="50" customFormat="1">
      <c r="K618" s="51"/>
    </row>
    <row r="619" spans="11:11" s="50" customFormat="1">
      <c r="K619" s="51"/>
    </row>
    <row r="620" spans="11:11" s="50" customFormat="1">
      <c r="K620" s="51"/>
    </row>
    <row r="621" spans="11:11" s="50" customFormat="1">
      <c r="K621" s="51"/>
    </row>
    <row r="622" spans="11:11" s="50" customFormat="1">
      <c r="K622" s="51"/>
    </row>
    <row r="623" spans="11:11" s="50" customFormat="1">
      <c r="K623" s="51"/>
    </row>
    <row r="624" spans="11:11" s="50" customFormat="1">
      <c r="K624" s="51"/>
    </row>
    <row r="625" spans="11:11" s="50" customFormat="1">
      <c r="K625" s="51"/>
    </row>
    <row r="626" spans="11:11" s="50" customFormat="1">
      <c r="K626" s="51"/>
    </row>
    <row r="627" spans="11:11" s="50" customFormat="1">
      <c r="K627" s="51"/>
    </row>
    <row r="628" spans="11:11" s="50" customFormat="1">
      <c r="K628" s="51"/>
    </row>
    <row r="629" spans="11:11" s="50" customFormat="1">
      <c r="K629" s="51"/>
    </row>
    <row r="630" spans="11:11" s="50" customFormat="1">
      <c r="K630" s="51"/>
    </row>
    <row r="631" spans="11:11" s="50" customFormat="1">
      <c r="K631" s="51"/>
    </row>
    <row r="632" spans="11:11" s="50" customFormat="1">
      <c r="K632" s="51"/>
    </row>
    <row r="633" spans="11:11" s="50" customFormat="1">
      <c r="K633" s="51"/>
    </row>
    <row r="634" spans="11:11" s="50" customFormat="1">
      <c r="K634" s="51"/>
    </row>
    <row r="635" spans="11:11" s="50" customFormat="1">
      <c r="K635" s="51"/>
    </row>
    <row r="636" spans="11:11" s="50" customFormat="1">
      <c r="K636" s="51"/>
    </row>
    <row r="637" spans="11:11" s="50" customFormat="1">
      <c r="K637" s="51"/>
    </row>
    <row r="638" spans="11:11" s="50" customFormat="1">
      <c r="K638" s="51"/>
    </row>
    <row r="639" spans="11:11" s="50" customFormat="1">
      <c r="K639" s="51"/>
    </row>
    <row r="640" spans="11:11" s="50" customFormat="1">
      <c r="K640" s="51"/>
    </row>
    <row r="641" spans="11:11" s="50" customFormat="1">
      <c r="K641" s="51"/>
    </row>
    <row r="642" spans="11:11" s="50" customFormat="1">
      <c r="K642" s="51"/>
    </row>
    <row r="643" spans="11:11" s="50" customFormat="1">
      <c r="K643" s="51"/>
    </row>
    <row r="644" spans="11:11" s="50" customFormat="1">
      <c r="K644" s="51"/>
    </row>
    <row r="645" spans="11:11" s="50" customFormat="1">
      <c r="K645" s="51"/>
    </row>
    <row r="646" spans="11:11" s="50" customFormat="1">
      <c r="K646" s="51"/>
    </row>
    <row r="647" spans="11:11" s="50" customFormat="1">
      <c r="K647" s="51"/>
    </row>
    <row r="648" spans="11:11" s="50" customFormat="1">
      <c r="K648" s="51"/>
    </row>
    <row r="649" spans="11:11" s="50" customFormat="1">
      <c r="K649" s="51"/>
    </row>
    <row r="650" spans="11:11" s="50" customFormat="1">
      <c r="K650" s="51"/>
    </row>
    <row r="651" spans="11:11" s="50" customFormat="1">
      <c r="K651" s="51"/>
    </row>
    <row r="652" spans="11:11" s="50" customFormat="1">
      <c r="K652" s="51"/>
    </row>
    <row r="653" spans="11:11" s="50" customFormat="1">
      <c r="K653" s="51"/>
    </row>
    <row r="654" spans="11:11" s="50" customFormat="1">
      <c r="K654" s="51"/>
    </row>
    <row r="655" spans="11:11" s="50" customFormat="1">
      <c r="K655" s="51"/>
    </row>
    <row r="656" spans="11:11" s="50" customFormat="1">
      <c r="K656" s="51"/>
    </row>
    <row r="657" spans="11:11" s="50" customFormat="1">
      <c r="K657" s="51"/>
    </row>
    <row r="658" spans="11:11" s="50" customFormat="1">
      <c r="K658" s="51"/>
    </row>
    <row r="659" spans="11:11" s="50" customFormat="1">
      <c r="K659" s="51"/>
    </row>
    <row r="660" spans="11:11" s="50" customFormat="1">
      <c r="K660" s="51"/>
    </row>
    <row r="661" spans="11:11" s="50" customFormat="1">
      <c r="K661" s="51"/>
    </row>
    <row r="662" spans="11:11" s="50" customFormat="1">
      <c r="K662" s="51"/>
    </row>
    <row r="663" spans="11:11" s="50" customFormat="1">
      <c r="K663" s="51"/>
    </row>
    <row r="664" spans="11:11" s="50" customFormat="1">
      <c r="K664" s="51"/>
    </row>
    <row r="665" spans="11:11" s="50" customFormat="1">
      <c r="K665" s="51"/>
    </row>
    <row r="666" spans="11:11" s="50" customFormat="1">
      <c r="K666" s="51"/>
    </row>
    <row r="667" spans="11:11" s="50" customFormat="1">
      <c r="K667" s="51"/>
    </row>
    <row r="668" spans="11:11" s="50" customFormat="1">
      <c r="K668" s="51"/>
    </row>
    <row r="669" spans="11:11" s="50" customFormat="1">
      <c r="K669" s="51"/>
    </row>
    <row r="670" spans="11:11" s="50" customFormat="1">
      <c r="K670" s="51"/>
    </row>
    <row r="671" spans="11:11" s="50" customFormat="1">
      <c r="K671" s="51"/>
    </row>
    <row r="672" spans="11:11" s="50" customFormat="1">
      <c r="K672" s="51"/>
    </row>
    <row r="673" spans="11:11" s="50" customFormat="1">
      <c r="K673" s="51"/>
    </row>
    <row r="674" spans="11:11" s="50" customFormat="1">
      <c r="K674" s="51"/>
    </row>
    <row r="675" spans="11:11" s="50" customFormat="1">
      <c r="K675" s="51"/>
    </row>
    <row r="676" spans="11:11" s="50" customFormat="1">
      <c r="K676" s="51"/>
    </row>
    <row r="677" spans="11:11" s="50" customFormat="1">
      <c r="K677" s="51"/>
    </row>
    <row r="678" spans="11:11" s="50" customFormat="1">
      <c r="K678" s="51"/>
    </row>
    <row r="679" spans="11:11" s="50" customFormat="1">
      <c r="K679" s="51"/>
    </row>
    <row r="680" spans="11:11" s="50" customFormat="1">
      <c r="K680" s="51"/>
    </row>
    <row r="681" spans="11:11" s="50" customFormat="1">
      <c r="K681" s="51"/>
    </row>
    <row r="682" spans="11:11" s="50" customFormat="1">
      <c r="K682" s="51"/>
    </row>
    <row r="683" spans="11:11" s="50" customFormat="1">
      <c r="K683" s="51"/>
    </row>
    <row r="684" spans="11:11" s="50" customFormat="1">
      <c r="K684" s="51"/>
    </row>
    <row r="685" spans="11:11" s="50" customFormat="1">
      <c r="K685" s="51"/>
    </row>
    <row r="686" spans="11:11" s="50" customFormat="1">
      <c r="K686" s="51"/>
    </row>
    <row r="687" spans="11:11" s="50" customFormat="1">
      <c r="K687" s="51"/>
    </row>
    <row r="688" spans="11:11" s="50" customFormat="1">
      <c r="K688" s="51"/>
    </row>
    <row r="689" spans="11:11" s="50" customFormat="1">
      <c r="K689" s="51"/>
    </row>
    <row r="690" spans="11:11" s="50" customFormat="1">
      <c r="K690" s="51"/>
    </row>
    <row r="691" spans="11:11" s="50" customFormat="1">
      <c r="K691" s="51"/>
    </row>
    <row r="692" spans="11:11" s="50" customFormat="1">
      <c r="K692" s="51"/>
    </row>
    <row r="693" spans="11:11" s="50" customFormat="1">
      <c r="K693" s="51"/>
    </row>
    <row r="694" spans="11:11" s="50" customFormat="1">
      <c r="K694" s="51"/>
    </row>
    <row r="695" spans="11:11" s="50" customFormat="1">
      <c r="K695" s="51"/>
    </row>
    <row r="696" spans="11:11" s="50" customFormat="1">
      <c r="K696" s="51"/>
    </row>
    <row r="697" spans="11:11" s="50" customFormat="1">
      <c r="K697" s="51"/>
    </row>
    <row r="698" spans="11:11" s="50" customFormat="1">
      <c r="K698" s="51"/>
    </row>
    <row r="699" spans="11:11" s="50" customFormat="1">
      <c r="K699" s="51"/>
    </row>
    <row r="700" spans="11:11" s="50" customFormat="1">
      <c r="K700" s="51"/>
    </row>
    <row r="701" spans="11:11" s="50" customFormat="1">
      <c r="K701" s="51"/>
    </row>
    <row r="702" spans="11:11" s="50" customFormat="1">
      <c r="K702" s="51"/>
    </row>
    <row r="703" spans="11:11" s="50" customFormat="1">
      <c r="K703" s="51"/>
    </row>
    <row r="704" spans="11:11" s="50" customFormat="1">
      <c r="K704" s="51"/>
    </row>
    <row r="705" spans="11:11" s="50" customFormat="1">
      <c r="K705" s="51"/>
    </row>
    <row r="706" spans="11:11" s="50" customFormat="1">
      <c r="K706" s="51"/>
    </row>
    <row r="707" spans="11:11" s="50" customFormat="1">
      <c r="K707" s="51"/>
    </row>
    <row r="708" spans="11:11" s="50" customFormat="1">
      <c r="K708" s="51"/>
    </row>
    <row r="709" spans="11:11" s="50" customFormat="1">
      <c r="K709" s="51"/>
    </row>
    <row r="710" spans="11:11" s="50" customFormat="1">
      <c r="K710" s="51"/>
    </row>
    <row r="711" spans="11:11" s="50" customFormat="1">
      <c r="K711" s="51"/>
    </row>
    <row r="712" spans="11:11" s="50" customFormat="1">
      <c r="K712" s="51"/>
    </row>
    <row r="713" spans="11:11" s="50" customFormat="1">
      <c r="K713" s="51"/>
    </row>
  </sheetData>
  <mergeCells count="60">
    <mergeCell ref="B5:K5"/>
    <mergeCell ref="B2:C2"/>
    <mergeCell ref="D2:K2"/>
    <mergeCell ref="B3:C3"/>
    <mergeCell ref="D3:K3"/>
    <mergeCell ref="B4:C4"/>
    <mergeCell ref="B6:K6"/>
    <mergeCell ref="B7:K7"/>
    <mergeCell ref="B8:K8"/>
    <mergeCell ref="B9:B15"/>
    <mergeCell ref="C9:E9"/>
    <mergeCell ref="G9:G15"/>
    <mergeCell ref="H9:J9"/>
    <mergeCell ref="C10:E10"/>
    <mergeCell ref="H10:J10"/>
    <mergeCell ref="B29:K29"/>
    <mergeCell ref="B17:K17"/>
    <mergeCell ref="C11:E11"/>
    <mergeCell ref="H11:J11"/>
    <mergeCell ref="C12:E12"/>
    <mergeCell ref="H12:J12"/>
    <mergeCell ref="C13:E13"/>
    <mergeCell ref="H13:J13"/>
    <mergeCell ref="C14:E14"/>
    <mergeCell ref="H14:J14"/>
    <mergeCell ref="C15:E15"/>
    <mergeCell ref="H15:J15"/>
    <mergeCell ref="B16:K16"/>
    <mergeCell ref="E31:G31"/>
    <mergeCell ref="E32:G32"/>
    <mergeCell ref="E33:G33"/>
    <mergeCell ref="B18:K18"/>
    <mergeCell ref="B19:K19"/>
    <mergeCell ref="B20:D27"/>
    <mergeCell ref="E20:G20"/>
    <mergeCell ref="I20:K27"/>
    <mergeCell ref="E21:G21"/>
    <mergeCell ref="E22:G22"/>
    <mergeCell ref="E23:G23"/>
    <mergeCell ref="E24:G24"/>
    <mergeCell ref="E25:G25"/>
    <mergeCell ref="E26:G26"/>
    <mergeCell ref="E27:G27"/>
    <mergeCell ref="B28:K28"/>
    <mergeCell ref="I31:K34"/>
    <mergeCell ref="B30:K30"/>
    <mergeCell ref="E42:G42"/>
    <mergeCell ref="E43:G43"/>
    <mergeCell ref="B44:K44"/>
    <mergeCell ref="E34:G34"/>
    <mergeCell ref="B35:K35"/>
    <mergeCell ref="B36:K36"/>
    <mergeCell ref="B37:K37"/>
    <mergeCell ref="B38:D43"/>
    <mergeCell ref="E38:G38"/>
    <mergeCell ref="I38:K43"/>
    <mergeCell ref="E39:G39"/>
    <mergeCell ref="E40:G40"/>
    <mergeCell ref="E41:G41"/>
    <mergeCell ref="B31:D34"/>
  </mergeCells>
  <pageMargins left="0.7" right="0.7" top="0.75" bottom="0.75" header="0.3" footer="0.3"/>
  <pageSetup scale="78" orientation="portrait" r:id="rId1"/>
  <headerFooter>
    <oddFooter>&amp;CFileName: &amp;F, Tab: &amp;A, Page &amp;P of &amp;N, &amp;D, &amp;T</oddFooter>
  </headerFooter>
</worksheet>
</file>

<file path=xl/worksheets/sheet4.xml><?xml version="1.0" encoding="utf-8"?>
<worksheet xmlns="http://schemas.openxmlformats.org/spreadsheetml/2006/main" xmlns:r="http://schemas.openxmlformats.org/officeDocument/2006/relationships">
  <sheetPr>
    <pageSetUpPr fitToPage="1"/>
  </sheetPr>
  <dimension ref="A1:K297"/>
  <sheetViews>
    <sheetView workbookViewId="0"/>
  </sheetViews>
  <sheetFormatPr defaultRowHeight="12.75"/>
  <cols>
    <col min="1" max="1" width="2.7109375" customWidth="1"/>
    <col min="2" max="2" width="4.42578125" customWidth="1"/>
    <col min="3" max="4" width="10.28515625" customWidth="1"/>
    <col min="5" max="5" width="11.5703125" customWidth="1"/>
    <col min="6" max="6" width="13.42578125" bestFit="1" customWidth="1"/>
    <col min="7" max="7" width="10.5703125" customWidth="1"/>
    <col min="8" max="8" width="16.42578125" bestFit="1" customWidth="1"/>
    <col min="9" max="9" width="15.140625" customWidth="1"/>
    <col min="10" max="10" width="11.85546875" style="52" customWidth="1"/>
    <col min="11" max="11" width="2.7109375" customWidth="1"/>
  </cols>
  <sheetData>
    <row r="1" spans="1:11">
      <c r="A1" s="1"/>
      <c r="B1" s="1"/>
      <c r="C1" s="1"/>
      <c r="D1" s="1"/>
      <c r="E1" s="1"/>
      <c r="F1" s="1"/>
      <c r="G1" s="1"/>
      <c r="H1" s="1"/>
      <c r="I1" s="1"/>
      <c r="J1" s="2"/>
      <c r="K1" s="2"/>
    </row>
    <row r="2" spans="1:11" ht="16.5" thickBot="1">
      <c r="A2" s="1"/>
      <c r="B2" s="99" t="s">
        <v>5</v>
      </c>
      <c r="C2" s="100"/>
      <c r="D2" s="101"/>
      <c r="E2" s="101"/>
      <c r="F2" s="101"/>
      <c r="G2" s="101"/>
      <c r="H2" s="101"/>
      <c r="I2" s="101"/>
      <c r="J2" s="101"/>
      <c r="K2" s="2"/>
    </row>
    <row r="3" spans="1:11" ht="18" customHeight="1" thickBot="1">
      <c r="A3" s="1"/>
      <c r="B3" s="99" t="s">
        <v>7</v>
      </c>
      <c r="C3" s="100"/>
      <c r="D3" s="102"/>
      <c r="E3" s="102"/>
      <c r="F3" s="102"/>
      <c r="G3" s="102"/>
      <c r="H3" s="102"/>
      <c r="I3" s="102"/>
      <c r="J3" s="102"/>
      <c r="K3" s="2"/>
    </row>
    <row r="4" spans="1:11" ht="18" customHeight="1" thickBot="1">
      <c r="A4" s="4"/>
      <c r="B4" s="99" t="s">
        <v>6</v>
      </c>
      <c r="C4" s="100"/>
      <c r="D4" s="38"/>
      <c r="E4" s="38"/>
      <c r="F4" s="38"/>
      <c r="G4" s="38"/>
      <c r="H4" s="38"/>
      <c r="I4" s="38"/>
      <c r="J4" s="38"/>
      <c r="K4" s="39"/>
    </row>
    <row r="5" spans="1:11" ht="18" customHeight="1">
      <c r="A5" s="4"/>
      <c r="B5" s="94" t="s">
        <v>106</v>
      </c>
      <c r="C5" s="97"/>
      <c r="D5" s="97"/>
      <c r="E5" s="97"/>
      <c r="F5" s="97"/>
      <c r="G5" s="97"/>
      <c r="H5" s="97"/>
      <c r="I5" s="97"/>
      <c r="J5" s="98"/>
      <c r="K5" s="39"/>
    </row>
    <row r="6" spans="1:11" ht="18" customHeight="1">
      <c r="A6" s="4"/>
      <c r="B6" s="94" t="s">
        <v>153</v>
      </c>
      <c r="C6" s="97"/>
      <c r="D6" s="97"/>
      <c r="E6" s="97"/>
      <c r="F6" s="97"/>
      <c r="G6" s="97"/>
      <c r="H6" s="97"/>
      <c r="I6" s="97"/>
      <c r="J6" s="98"/>
      <c r="K6" s="39"/>
    </row>
    <row r="7" spans="1:11" ht="16.5" customHeight="1">
      <c r="A7" s="4"/>
      <c r="B7" s="94" t="s">
        <v>201</v>
      </c>
      <c r="C7" s="97"/>
      <c r="D7" s="97"/>
      <c r="E7" s="97"/>
      <c r="F7" s="97"/>
      <c r="G7" s="97"/>
      <c r="H7" s="97"/>
      <c r="I7" s="97"/>
      <c r="J7" s="98"/>
      <c r="K7" s="39"/>
    </row>
    <row r="8" spans="1:11" s="3" customFormat="1" ht="15.75">
      <c r="A8" s="4"/>
      <c r="B8" s="95" t="s">
        <v>155</v>
      </c>
      <c r="C8" s="95"/>
      <c r="D8" s="95"/>
      <c r="E8" s="95"/>
      <c r="F8" s="95"/>
      <c r="G8" s="95"/>
      <c r="H8" s="95"/>
      <c r="I8" s="95"/>
      <c r="J8" s="95"/>
      <c r="K8" s="39"/>
    </row>
    <row r="9" spans="1:11" s="3" customFormat="1" ht="15.75">
      <c r="A9" s="4"/>
      <c r="B9" s="89"/>
      <c r="C9" s="91" t="s">
        <v>85</v>
      </c>
      <c r="D9" s="92"/>
      <c r="E9" s="93"/>
      <c r="F9" s="14">
        <v>4500</v>
      </c>
      <c r="G9" s="96"/>
      <c r="H9" s="91" t="s">
        <v>81</v>
      </c>
      <c r="I9" s="92"/>
      <c r="J9" s="15">
        <v>400</v>
      </c>
      <c r="K9" s="39"/>
    </row>
    <row r="10" spans="1:11" s="3" customFormat="1" ht="15.75">
      <c r="A10" s="4"/>
      <c r="B10" s="89"/>
      <c r="C10" s="91" t="s">
        <v>17</v>
      </c>
      <c r="D10" s="92"/>
      <c r="E10" s="93"/>
      <c r="F10" s="15">
        <v>20000</v>
      </c>
      <c r="G10" s="96"/>
      <c r="H10" s="91" t="s">
        <v>107</v>
      </c>
      <c r="I10" s="92"/>
      <c r="J10" s="40">
        <v>1400</v>
      </c>
      <c r="K10" s="39"/>
    </row>
    <row r="11" spans="1:11" s="3" customFormat="1" ht="15.75">
      <c r="A11" s="4"/>
      <c r="B11" s="89"/>
      <c r="C11" s="91" t="s">
        <v>158</v>
      </c>
      <c r="D11" s="92"/>
      <c r="E11" s="93"/>
      <c r="F11" s="40">
        <v>3000</v>
      </c>
      <c r="G11" s="96"/>
      <c r="H11" s="91" t="s">
        <v>12</v>
      </c>
      <c r="I11" s="92"/>
      <c r="J11" s="40">
        <v>40000</v>
      </c>
      <c r="K11" s="39"/>
    </row>
    <row r="12" spans="1:11" s="3" customFormat="1" ht="15.75">
      <c r="A12" s="4"/>
      <c r="B12" s="89"/>
      <c r="C12" s="91" t="s">
        <v>159</v>
      </c>
      <c r="D12" s="92"/>
      <c r="E12" s="93"/>
      <c r="F12" s="40">
        <v>3800</v>
      </c>
      <c r="G12" s="96"/>
      <c r="H12" s="91" t="s">
        <v>108</v>
      </c>
      <c r="I12" s="92"/>
      <c r="J12" s="40">
        <v>1800</v>
      </c>
      <c r="K12" s="39"/>
    </row>
    <row r="13" spans="1:11" s="3" customFormat="1" ht="15.75">
      <c r="A13" s="4"/>
      <c r="B13" s="89"/>
      <c r="C13" s="91" t="s">
        <v>160</v>
      </c>
      <c r="D13" s="92"/>
      <c r="E13" s="93"/>
      <c r="F13" s="40">
        <v>5000</v>
      </c>
      <c r="G13" s="96"/>
      <c r="H13" s="91" t="s">
        <v>87</v>
      </c>
      <c r="I13" s="92"/>
      <c r="J13" s="15">
        <v>2200</v>
      </c>
      <c r="K13" s="39"/>
    </row>
    <row r="14" spans="1:11" s="3" customFormat="1" ht="15.75">
      <c r="A14" s="4"/>
      <c r="B14" s="89"/>
      <c r="C14" s="91" t="s">
        <v>161</v>
      </c>
      <c r="D14" s="92"/>
      <c r="E14" s="93"/>
      <c r="F14" s="40">
        <v>7500</v>
      </c>
      <c r="G14" s="96"/>
      <c r="H14" s="91" t="s">
        <v>90</v>
      </c>
      <c r="I14" s="92"/>
      <c r="J14" s="15">
        <v>3000</v>
      </c>
      <c r="K14" s="39"/>
    </row>
    <row r="15" spans="1:11" s="3" customFormat="1" ht="15.75">
      <c r="A15" s="4"/>
      <c r="B15" s="84"/>
      <c r="C15" s="84"/>
      <c r="D15" s="84"/>
      <c r="E15" s="84"/>
      <c r="F15" s="84"/>
      <c r="G15" s="84"/>
      <c r="H15" s="84"/>
      <c r="I15" s="84"/>
      <c r="J15" s="84"/>
      <c r="K15" s="39"/>
    </row>
    <row r="16" spans="1:11" s="3" customFormat="1" ht="15.75">
      <c r="A16" s="4"/>
      <c r="B16" s="90" t="s">
        <v>14</v>
      </c>
      <c r="C16" s="90"/>
      <c r="D16" s="90"/>
      <c r="E16" s="90"/>
      <c r="F16" s="90"/>
      <c r="G16" s="90"/>
      <c r="H16" s="90"/>
      <c r="I16" s="90"/>
      <c r="J16" s="90"/>
      <c r="K16" s="39"/>
    </row>
    <row r="17" spans="1:11" s="3" customFormat="1" ht="15.75">
      <c r="A17" s="4"/>
      <c r="B17" s="88" t="s">
        <v>162</v>
      </c>
      <c r="C17" s="88"/>
      <c r="D17" s="88"/>
      <c r="E17" s="88"/>
      <c r="F17" s="88"/>
      <c r="G17" s="88"/>
      <c r="H17" s="88"/>
      <c r="I17" s="88"/>
      <c r="J17" s="88"/>
      <c r="K17" s="39"/>
    </row>
    <row r="18" spans="1:11" s="3" customFormat="1" ht="15.75">
      <c r="A18" s="4"/>
      <c r="B18" s="84"/>
      <c r="C18" s="84"/>
      <c r="D18" s="84"/>
      <c r="E18" s="84"/>
      <c r="F18" s="84"/>
      <c r="G18" s="84"/>
      <c r="H18" s="84"/>
      <c r="I18" s="84"/>
      <c r="J18" s="84"/>
      <c r="K18" s="39"/>
    </row>
    <row r="19" spans="1:11" s="56" customFormat="1" ht="15.75">
      <c r="A19" s="54"/>
      <c r="B19" s="84"/>
      <c r="C19" s="84"/>
      <c r="D19" s="103" t="s">
        <v>156</v>
      </c>
      <c r="E19" s="103"/>
      <c r="F19" s="103"/>
      <c r="G19" s="103"/>
      <c r="H19" s="103"/>
      <c r="I19" s="103"/>
      <c r="J19" s="84"/>
      <c r="K19" s="55"/>
    </row>
    <row r="20" spans="1:11" s="56" customFormat="1" ht="15.75">
      <c r="A20" s="54"/>
      <c r="B20" s="84"/>
      <c r="C20" s="84"/>
      <c r="D20" s="84" t="s">
        <v>15</v>
      </c>
      <c r="E20" s="84"/>
      <c r="F20" s="84"/>
      <c r="G20" s="84"/>
      <c r="H20" s="84"/>
      <c r="I20" s="84"/>
      <c r="J20" s="84"/>
      <c r="K20" s="55"/>
    </row>
    <row r="21" spans="1:11" s="56" customFormat="1" ht="16.5" thickBot="1">
      <c r="A21" s="54"/>
      <c r="B21" s="84"/>
      <c r="C21" s="84"/>
      <c r="D21" s="104" t="s">
        <v>157</v>
      </c>
      <c r="E21" s="104"/>
      <c r="F21" s="104"/>
      <c r="G21" s="104"/>
      <c r="H21" s="104"/>
      <c r="I21" s="104"/>
      <c r="J21" s="84"/>
      <c r="K21" s="55"/>
    </row>
    <row r="22" spans="1:11" s="56" customFormat="1" ht="15.75">
      <c r="A22" s="54"/>
      <c r="B22" s="84"/>
      <c r="C22" s="84"/>
      <c r="D22" s="115" t="s">
        <v>26</v>
      </c>
      <c r="E22" s="116"/>
      <c r="F22" s="117"/>
      <c r="G22" s="57"/>
      <c r="H22" s="57"/>
      <c r="I22" s="58" t="s">
        <v>112</v>
      </c>
      <c r="J22" s="84"/>
      <c r="K22" s="55"/>
    </row>
    <row r="23" spans="1:11" s="56" customFormat="1" ht="15.75">
      <c r="A23" s="54"/>
      <c r="B23" s="84"/>
      <c r="C23" s="84"/>
      <c r="D23" s="85" t="s">
        <v>26</v>
      </c>
      <c r="E23" s="86"/>
      <c r="F23" s="87"/>
      <c r="G23" s="57"/>
      <c r="H23" s="59" t="s">
        <v>112</v>
      </c>
      <c r="I23" s="57"/>
      <c r="J23" s="84"/>
      <c r="K23" s="55"/>
    </row>
    <row r="24" spans="1:11" s="56" customFormat="1" ht="15.75">
      <c r="A24" s="54"/>
      <c r="B24" s="84"/>
      <c r="C24" s="84"/>
      <c r="D24" s="85" t="s">
        <v>26</v>
      </c>
      <c r="E24" s="86"/>
      <c r="F24" s="87"/>
      <c r="G24" s="57"/>
      <c r="H24" s="60" t="s">
        <v>112</v>
      </c>
      <c r="I24" s="57"/>
      <c r="J24" s="84"/>
      <c r="K24" s="55"/>
    </row>
    <row r="25" spans="1:11" s="56" customFormat="1" ht="15.75">
      <c r="A25" s="54"/>
      <c r="B25" s="84"/>
      <c r="C25" s="84"/>
      <c r="D25" s="85" t="s">
        <v>26</v>
      </c>
      <c r="E25" s="86"/>
      <c r="F25" s="87"/>
      <c r="G25" s="57"/>
      <c r="H25" s="57"/>
      <c r="I25" s="57"/>
      <c r="J25" s="84"/>
      <c r="K25" s="55"/>
    </row>
    <row r="26" spans="1:11" s="56" customFormat="1" ht="15.75">
      <c r="A26" s="54"/>
      <c r="B26" s="84"/>
      <c r="C26" s="84"/>
      <c r="D26" s="108" t="s">
        <v>26</v>
      </c>
      <c r="E26" s="109"/>
      <c r="F26" s="110"/>
      <c r="G26" s="61" t="s">
        <v>112</v>
      </c>
      <c r="H26" s="57"/>
      <c r="I26" s="57"/>
      <c r="J26" s="84"/>
      <c r="K26" s="55"/>
    </row>
    <row r="27" spans="1:11" s="56" customFormat="1" ht="15.75">
      <c r="A27" s="54"/>
      <c r="B27" s="84"/>
      <c r="C27" s="84"/>
      <c r="D27" s="108" t="s">
        <v>26</v>
      </c>
      <c r="E27" s="109"/>
      <c r="F27" s="110"/>
      <c r="G27" s="62" t="s">
        <v>112</v>
      </c>
      <c r="H27" s="57"/>
      <c r="I27" s="57"/>
      <c r="J27" s="84"/>
      <c r="K27" s="55"/>
    </row>
    <row r="28" spans="1:11" s="56" customFormat="1" ht="15.75">
      <c r="A28" s="54"/>
      <c r="B28" s="84"/>
      <c r="C28" s="84"/>
      <c r="D28" s="108" t="s">
        <v>26</v>
      </c>
      <c r="E28" s="109"/>
      <c r="F28" s="110"/>
      <c r="G28" s="62" t="s">
        <v>112</v>
      </c>
      <c r="H28" s="57"/>
      <c r="I28" s="57"/>
      <c r="J28" s="84"/>
      <c r="K28" s="55"/>
    </row>
    <row r="29" spans="1:11" s="56" customFormat="1" ht="15.75">
      <c r="A29" s="54"/>
      <c r="B29" s="84"/>
      <c r="C29" s="84"/>
      <c r="D29" s="108" t="s">
        <v>26</v>
      </c>
      <c r="E29" s="109"/>
      <c r="F29" s="110"/>
      <c r="G29" s="62" t="s">
        <v>112</v>
      </c>
      <c r="H29" s="57"/>
      <c r="I29" s="57"/>
      <c r="J29" s="84"/>
      <c r="K29" s="55"/>
    </row>
    <row r="30" spans="1:11" s="56" customFormat="1" ht="15.75">
      <c r="A30" s="54"/>
      <c r="B30" s="84"/>
      <c r="C30" s="84"/>
      <c r="D30" s="108" t="s">
        <v>26</v>
      </c>
      <c r="E30" s="109"/>
      <c r="F30" s="110"/>
      <c r="G30" s="62" t="s">
        <v>112</v>
      </c>
      <c r="H30" s="57"/>
      <c r="I30" s="57"/>
      <c r="J30" s="84"/>
      <c r="K30" s="55"/>
    </row>
    <row r="31" spans="1:11" s="56" customFormat="1" ht="16.5" thickBot="1">
      <c r="A31" s="54"/>
      <c r="B31" s="84"/>
      <c r="C31" s="84"/>
      <c r="D31" s="108" t="s">
        <v>26</v>
      </c>
      <c r="E31" s="109"/>
      <c r="F31" s="110"/>
      <c r="G31" s="63" t="s">
        <v>112</v>
      </c>
      <c r="H31" s="57"/>
      <c r="I31" s="57"/>
      <c r="J31" s="84"/>
      <c r="K31" s="55"/>
    </row>
    <row r="32" spans="1:11" s="56" customFormat="1" ht="16.5" thickBot="1">
      <c r="A32" s="54"/>
      <c r="B32" s="84"/>
      <c r="C32" s="84"/>
      <c r="D32" s="111" t="s">
        <v>26</v>
      </c>
      <c r="E32" s="112"/>
      <c r="F32" s="113"/>
      <c r="G32" s="57"/>
      <c r="H32" s="64" t="s">
        <v>23</v>
      </c>
      <c r="I32" s="57"/>
      <c r="J32" s="84"/>
      <c r="K32" s="55"/>
    </row>
    <row r="33" spans="1:11" s="56" customFormat="1" ht="16.5" thickBot="1">
      <c r="A33" s="54"/>
      <c r="B33" s="84"/>
      <c r="C33" s="84"/>
      <c r="D33" s="85" t="s">
        <v>26</v>
      </c>
      <c r="E33" s="86"/>
      <c r="F33" s="87"/>
      <c r="G33" s="57"/>
      <c r="H33" s="57"/>
      <c r="I33" s="64" t="s">
        <v>23</v>
      </c>
      <c r="J33" s="84"/>
      <c r="K33" s="55"/>
    </row>
    <row r="34" spans="1:11" s="3" customFormat="1" ht="15.75">
      <c r="A34" s="4"/>
      <c r="B34" s="84"/>
      <c r="C34" s="84"/>
      <c r="D34" s="85" t="s">
        <v>26</v>
      </c>
      <c r="E34" s="86"/>
      <c r="F34" s="87"/>
      <c r="G34" s="57"/>
      <c r="H34" s="57"/>
      <c r="I34" s="65" t="s">
        <v>23</v>
      </c>
      <c r="J34" s="84"/>
      <c r="K34" s="39"/>
    </row>
    <row r="35" spans="1:11" s="3" customFormat="1" ht="16.5" thickBot="1">
      <c r="A35" s="4"/>
      <c r="B35" s="84"/>
      <c r="C35" s="84"/>
      <c r="D35" s="85" t="s">
        <v>26</v>
      </c>
      <c r="E35" s="86"/>
      <c r="F35" s="87"/>
      <c r="G35" s="57"/>
      <c r="H35" s="57"/>
      <c r="I35" s="64" t="s">
        <v>112</v>
      </c>
      <c r="J35" s="84"/>
      <c r="K35" s="39"/>
    </row>
    <row r="36" spans="1:11" s="3" customFormat="1" ht="16.5" thickBot="1">
      <c r="A36" s="4"/>
      <c r="B36" s="84"/>
      <c r="C36" s="84"/>
      <c r="D36" s="85" t="s">
        <v>26</v>
      </c>
      <c r="E36" s="86"/>
      <c r="F36" s="87"/>
      <c r="G36" s="57"/>
      <c r="H36" s="57"/>
      <c r="I36" s="66" t="s">
        <v>23</v>
      </c>
      <c r="J36" s="84"/>
      <c r="K36" s="39"/>
    </row>
    <row r="37" spans="1:11" s="3" customFormat="1" ht="16.5" thickTop="1">
      <c r="A37" s="4"/>
      <c r="B37" s="84"/>
      <c r="C37" s="84"/>
      <c r="D37" s="84"/>
      <c r="E37" s="84"/>
      <c r="F37" s="84"/>
      <c r="G37" s="84"/>
      <c r="H37" s="84"/>
      <c r="I37" s="84"/>
      <c r="J37" s="84"/>
      <c r="K37" s="39"/>
    </row>
    <row r="38" spans="1:11" s="3" customFormat="1" ht="15.75">
      <c r="A38" s="4"/>
      <c r="B38" s="88" t="s">
        <v>163</v>
      </c>
      <c r="C38" s="88"/>
      <c r="D38" s="88"/>
      <c r="E38" s="88"/>
      <c r="F38" s="88"/>
      <c r="G38" s="88"/>
      <c r="H38" s="114"/>
      <c r="I38" s="14">
        <v>92100</v>
      </c>
      <c r="J38" s="67"/>
      <c r="K38" s="39"/>
    </row>
    <row r="39" spans="1:11" s="3" customFormat="1" ht="15.75">
      <c r="A39" s="4"/>
      <c r="B39" s="84"/>
      <c r="C39" s="84"/>
      <c r="D39" s="84"/>
      <c r="E39" s="84"/>
      <c r="F39" s="84"/>
      <c r="G39" s="84"/>
      <c r="H39" s="84"/>
      <c r="I39" s="84"/>
      <c r="J39" s="84"/>
      <c r="K39" s="39"/>
    </row>
    <row r="40" spans="1:11" s="56" customFormat="1" ht="15.75">
      <c r="A40" s="54"/>
      <c r="B40" s="84"/>
      <c r="C40" s="84"/>
      <c r="D40" s="103" t="str">
        <f>D19</f>
        <v>CEPEDA CORPORATION</v>
      </c>
      <c r="E40" s="103"/>
      <c r="F40" s="103"/>
      <c r="G40" s="103"/>
      <c r="H40" s="103"/>
      <c r="I40" s="103"/>
      <c r="J40" s="84"/>
      <c r="K40" s="55"/>
    </row>
    <row r="41" spans="1:11" s="56" customFormat="1" ht="15.75">
      <c r="A41" s="54"/>
      <c r="B41" s="84"/>
      <c r="C41" s="84"/>
      <c r="D41" s="84" t="s">
        <v>110</v>
      </c>
      <c r="E41" s="84"/>
      <c r="F41" s="84"/>
      <c r="G41" s="84"/>
      <c r="H41" s="84"/>
      <c r="I41" s="84"/>
      <c r="J41" s="84"/>
      <c r="K41" s="55"/>
    </row>
    <row r="42" spans="1:11" s="56" customFormat="1" ht="16.5" thickBot="1">
      <c r="A42" s="54"/>
      <c r="B42" s="84"/>
      <c r="C42" s="84"/>
      <c r="D42" s="104" t="str">
        <f>D21</f>
        <v>For the Month Ended June 30, 2014</v>
      </c>
      <c r="E42" s="104"/>
      <c r="F42" s="104"/>
      <c r="G42" s="104"/>
      <c r="H42" s="104"/>
      <c r="I42" s="104"/>
      <c r="J42" s="84"/>
      <c r="K42" s="55"/>
    </row>
    <row r="43" spans="1:11" s="56" customFormat="1" ht="15.75">
      <c r="A43" s="54"/>
      <c r="B43" s="84"/>
      <c r="C43" s="84"/>
      <c r="D43" s="105" t="s">
        <v>26</v>
      </c>
      <c r="E43" s="106"/>
      <c r="F43" s="106"/>
      <c r="G43" s="107"/>
      <c r="H43" s="57"/>
      <c r="I43" s="58" t="s">
        <v>112</v>
      </c>
      <c r="J43" s="84"/>
      <c r="K43" s="55"/>
    </row>
    <row r="44" spans="1:11" s="56" customFormat="1" ht="15.75">
      <c r="A44" s="54"/>
      <c r="B44" s="84"/>
      <c r="C44" s="84"/>
      <c r="D44" s="85" t="s">
        <v>26</v>
      </c>
      <c r="E44" s="86"/>
      <c r="F44" s="86"/>
      <c r="G44" s="87"/>
      <c r="I44" s="57"/>
      <c r="J44" s="84"/>
      <c r="K44" s="55"/>
    </row>
    <row r="45" spans="1:11" s="56" customFormat="1" ht="15.75">
      <c r="A45" s="54"/>
      <c r="B45" s="84"/>
      <c r="C45" s="84"/>
      <c r="D45" s="108" t="s">
        <v>26</v>
      </c>
      <c r="E45" s="109"/>
      <c r="F45" s="109"/>
      <c r="G45" s="110"/>
      <c r="H45" s="61" t="s">
        <v>112</v>
      </c>
      <c r="I45" s="57"/>
      <c r="J45" s="84"/>
      <c r="K45" s="55"/>
    </row>
    <row r="46" spans="1:11" s="56" customFormat="1" ht="16.5" thickBot="1">
      <c r="A46" s="54"/>
      <c r="B46" s="84"/>
      <c r="C46" s="84"/>
      <c r="D46" s="108" t="s">
        <v>26</v>
      </c>
      <c r="E46" s="109"/>
      <c r="F46" s="109"/>
      <c r="G46" s="110"/>
      <c r="H46" s="63" t="s">
        <v>112</v>
      </c>
      <c r="I46" s="57"/>
      <c r="J46" s="84"/>
      <c r="K46" s="55"/>
    </row>
    <row r="47" spans="1:11" s="56" customFormat="1" ht="15.75">
      <c r="A47" s="54"/>
      <c r="B47" s="84"/>
      <c r="C47" s="84"/>
      <c r="D47" s="108" t="s">
        <v>26</v>
      </c>
      <c r="E47" s="109"/>
      <c r="F47" s="109"/>
      <c r="G47" s="110"/>
      <c r="H47" s="68" t="s">
        <v>23</v>
      </c>
      <c r="I47" s="57"/>
      <c r="J47" s="84"/>
      <c r="K47" s="55"/>
    </row>
    <row r="48" spans="1:11" s="56" customFormat="1" ht="16.5" thickBot="1">
      <c r="A48" s="54"/>
      <c r="B48" s="84"/>
      <c r="C48" s="84"/>
      <c r="D48" s="108" t="s">
        <v>26</v>
      </c>
      <c r="E48" s="109"/>
      <c r="F48" s="109"/>
      <c r="G48" s="110"/>
      <c r="H48" s="63" t="s">
        <v>112</v>
      </c>
      <c r="I48" s="57"/>
      <c r="J48" s="84"/>
      <c r="K48" s="55"/>
    </row>
    <row r="49" spans="1:11" s="56" customFormat="1" ht="16.5" thickBot="1">
      <c r="A49" s="54"/>
      <c r="B49" s="84"/>
      <c r="C49" s="84"/>
      <c r="D49" s="111" t="s">
        <v>26</v>
      </c>
      <c r="E49" s="112"/>
      <c r="F49" s="112"/>
      <c r="G49" s="113"/>
      <c r="H49" s="57"/>
      <c r="I49" s="60" t="s">
        <v>23</v>
      </c>
      <c r="J49" s="84"/>
      <c r="K49" s="55"/>
    </row>
    <row r="50" spans="1:11" s="56" customFormat="1" ht="16.5" thickBot="1">
      <c r="A50" s="54"/>
      <c r="B50" s="84"/>
      <c r="C50" s="84"/>
      <c r="D50" s="85" t="s">
        <v>26</v>
      </c>
      <c r="E50" s="86"/>
      <c r="F50" s="86"/>
      <c r="G50" s="87"/>
      <c r="H50" s="57"/>
      <c r="I50" s="66" t="s">
        <v>23</v>
      </c>
      <c r="J50" s="84"/>
      <c r="K50" s="55"/>
    </row>
    <row r="51" spans="1:11" s="3" customFormat="1" ht="16.5" thickTop="1">
      <c r="A51" s="4"/>
      <c r="B51" s="84"/>
      <c r="C51" s="84"/>
      <c r="D51" s="84"/>
      <c r="E51" s="84"/>
      <c r="F51" s="84"/>
      <c r="G51" s="84"/>
      <c r="H51" s="84"/>
      <c r="I51" s="84"/>
      <c r="J51" s="84"/>
      <c r="K51" s="39"/>
    </row>
    <row r="52" spans="1:11" s="46" customFormat="1" ht="15.75">
      <c r="A52" s="39"/>
      <c r="B52" s="39"/>
      <c r="C52" s="39"/>
      <c r="D52" s="39"/>
      <c r="E52" s="39"/>
      <c r="F52" s="39"/>
      <c r="G52" s="39"/>
      <c r="H52" s="39"/>
      <c r="I52" s="39"/>
      <c r="J52" s="39"/>
      <c r="K52" s="39"/>
    </row>
    <row r="53" spans="1:11" s="46" customFormat="1" ht="15.75">
      <c r="J53" s="47"/>
    </row>
    <row r="54" spans="1:11" s="46" customFormat="1" ht="15.75">
      <c r="J54" s="47"/>
    </row>
    <row r="55" spans="1:11" s="46" customFormat="1" ht="15.75">
      <c r="J55" s="47"/>
    </row>
    <row r="56" spans="1:11" s="46" customFormat="1" ht="15.75">
      <c r="J56" s="47"/>
    </row>
    <row r="57" spans="1:11" s="46" customFormat="1" ht="15.75">
      <c r="J57" s="47"/>
    </row>
    <row r="58" spans="1:11" s="46" customFormat="1" ht="15.75">
      <c r="J58" s="47"/>
    </row>
    <row r="59" spans="1:11" s="46" customFormat="1" ht="15.75">
      <c r="J59" s="47"/>
    </row>
    <row r="60" spans="1:11" s="46" customFormat="1" ht="15.75">
      <c r="J60" s="47"/>
    </row>
    <row r="61" spans="1:11" s="46" customFormat="1" ht="15.75">
      <c r="J61" s="47"/>
    </row>
    <row r="62" spans="1:11" s="46" customFormat="1" ht="15.75">
      <c r="J62" s="47"/>
    </row>
    <row r="63" spans="1:11" s="46" customFormat="1" ht="15.75">
      <c r="J63" s="47"/>
    </row>
    <row r="64" spans="1:11" s="46" customFormat="1" ht="15.75">
      <c r="J64" s="47"/>
    </row>
    <row r="65" spans="10:10" s="46" customFormat="1" ht="15.75">
      <c r="J65" s="47"/>
    </row>
    <row r="66" spans="10:10" s="46" customFormat="1" ht="15.75">
      <c r="J66" s="47"/>
    </row>
    <row r="67" spans="10:10" s="46" customFormat="1" ht="15.75">
      <c r="J67" s="47"/>
    </row>
    <row r="68" spans="10:10" s="46" customFormat="1" ht="15.75">
      <c r="J68" s="47"/>
    </row>
    <row r="69" spans="10:10" s="46" customFormat="1" ht="15.75">
      <c r="J69" s="47"/>
    </row>
    <row r="70" spans="10:10" s="46" customFormat="1" ht="15.75">
      <c r="J70" s="47"/>
    </row>
    <row r="71" spans="10:10" s="46" customFormat="1" ht="15.75">
      <c r="J71" s="47"/>
    </row>
    <row r="72" spans="10:10" s="46" customFormat="1" ht="15.75">
      <c r="J72" s="47"/>
    </row>
    <row r="73" spans="10:10" s="46" customFormat="1" ht="15.75">
      <c r="J73" s="47"/>
    </row>
    <row r="74" spans="10:10" s="46" customFormat="1" ht="15.75">
      <c r="J74" s="47"/>
    </row>
    <row r="75" spans="10:10" s="46" customFormat="1" ht="15.75">
      <c r="J75" s="47"/>
    </row>
    <row r="76" spans="10:10" s="46" customFormat="1" ht="15.75">
      <c r="J76" s="47"/>
    </row>
    <row r="77" spans="10:10" s="46" customFormat="1" ht="15.75">
      <c r="J77" s="47"/>
    </row>
    <row r="78" spans="10:10" s="46" customFormat="1" ht="15.75">
      <c r="J78" s="47"/>
    </row>
    <row r="79" spans="10:10" s="46" customFormat="1" ht="15.75">
      <c r="J79" s="47"/>
    </row>
    <row r="80" spans="10:10" s="46" customFormat="1" ht="15.75">
      <c r="J80" s="47"/>
    </row>
    <row r="81" spans="10:10" s="46" customFormat="1" ht="15.75">
      <c r="J81" s="47"/>
    </row>
    <row r="82" spans="10:10" s="46" customFormat="1" ht="15.75">
      <c r="J82" s="47"/>
    </row>
    <row r="83" spans="10:10" s="46" customFormat="1" ht="15.75">
      <c r="J83" s="47"/>
    </row>
    <row r="84" spans="10:10" s="46" customFormat="1" ht="15.75">
      <c r="J84" s="47"/>
    </row>
    <row r="85" spans="10:10" s="46" customFormat="1" ht="15.75">
      <c r="J85" s="47"/>
    </row>
    <row r="86" spans="10:10" s="46" customFormat="1" ht="15.75">
      <c r="J86" s="47"/>
    </row>
    <row r="87" spans="10:10" s="46" customFormat="1" ht="15.75">
      <c r="J87" s="47"/>
    </row>
    <row r="88" spans="10:10" s="46" customFormat="1" ht="15.75">
      <c r="J88" s="47"/>
    </row>
    <row r="89" spans="10:10" s="46" customFormat="1" ht="15.75">
      <c r="J89" s="47"/>
    </row>
    <row r="90" spans="10:10" s="46" customFormat="1" ht="15.75">
      <c r="J90" s="47"/>
    </row>
    <row r="91" spans="10:10" s="46" customFormat="1" ht="15.75">
      <c r="J91" s="47"/>
    </row>
    <row r="92" spans="10:10" s="46" customFormat="1" ht="15.75">
      <c r="J92" s="47"/>
    </row>
    <row r="93" spans="10:10" s="46" customFormat="1" ht="15.75">
      <c r="J93" s="47"/>
    </row>
    <row r="94" spans="10:10" s="46" customFormat="1" ht="15.75">
      <c r="J94" s="47"/>
    </row>
    <row r="95" spans="10:10" s="46" customFormat="1" ht="15.75">
      <c r="J95" s="47"/>
    </row>
    <row r="96" spans="10:10" s="46" customFormat="1" ht="15.75">
      <c r="J96" s="47"/>
    </row>
    <row r="97" spans="10:10" s="46" customFormat="1" ht="15.75">
      <c r="J97" s="47"/>
    </row>
    <row r="98" spans="10:10" s="46" customFormat="1" ht="15.75">
      <c r="J98" s="47"/>
    </row>
    <row r="99" spans="10:10" s="46" customFormat="1" ht="15.75">
      <c r="J99" s="47"/>
    </row>
    <row r="100" spans="10:10" s="46" customFormat="1" ht="15.75">
      <c r="J100" s="47"/>
    </row>
    <row r="101" spans="10:10" s="46" customFormat="1" ht="15.75">
      <c r="J101" s="47"/>
    </row>
    <row r="102" spans="10:10" s="46" customFormat="1" ht="15.75">
      <c r="J102" s="47"/>
    </row>
    <row r="103" spans="10:10" s="46" customFormat="1" ht="15.75">
      <c r="J103" s="47"/>
    </row>
    <row r="104" spans="10:10" s="46" customFormat="1" ht="15.75">
      <c r="J104" s="47"/>
    </row>
    <row r="105" spans="10:10" s="46" customFormat="1" ht="15.75">
      <c r="J105" s="47"/>
    </row>
    <row r="106" spans="10:10" s="46" customFormat="1" ht="15.75">
      <c r="J106" s="47"/>
    </row>
    <row r="107" spans="10:10" s="46" customFormat="1" ht="15.75">
      <c r="J107" s="47"/>
    </row>
    <row r="108" spans="10:10" s="46" customFormat="1" ht="15.75">
      <c r="J108" s="47"/>
    </row>
    <row r="109" spans="10:10" s="46" customFormat="1" ht="15.75">
      <c r="J109" s="47"/>
    </row>
    <row r="110" spans="10:10" s="46" customFormat="1" ht="15.75">
      <c r="J110" s="47"/>
    </row>
    <row r="111" spans="10:10" s="46" customFormat="1" ht="15.75">
      <c r="J111" s="47"/>
    </row>
    <row r="112" spans="10:10" s="46" customFormat="1" ht="15.75">
      <c r="J112" s="47"/>
    </row>
    <row r="113" spans="10:10" s="46" customFormat="1" ht="15.75">
      <c r="J113" s="47"/>
    </row>
    <row r="114" spans="10:10" s="46" customFormat="1" ht="15.75">
      <c r="J114" s="47"/>
    </row>
    <row r="115" spans="10:10" s="46" customFormat="1" ht="15.75">
      <c r="J115" s="47"/>
    </row>
    <row r="116" spans="10:10" s="46" customFormat="1" ht="15.75">
      <c r="J116" s="47"/>
    </row>
    <row r="117" spans="10:10" s="46" customFormat="1" ht="15.75">
      <c r="J117" s="47"/>
    </row>
    <row r="118" spans="10:10" s="46" customFormat="1" ht="15.75">
      <c r="J118" s="47"/>
    </row>
    <row r="119" spans="10:10" s="46" customFormat="1" ht="15.75">
      <c r="J119" s="47"/>
    </row>
    <row r="120" spans="10:10" s="46" customFormat="1" ht="15.75">
      <c r="J120" s="47"/>
    </row>
    <row r="121" spans="10:10" s="46" customFormat="1" ht="15.75">
      <c r="J121" s="47"/>
    </row>
    <row r="122" spans="10:10" s="46" customFormat="1" ht="15.75">
      <c r="J122" s="47"/>
    </row>
    <row r="123" spans="10:10" s="46" customFormat="1" ht="15.75">
      <c r="J123" s="47"/>
    </row>
    <row r="124" spans="10:10" s="46" customFormat="1" ht="15.75">
      <c r="J124" s="47"/>
    </row>
    <row r="125" spans="10:10" s="46" customFormat="1" ht="15.75">
      <c r="J125" s="47"/>
    </row>
    <row r="126" spans="10:10" s="46" customFormat="1" ht="15.75">
      <c r="J126" s="47"/>
    </row>
    <row r="127" spans="10:10" s="46" customFormat="1" ht="15.75">
      <c r="J127" s="47"/>
    </row>
    <row r="128" spans="10:10" s="46" customFormat="1" ht="15.75">
      <c r="J128" s="47"/>
    </row>
    <row r="129" spans="10:10" s="46" customFormat="1" ht="15.75">
      <c r="J129" s="47"/>
    </row>
    <row r="130" spans="10:10" s="46" customFormat="1" ht="15.75">
      <c r="J130" s="47"/>
    </row>
    <row r="131" spans="10:10" s="46" customFormat="1" ht="15.75">
      <c r="J131" s="47"/>
    </row>
    <row r="132" spans="10:10" s="46" customFormat="1" ht="15.75">
      <c r="J132" s="47"/>
    </row>
    <row r="133" spans="10:10" s="46" customFormat="1" ht="15.75">
      <c r="J133" s="47"/>
    </row>
    <row r="134" spans="10:10" s="46" customFormat="1" ht="15.75">
      <c r="J134" s="47"/>
    </row>
    <row r="135" spans="10:10" s="46" customFormat="1" ht="15.75">
      <c r="J135" s="47"/>
    </row>
    <row r="136" spans="10:10" s="46" customFormat="1" ht="15.75">
      <c r="J136" s="47"/>
    </row>
    <row r="137" spans="10:10" s="46" customFormat="1" ht="15.75">
      <c r="J137" s="47"/>
    </row>
    <row r="138" spans="10:10" s="46" customFormat="1" ht="15.75">
      <c r="J138" s="47"/>
    </row>
    <row r="139" spans="10:10" s="46" customFormat="1" ht="15.75">
      <c r="J139" s="47"/>
    </row>
    <row r="140" spans="10:10" s="46" customFormat="1" ht="15.75">
      <c r="J140" s="47"/>
    </row>
    <row r="141" spans="10:10" s="46" customFormat="1" ht="15.75">
      <c r="J141" s="47"/>
    </row>
    <row r="142" spans="10:10" s="46" customFormat="1" ht="15.75">
      <c r="J142" s="47"/>
    </row>
    <row r="143" spans="10:10" s="46" customFormat="1" ht="15.75">
      <c r="J143" s="47"/>
    </row>
    <row r="144" spans="10:10" s="46" customFormat="1" ht="15.75">
      <c r="J144" s="47"/>
    </row>
    <row r="145" spans="10:10" s="46" customFormat="1" ht="15.75">
      <c r="J145" s="47"/>
    </row>
    <row r="146" spans="10:10" s="69" customFormat="1">
      <c r="J146" s="70"/>
    </row>
    <row r="147" spans="10:10" s="69" customFormat="1">
      <c r="J147" s="70"/>
    </row>
    <row r="148" spans="10:10" s="69" customFormat="1">
      <c r="J148" s="70"/>
    </row>
    <row r="149" spans="10:10" s="69" customFormat="1">
      <c r="J149" s="70"/>
    </row>
    <row r="150" spans="10:10" s="69" customFormat="1">
      <c r="J150" s="70"/>
    </row>
    <row r="151" spans="10:10" s="69" customFormat="1">
      <c r="J151" s="70"/>
    </row>
    <row r="152" spans="10:10" s="69" customFormat="1">
      <c r="J152" s="70"/>
    </row>
    <row r="153" spans="10:10" s="69" customFormat="1">
      <c r="J153" s="70"/>
    </row>
    <row r="154" spans="10:10" s="69" customFormat="1">
      <c r="J154" s="70"/>
    </row>
    <row r="155" spans="10:10" s="69" customFormat="1">
      <c r="J155" s="70"/>
    </row>
    <row r="156" spans="10:10" s="69" customFormat="1">
      <c r="J156" s="70"/>
    </row>
    <row r="157" spans="10:10" s="69" customFormat="1">
      <c r="J157" s="70"/>
    </row>
    <row r="158" spans="10:10" s="69" customFormat="1">
      <c r="J158" s="70"/>
    </row>
    <row r="159" spans="10:10" s="69" customFormat="1">
      <c r="J159" s="70"/>
    </row>
    <row r="160" spans="10:10" s="69" customFormat="1">
      <c r="J160" s="70"/>
    </row>
    <row r="161" spans="10:10" s="69" customFormat="1">
      <c r="J161" s="70"/>
    </row>
    <row r="162" spans="10:10" s="69" customFormat="1">
      <c r="J162" s="70"/>
    </row>
    <row r="163" spans="10:10" s="69" customFormat="1">
      <c r="J163" s="70"/>
    </row>
    <row r="164" spans="10:10" s="69" customFormat="1">
      <c r="J164" s="70"/>
    </row>
    <row r="165" spans="10:10" s="69" customFormat="1">
      <c r="J165" s="70"/>
    </row>
    <row r="166" spans="10:10" s="69" customFormat="1">
      <c r="J166" s="70"/>
    </row>
    <row r="167" spans="10:10" s="69" customFormat="1">
      <c r="J167" s="70"/>
    </row>
    <row r="168" spans="10:10" s="69" customFormat="1">
      <c r="J168" s="70"/>
    </row>
    <row r="169" spans="10:10" s="69" customFormat="1">
      <c r="J169" s="70"/>
    </row>
    <row r="170" spans="10:10" s="69" customFormat="1">
      <c r="J170" s="70"/>
    </row>
    <row r="171" spans="10:10" s="69" customFormat="1">
      <c r="J171" s="70"/>
    </row>
    <row r="172" spans="10:10" s="69" customFormat="1">
      <c r="J172" s="70"/>
    </row>
    <row r="173" spans="10:10" s="69" customFormat="1">
      <c r="J173" s="70"/>
    </row>
    <row r="174" spans="10:10" s="69" customFormat="1">
      <c r="J174" s="70"/>
    </row>
    <row r="175" spans="10:10" s="69" customFormat="1">
      <c r="J175" s="70"/>
    </row>
    <row r="176" spans="10:10" s="69" customFormat="1">
      <c r="J176" s="70"/>
    </row>
    <row r="177" spans="10:10" s="69" customFormat="1">
      <c r="J177" s="70"/>
    </row>
    <row r="178" spans="10:10" s="69" customFormat="1">
      <c r="J178" s="70"/>
    </row>
    <row r="179" spans="10:10" s="69" customFormat="1">
      <c r="J179" s="70"/>
    </row>
    <row r="180" spans="10:10" s="69" customFormat="1">
      <c r="J180" s="70"/>
    </row>
    <row r="181" spans="10:10" s="69" customFormat="1">
      <c r="J181" s="70"/>
    </row>
    <row r="182" spans="10:10" s="69" customFormat="1">
      <c r="J182" s="70"/>
    </row>
    <row r="183" spans="10:10" s="69" customFormat="1">
      <c r="J183" s="70"/>
    </row>
    <row r="184" spans="10:10" s="69" customFormat="1">
      <c r="J184" s="70"/>
    </row>
    <row r="185" spans="10:10" s="69" customFormat="1">
      <c r="J185" s="70"/>
    </row>
    <row r="186" spans="10:10" s="69" customFormat="1">
      <c r="J186" s="70"/>
    </row>
    <row r="187" spans="10:10" s="69" customFormat="1">
      <c r="J187" s="70"/>
    </row>
    <row r="188" spans="10:10" s="69" customFormat="1">
      <c r="J188" s="70"/>
    </row>
    <row r="189" spans="10:10" s="69" customFormat="1">
      <c r="J189" s="70"/>
    </row>
    <row r="190" spans="10:10" s="69" customFormat="1">
      <c r="J190" s="70"/>
    </row>
    <row r="191" spans="10:10" s="69" customFormat="1">
      <c r="J191" s="70"/>
    </row>
    <row r="192" spans="10:10" s="69" customFormat="1">
      <c r="J192" s="70"/>
    </row>
    <row r="193" spans="10:10" s="69" customFormat="1">
      <c r="J193" s="70"/>
    </row>
    <row r="194" spans="10:10" s="69" customFormat="1">
      <c r="J194" s="70"/>
    </row>
    <row r="195" spans="10:10" s="69" customFormat="1">
      <c r="J195" s="70"/>
    </row>
    <row r="196" spans="10:10" s="69" customFormat="1">
      <c r="J196" s="70"/>
    </row>
    <row r="197" spans="10:10" s="69" customFormat="1">
      <c r="J197" s="70"/>
    </row>
    <row r="198" spans="10:10" s="69" customFormat="1">
      <c r="J198" s="70"/>
    </row>
    <row r="199" spans="10:10" s="69" customFormat="1">
      <c r="J199" s="70"/>
    </row>
    <row r="200" spans="10:10" s="69" customFormat="1">
      <c r="J200" s="70"/>
    </row>
    <row r="201" spans="10:10" s="69" customFormat="1">
      <c r="J201" s="70"/>
    </row>
    <row r="202" spans="10:10" s="69" customFormat="1">
      <c r="J202" s="70"/>
    </row>
    <row r="203" spans="10:10" s="69" customFormat="1">
      <c r="J203" s="70"/>
    </row>
    <row r="204" spans="10:10" s="69" customFormat="1">
      <c r="J204" s="70"/>
    </row>
    <row r="205" spans="10:10" s="69" customFormat="1">
      <c r="J205" s="70"/>
    </row>
    <row r="206" spans="10:10" s="69" customFormat="1">
      <c r="J206" s="70"/>
    </row>
    <row r="207" spans="10:10" s="69" customFormat="1">
      <c r="J207" s="70"/>
    </row>
    <row r="208" spans="10:10" s="69" customFormat="1">
      <c r="J208" s="70"/>
    </row>
    <row r="209" spans="10:10" s="69" customFormat="1">
      <c r="J209" s="70"/>
    </row>
    <row r="210" spans="10:10" s="69" customFormat="1">
      <c r="J210" s="70"/>
    </row>
    <row r="211" spans="10:10" s="69" customFormat="1">
      <c r="J211" s="70"/>
    </row>
    <row r="212" spans="10:10" s="69" customFormat="1">
      <c r="J212" s="70"/>
    </row>
    <row r="213" spans="10:10" s="69" customFormat="1">
      <c r="J213" s="70"/>
    </row>
    <row r="214" spans="10:10" s="69" customFormat="1">
      <c r="J214" s="70"/>
    </row>
    <row r="215" spans="10:10" s="69" customFormat="1">
      <c r="J215" s="70"/>
    </row>
    <row r="216" spans="10:10" s="69" customFormat="1">
      <c r="J216" s="70"/>
    </row>
    <row r="217" spans="10:10" s="69" customFormat="1">
      <c r="J217" s="70"/>
    </row>
    <row r="218" spans="10:10" s="69" customFormat="1">
      <c r="J218" s="70"/>
    </row>
    <row r="219" spans="10:10" s="69" customFormat="1">
      <c r="J219" s="70"/>
    </row>
    <row r="220" spans="10:10" s="69" customFormat="1">
      <c r="J220" s="70"/>
    </row>
    <row r="221" spans="10:10" s="69" customFormat="1">
      <c r="J221" s="70"/>
    </row>
    <row r="222" spans="10:10" s="69" customFormat="1">
      <c r="J222" s="70"/>
    </row>
    <row r="223" spans="10:10" s="69" customFormat="1">
      <c r="J223" s="70"/>
    </row>
    <row r="224" spans="10:10" s="69" customFormat="1">
      <c r="J224" s="70"/>
    </row>
    <row r="225" spans="10:10" s="69" customFormat="1">
      <c r="J225" s="70"/>
    </row>
    <row r="226" spans="10:10" s="69" customFormat="1">
      <c r="J226" s="70"/>
    </row>
    <row r="227" spans="10:10" s="69" customFormat="1">
      <c r="J227" s="70"/>
    </row>
    <row r="228" spans="10:10" s="69" customFormat="1">
      <c r="J228" s="70"/>
    </row>
    <row r="229" spans="10:10" s="69" customFormat="1">
      <c r="J229" s="70"/>
    </row>
    <row r="230" spans="10:10" s="69" customFormat="1">
      <c r="J230" s="70"/>
    </row>
    <row r="231" spans="10:10" s="69" customFormat="1">
      <c r="J231" s="70"/>
    </row>
    <row r="232" spans="10:10" s="69" customFormat="1">
      <c r="J232" s="70"/>
    </row>
    <row r="233" spans="10:10" s="69" customFormat="1">
      <c r="J233" s="70"/>
    </row>
    <row r="234" spans="10:10" s="69" customFormat="1">
      <c r="J234" s="70"/>
    </row>
    <row r="235" spans="10:10" s="69" customFormat="1">
      <c r="J235" s="70"/>
    </row>
    <row r="236" spans="10:10" s="69" customFormat="1">
      <c r="J236" s="70"/>
    </row>
    <row r="237" spans="10:10" s="69" customFormat="1">
      <c r="J237" s="70"/>
    </row>
    <row r="238" spans="10:10" s="69" customFormat="1">
      <c r="J238" s="70"/>
    </row>
    <row r="239" spans="10:10" s="69" customFormat="1">
      <c r="J239" s="70"/>
    </row>
    <row r="240" spans="10:10" s="69" customFormat="1">
      <c r="J240" s="70"/>
    </row>
    <row r="241" spans="10:10" s="69" customFormat="1">
      <c r="J241" s="70"/>
    </row>
    <row r="242" spans="10:10" s="69" customFormat="1">
      <c r="J242" s="70"/>
    </row>
    <row r="243" spans="10:10" s="69" customFormat="1">
      <c r="J243" s="70"/>
    </row>
    <row r="244" spans="10:10" s="69" customFormat="1">
      <c r="J244" s="70"/>
    </row>
    <row r="245" spans="10:10" s="69" customFormat="1">
      <c r="J245" s="70"/>
    </row>
    <row r="246" spans="10:10" s="69" customFormat="1">
      <c r="J246" s="70"/>
    </row>
    <row r="247" spans="10:10" s="69" customFormat="1">
      <c r="J247" s="70"/>
    </row>
    <row r="248" spans="10:10" s="69" customFormat="1">
      <c r="J248" s="70"/>
    </row>
    <row r="249" spans="10:10" s="69" customFormat="1">
      <c r="J249" s="70"/>
    </row>
    <row r="250" spans="10:10" s="69" customFormat="1">
      <c r="J250" s="70"/>
    </row>
    <row r="251" spans="10:10" s="69" customFormat="1">
      <c r="J251" s="70"/>
    </row>
    <row r="252" spans="10:10" s="69" customFormat="1">
      <c r="J252" s="70"/>
    </row>
    <row r="253" spans="10:10" s="69" customFormat="1">
      <c r="J253" s="70"/>
    </row>
    <row r="254" spans="10:10" s="69" customFormat="1">
      <c r="J254" s="70"/>
    </row>
    <row r="255" spans="10:10" s="69" customFormat="1">
      <c r="J255" s="70"/>
    </row>
    <row r="256" spans="10:10" s="69" customFormat="1">
      <c r="J256" s="70"/>
    </row>
    <row r="257" spans="10:10" s="69" customFormat="1">
      <c r="J257" s="70"/>
    </row>
    <row r="258" spans="10:10" s="69" customFormat="1">
      <c r="J258" s="70"/>
    </row>
    <row r="259" spans="10:10" s="69" customFormat="1">
      <c r="J259" s="70"/>
    </row>
    <row r="260" spans="10:10" s="69" customFormat="1">
      <c r="J260" s="70"/>
    </row>
    <row r="261" spans="10:10" s="69" customFormat="1">
      <c r="J261" s="70"/>
    </row>
    <row r="262" spans="10:10" s="69" customFormat="1">
      <c r="J262" s="70"/>
    </row>
    <row r="263" spans="10:10" s="69" customFormat="1">
      <c r="J263" s="70"/>
    </row>
    <row r="264" spans="10:10" s="69" customFormat="1">
      <c r="J264" s="70"/>
    </row>
    <row r="265" spans="10:10" s="69" customFormat="1">
      <c r="J265" s="70"/>
    </row>
    <row r="266" spans="10:10" s="69" customFormat="1">
      <c r="J266" s="70"/>
    </row>
    <row r="267" spans="10:10" s="69" customFormat="1">
      <c r="J267" s="70"/>
    </row>
    <row r="268" spans="10:10" s="69" customFormat="1">
      <c r="J268" s="70"/>
    </row>
    <row r="269" spans="10:10" s="69" customFormat="1">
      <c r="J269" s="70"/>
    </row>
    <row r="270" spans="10:10" s="69" customFormat="1">
      <c r="J270" s="70"/>
    </row>
    <row r="271" spans="10:10" s="69" customFormat="1">
      <c r="J271" s="70"/>
    </row>
    <row r="272" spans="10:10" s="69" customFormat="1">
      <c r="J272" s="70"/>
    </row>
    <row r="273" spans="10:10" s="69" customFormat="1">
      <c r="J273" s="70"/>
    </row>
    <row r="274" spans="10:10" s="69" customFormat="1">
      <c r="J274" s="70"/>
    </row>
    <row r="275" spans="10:10" s="69" customFormat="1">
      <c r="J275" s="70"/>
    </row>
    <row r="276" spans="10:10" s="69" customFormat="1">
      <c r="J276" s="70"/>
    </row>
    <row r="277" spans="10:10" s="69" customFormat="1">
      <c r="J277" s="70"/>
    </row>
    <row r="278" spans="10:10" s="69" customFormat="1">
      <c r="J278" s="70"/>
    </row>
    <row r="279" spans="10:10" s="69" customFormat="1">
      <c r="J279" s="70"/>
    </row>
    <row r="280" spans="10:10" s="69" customFormat="1">
      <c r="J280" s="70"/>
    </row>
    <row r="281" spans="10:10" s="69" customFormat="1">
      <c r="J281" s="70"/>
    </row>
    <row r="282" spans="10:10" s="69" customFormat="1">
      <c r="J282" s="70"/>
    </row>
    <row r="283" spans="10:10" s="69" customFormat="1">
      <c r="J283" s="70"/>
    </row>
    <row r="284" spans="10:10" s="69" customFormat="1">
      <c r="J284" s="70"/>
    </row>
    <row r="285" spans="10:10" s="69" customFormat="1">
      <c r="J285" s="70"/>
    </row>
    <row r="286" spans="10:10" s="69" customFormat="1">
      <c r="J286" s="70"/>
    </row>
    <row r="287" spans="10:10" s="69" customFormat="1">
      <c r="J287" s="70"/>
    </row>
    <row r="288" spans="10:10" s="69" customFormat="1">
      <c r="J288" s="70"/>
    </row>
    <row r="289" spans="10:10" s="69" customFormat="1">
      <c r="J289" s="70"/>
    </row>
    <row r="290" spans="10:10" s="69" customFormat="1">
      <c r="J290" s="70"/>
    </row>
    <row r="291" spans="10:10" s="69" customFormat="1">
      <c r="J291" s="70"/>
    </row>
    <row r="292" spans="10:10" s="69" customFormat="1">
      <c r="J292" s="70"/>
    </row>
    <row r="293" spans="10:10" s="69" customFormat="1">
      <c r="J293" s="70"/>
    </row>
    <row r="294" spans="10:10" s="69" customFormat="1">
      <c r="J294" s="70"/>
    </row>
    <row r="295" spans="10:10" s="69" customFormat="1">
      <c r="J295" s="70"/>
    </row>
    <row r="296" spans="10:10" s="69" customFormat="1">
      <c r="J296" s="70"/>
    </row>
    <row r="297" spans="10:10" s="69" customFormat="1">
      <c r="J297" s="70"/>
    </row>
  </sheetData>
  <mergeCells count="64">
    <mergeCell ref="B5:J5"/>
    <mergeCell ref="B2:C2"/>
    <mergeCell ref="D2:J2"/>
    <mergeCell ref="B3:C3"/>
    <mergeCell ref="D3:J3"/>
    <mergeCell ref="B4:C4"/>
    <mergeCell ref="B6:J6"/>
    <mergeCell ref="B7:J7"/>
    <mergeCell ref="B8:J8"/>
    <mergeCell ref="B9:B14"/>
    <mergeCell ref="C9:E9"/>
    <mergeCell ref="G9:G14"/>
    <mergeCell ref="H9:I9"/>
    <mergeCell ref="C10:E10"/>
    <mergeCell ref="H10:I10"/>
    <mergeCell ref="C11:E11"/>
    <mergeCell ref="H11:I11"/>
    <mergeCell ref="C12:E12"/>
    <mergeCell ref="H12:I12"/>
    <mergeCell ref="C13:E13"/>
    <mergeCell ref="H13:I13"/>
    <mergeCell ref="D25:F25"/>
    <mergeCell ref="D26:F26"/>
    <mergeCell ref="C14:E14"/>
    <mergeCell ref="H14:I14"/>
    <mergeCell ref="B15:J15"/>
    <mergeCell ref="B16:J16"/>
    <mergeCell ref="B17:J17"/>
    <mergeCell ref="B18:J18"/>
    <mergeCell ref="J19:J36"/>
    <mergeCell ref="D35:F35"/>
    <mergeCell ref="D36:F36"/>
    <mergeCell ref="B38:H38"/>
    <mergeCell ref="D27:F27"/>
    <mergeCell ref="D28:F28"/>
    <mergeCell ref="D29:F29"/>
    <mergeCell ref="D30:F30"/>
    <mergeCell ref="D31:F31"/>
    <mergeCell ref="D32:F32"/>
    <mergeCell ref="B19:C36"/>
    <mergeCell ref="D19:I19"/>
    <mergeCell ref="D20:I20"/>
    <mergeCell ref="D21:I21"/>
    <mergeCell ref="D22:F22"/>
    <mergeCell ref="D23:F23"/>
    <mergeCell ref="D24:F24"/>
    <mergeCell ref="D33:F33"/>
    <mergeCell ref="D34:F34"/>
    <mergeCell ref="B51:J51"/>
    <mergeCell ref="B37:J37"/>
    <mergeCell ref="B39:J39"/>
    <mergeCell ref="B40:C50"/>
    <mergeCell ref="D40:I40"/>
    <mergeCell ref="J40:J50"/>
    <mergeCell ref="D41:I41"/>
    <mergeCell ref="D42:I42"/>
    <mergeCell ref="D43:G43"/>
    <mergeCell ref="D44:G44"/>
    <mergeCell ref="D45:G45"/>
    <mergeCell ref="D46:G46"/>
    <mergeCell ref="D47:G47"/>
    <mergeCell ref="D48:G48"/>
    <mergeCell ref="D49:G49"/>
    <mergeCell ref="D50:G50"/>
  </mergeCells>
  <pageMargins left="0.7" right="0.7" top="0.75" bottom="0.75" header="0.3" footer="0.3"/>
  <pageSetup scale="87" orientation="portrait" r:id="rId1"/>
  <headerFooter>
    <oddFooter>&amp;CFileName: &amp;F, Tab: &amp;A, Page &amp;P of &amp;N, &amp;D, &amp;T</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K297"/>
  <sheetViews>
    <sheetView workbookViewId="0"/>
  </sheetViews>
  <sheetFormatPr defaultRowHeight="12.75"/>
  <cols>
    <col min="1" max="1" width="2.7109375" customWidth="1"/>
    <col min="2" max="2" width="4.42578125" customWidth="1"/>
    <col min="3" max="4" width="10.28515625" customWidth="1"/>
    <col min="5" max="5" width="11.5703125" customWidth="1"/>
    <col min="6" max="6" width="13.42578125" bestFit="1" customWidth="1"/>
    <col min="7" max="7" width="10.5703125" customWidth="1"/>
    <col min="8" max="8" width="16.42578125" bestFit="1" customWidth="1"/>
    <col min="9" max="9" width="15.140625" customWidth="1"/>
    <col min="10" max="10" width="11.85546875" style="52" customWidth="1"/>
    <col min="11" max="11" width="2.7109375" customWidth="1"/>
  </cols>
  <sheetData>
    <row r="1" spans="1:11">
      <c r="A1" s="1"/>
      <c r="B1" s="1"/>
      <c r="C1" s="1"/>
      <c r="D1" s="1"/>
      <c r="E1" s="1"/>
      <c r="F1" s="1"/>
      <c r="G1" s="1"/>
      <c r="H1" s="1"/>
      <c r="I1" s="1"/>
      <c r="J1" s="2"/>
      <c r="K1" s="2"/>
    </row>
    <row r="2" spans="1:11" ht="16.5" thickBot="1">
      <c r="A2" s="1"/>
      <c r="B2" s="99" t="s">
        <v>5</v>
      </c>
      <c r="C2" s="100"/>
      <c r="D2" s="101" t="s">
        <v>56</v>
      </c>
      <c r="E2" s="101"/>
      <c r="F2" s="101"/>
      <c r="G2" s="101"/>
      <c r="H2" s="101"/>
      <c r="I2" s="101"/>
      <c r="J2" s="101"/>
      <c r="K2" s="2"/>
    </row>
    <row r="3" spans="1:11" ht="18" customHeight="1" thickBot="1">
      <c r="A3" s="1"/>
      <c r="B3" s="99" t="s">
        <v>7</v>
      </c>
      <c r="C3" s="100"/>
      <c r="D3" s="102"/>
      <c r="E3" s="102"/>
      <c r="F3" s="102"/>
      <c r="G3" s="102"/>
      <c r="H3" s="102"/>
      <c r="I3" s="102"/>
      <c r="J3" s="102"/>
      <c r="K3" s="2"/>
    </row>
    <row r="4" spans="1:11" ht="18" customHeight="1" thickBot="1">
      <c r="A4" s="1"/>
      <c r="B4" s="99" t="s">
        <v>6</v>
      </c>
      <c r="C4" s="100"/>
      <c r="D4" s="38"/>
      <c r="E4" s="38"/>
      <c r="F4" s="38"/>
      <c r="G4" s="38"/>
      <c r="H4" s="38"/>
      <c r="I4" s="38"/>
      <c r="J4" s="38"/>
      <c r="K4" s="2"/>
    </row>
    <row r="5" spans="1:11" ht="18" customHeight="1">
      <c r="A5" s="1"/>
      <c r="B5" s="94" t="s">
        <v>106</v>
      </c>
      <c r="C5" s="97"/>
      <c r="D5" s="97"/>
      <c r="E5" s="97"/>
      <c r="F5" s="97"/>
      <c r="G5" s="97"/>
      <c r="H5" s="97"/>
      <c r="I5" s="97"/>
      <c r="J5" s="98"/>
      <c r="K5" s="2"/>
    </row>
    <row r="6" spans="1:11" ht="18" customHeight="1">
      <c r="A6" s="1"/>
      <c r="B6" s="94" t="s">
        <v>153</v>
      </c>
      <c r="C6" s="94"/>
      <c r="D6" s="94"/>
      <c r="E6" s="94"/>
      <c r="F6" s="94"/>
      <c r="G6" s="94"/>
      <c r="H6" s="94"/>
      <c r="I6" s="94"/>
      <c r="J6" s="94"/>
      <c r="K6" s="2"/>
    </row>
    <row r="7" spans="1:11" ht="18" customHeight="1">
      <c r="A7" s="1"/>
      <c r="B7" s="94" t="s">
        <v>201</v>
      </c>
      <c r="C7" s="94"/>
      <c r="D7" s="94"/>
      <c r="E7" s="94"/>
      <c r="F7" s="94"/>
      <c r="G7" s="94"/>
      <c r="H7" s="94"/>
      <c r="I7" s="94"/>
      <c r="J7" s="94"/>
      <c r="K7" s="2"/>
    </row>
    <row r="8" spans="1:11" s="3" customFormat="1" ht="15.75">
      <c r="A8" s="4"/>
      <c r="B8" s="95" t="s">
        <v>155</v>
      </c>
      <c r="C8" s="95"/>
      <c r="D8" s="95"/>
      <c r="E8" s="95"/>
      <c r="F8" s="95"/>
      <c r="G8" s="95"/>
      <c r="H8" s="95"/>
      <c r="I8" s="95"/>
      <c r="J8" s="95"/>
      <c r="K8" s="39"/>
    </row>
    <row r="9" spans="1:11" s="3" customFormat="1" ht="15.75">
      <c r="A9" s="4"/>
      <c r="B9" s="89"/>
      <c r="C9" s="91" t="s">
        <v>85</v>
      </c>
      <c r="D9" s="92"/>
      <c r="E9" s="93"/>
      <c r="F9" s="14">
        <v>4500</v>
      </c>
      <c r="G9" s="96"/>
      <c r="H9" s="91" t="s">
        <v>81</v>
      </c>
      <c r="I9" s="92"/>
      <c r="J9" s="15">
        <v>400</v>
      </c>
      <c r="K9" s="39"/>
    </row>
    <row r="10" spans="1:11" s="3" customFormat="1" ht="15.75">
      <c r="A10" s="4"/>
      <c r="B10" s="89"/>
      <c r="C10" s="91" t="s">
        <v>17</v>
      </c>
      <c r="D10" s="92"/>
      <c r="E10" s="93"/>
      <c r="F10" s="15">
        <v>20000</v>
      </c>
      <c r="G10" s="96"/>
      <c r="H10" s="91" t="s">
        <v>107</v>
      </c>
      <c r="I10" s="92"/>
      <c r="J10" s="40">
        <v>1400</v>
      </c>
      <c r="K10" s="39"/>
    </row>
    <row r="11" spans="1:11" s="3" customFormat="1" ht="15.75">
      <c r="A11" s="4"/>
      <c r="B11" s="89"/>
      <c r="C11" s="91" t="s">
        <v>158</v>
      </c>
      <c r="D11" s="92"/>
      <c r="E11" s="93"/>
      <c r="F11" s="40">
        <v>3000</v>
      </c>
      <c r="G11" s="96"/>
      <c r="H11" s="91" t="s">
        <v>12</v>
      </c>
      <c r="I11" s="92"/>
      <c r="J11" s="40">
        <v>40000</v>
      </c>
      <c r="K11" s="39"/>
    </row>
    <row r="12" spans="1:11" s="3" customFormat="1" ht="15.75">
      <c r="A12" s="4"/>
      <c r="B12" s="89"/>
      <c r="C12" s="91" t="s">
        <v>159</v>
      </c>
      <c r="D12" s="92"/>
      <c r="E12" s="93"/>
      <c r="F12" s="40">
        <v>3800</v>
      </c>
      <c r="G12" s="96"/>
      <c r="H12" s="91" t="s">
        <v>108</v>
      </c>
      <c r="I12" s="92"/>
      <c r="J12" s="40">
        <v>1800</v>
      </c>
      <c r="K12" s="39"/>
    </row>
    <row r="13" spans="1:11" s="3" customFormat="1" ht="15.75">
      <c r="A13" s="4"/>
      <c r="B13" s="89"/>
      <c r="C13" s="91" t="s">
        <v>160</v>
      </c>
      <c r="D13" s="92"/>
      <c r="E13" s="93"/>
      <c r="F13" s="40">
        <v>5000</v>
      </c>
      <c r="G13" s="96"/>
      <c r="H13" s="91" t="s">
        <v>87</v>
      </c>
      <c r="I13" s="92"/>
      <c r="J13" s="15">
        <v>2200</v>
      </c>
      <c r="K13" s="39"/>
    </row>
    <row r="14" spans="1:11" s="3" customFormat="1" ht="15.75">
      <c r="A14" s="4"/>
      <c r="B14" s="89"/>
      <c r="C14" s="91" t="s">
        <v>161</v>
      </c>
      <c r="D14" s="92"/>
      <c r="E14" s="93"/>
      <c r="F14" s="40">
        <v>7500</v>
      </c>
      <c r="G14" s="96"/>
      <c r="H14" s="91" t="s">
        <v>90</v>
      </c>
      <c r="I14" s="92"/>
      <c r="J14" s="15">
        <v>3000</v>
      </c>
      <c r="K14" s="39"/>
    </row>
    <row r="15" spans="1:11" s="3" customFormat="1" ht="15.75">
      <c r="A15" s="4"/>
      <c r="B15" s="84"/>
      <c r="C15" s="84"/>
      <c r="D15" s="84"/>
      <c r="E15" s="84"/>
      <c r="F15" s="84"/>
      <c r="G15" s="84"/>
      <c r="H15" s="84"/>
      <c r="I15" s="84"/>
      <c r="J15" s="84"/>
      <c r="K15" s="39"/>
    </row>
    <row r="16" spans="1:11" s="3" customFormat="1" ht="15.75">
      <c r="A16" s="4"/>
      <c r="B16" s="90" t="s">
        <v>14</v>
      </c>
      <c r="C16" s="90"/>
      <c r="D16" s="90"/>
      <c r="E16" s="90"/>
      <c r="F16" s="90"/>
      <c r="G16" s="90"/>
      <c r="H16" s="90"/>
      <c r="I16" s="90"/>
      <c r="J16" s="90"/>
      <c r="K16" s="39"/>
    </row>
    <row r="17" spans="1:11" s="3" customFormat="1" ht="15.75">
      <c r="A17" s="4"/>
      <c r="B17" s="88" t="s">
        <v>162</v>
      </c>
      <c r="C17" s="88"/>
      <c r="D17" s="88"/>
      <c r="E17" s="88"/>
      <c r="F17" s="88"/>
      <c r="G17" s="88"/>
      <c r="H17" s="88"/>
      <c r="I17" s="88"/>
      <c r="J17" s="88"/>
      <c r="K17" s="39"/>
    </row>
    <row r="18" spans="1:11" s="3" customFormat="1" ht="15.75">
      <c r="A18" s="4"/>
      <c r="B18" s="84"/>
      <c r="C18" s="84"/>
      <c r="D18" s="84"/>
      <c r="E18" s="84"/>
      <c r="F18" s="84"/>
      <c r="G18" s="84"/>
      <c r="H18" s="84"/>
      <c r="I18" s="84"/>
      <c r="J18" s="84"/>
      <c r="K18" s="39"/>
    </row>
    <row r="19" spans="1:11" s="56" customFormat="1" ht="15.75">
      <c r="A19" s="54"/>
      <c r="B19" s="84"/>
      <c r="C19" s="84"/>
      <c r="D19" s="103" t="s">
        <v>156</v>
      </c>
      <c r="E19" s="103"/>
      <c r="F19" s="103"/>
      <c r="G19" s="103"/>
      <c r="H19" s="103"/>
      <c r="I19" s="103"/>
      <c r="J19" s="84"/>
      <c r="K19" s="55"/>
    </row>
    <row r="20" spans="1:11" s="56" customFormat="1" ht="15.75">
      <c r="A20" s="54"/>
      <c r="B20" s="84"/>
      <c r="C20" s="84"/>
      <c r="D20" s="84" t="s">
        <v>15</v>
      </c>
      <c r="E20" s="84"/>
      <c r="F20" s="84"/>
      <c r="G20" s="84"/>
      <c r="H20" s="84"/>
      <c r="I20" s="84"/>
      <c r="J20" s="84"/>
      <c r="K20" s="55"/>
    </row>
    <row r="21" spans="1:11" s="56" customFormat="1" ht="16.5" thickBot="1">
      <c r="A21" s="54"/>
      <c r="B21" s="84"/>
      <c r="C21" s="84"/>
      <c r="D21" s="104" t="s">
        <v>157</v>
      </c>
      <c r="E21" s="104"/>
      <c r="F21" s="104"/>
      <c r="G21" s="104"/>
      <c r="H21" s="104"/>
      <c r="I21" s="104"/>
      <c r="J21" s="84"/>
      <c r="K21" s="55"/>
    </row>
    <row r="22" spans="1:11" s="56" customFormat="1" ht="15.75">
      <c r="A22" s="54"/>
      <c r="B22" s="84"/>
      <c r="C22" s="84"/>
      <c r="D22" s="115" t="str">
        <f>C11</f>
        <v>Work in process, 6/1/14</v>
      </c>
      <c r="E22" s="116"/>
      <c r="F22" s="117"/>
      <c r="G22" s="57"/>
      <c r="H22" s="57"/>
      <c r="I22" s="58">
        <f>F11</f>
        <v>3000</v>
      </c>
      <c r="J22" s="84"/>
      <c r="K22" s="55"/>
    </row>
    <row r="23" spans="1:11" s="56" customFormat="1" ht="15.75">
      <c r="A23" s="54"/>
      <c r="B23" s="84"/>
      <c r="C23" s="84"/>
      <c r="D23" s="85" t="str">
        <f>C10</f>
        <v>Direct materials used</v>
      </c>
      <c r="E23" s="86"/>
      <c r="F23" s="87"/>
      <c r="G23" s="57"/>
      <c r="H23" s="59">
        <f>F10</f>
        <v>20000</v>
      </c>
      <c r="I23" s="57"/>
      <c r="J23" s="84"/>
      <c r="K23" s="55"/>
    </row>
    <row r="24" spans="1:11" s="56" customFormat="1" ht="15.75">
      <c r="A24" s="54"/>
      <c r="B24" s="84"/>
      <c r="C24" s="84"/>
      <c r="D24" s="85" t="str">
        <f>H11</f>
        <v>Direct labor</v>
      </c>
      <c r="E24" s="86"/>
      <c r="F24" s="87"/>
      <c r="G24" s="57"/>
      <c r="H24" s="60">
        <f>J11</f>
        <v>40000</v>
      </c>
      <c r="I24" s="57"/>
      <c r="J24" s="84"/>
      <c r="K24" s="55"/>
    </row>
    <row r="25" spans="1:11" s="56" customFormat="1" ht="15.75">
      <c r="A25" s="54"/>
      <c r="B25" s="84"/>
      <c r="C25" s="84"/>
      <c r="D25" s="85" t="s">
        <v>13</v>
      </c>
      <c r="E25" s="86"/>
      <c r="F25" s="87"/>
      <c r="G25" s="57"/>
      <c r="H25" s="57"/>
      <c r="I25" s="57"/>
      <c r="J25" s="84"/>
      <c r="K25" s="55"/>
    </row>
    <row r="26" spans="1:11" s="56" customFormat="1" ht="15.75">
      <c r="A26" s="54"/>
      <c r="B26" s="84"/>
      <c r="C26" s="84"/>
      <c r="D26" s="108" t="str">
        <f>C9</f>
        <v>Indirect factory labor</v>
      </c>
      <c r="E26" s="109"/>
      <c r="F26" s="110"/>
      <c r="G26" s="61">
        <f>F9</f>
        <v>4500</v>
      </c>
      <c r="H26" s="57"/>
      <c r="I26" s="57"/>
      <c r="J26" s="84"/>
      <c r="K26" s="55"/>
    </row>
    <row r="27" spans="1:11" s="56" customFormat="1" ht="15.75">
      <c r="A27" s="54"/>
      <c r="B27" s="84"/>
      <c r="C27" s="84"/>
      <c r="D27" s="108" t="str">
        <f>H14</f>
        <v>Factory manager's salary</v>
      </c>
      <c r="E27" s="109"/>
      <c r="F27" s="110"/>
      <c r="G27" s="62">
        <f>J14</f>
        <v>3000</v>
      </c>
      <c r="H27" s="57"/>
      <c r="I27" s="57"/>
      <c r="J27" s="84"/>
      <c r="K27" s="55"/>
    </row>
    <row r="28" spans="1:11" s="56" customFormat="1" ht="15.75">
      <c r="A28" s="54"/>
      <c r="B28" s="84"/>
      <c r="C28" s="84"/>
      <c r="D28" s="108" t="str">
        <f>H13</f>
        <v>Indirect materials</v>
      </c>
      <c r="E28" s="109"/>
      <c r="F28" s="110"/>
      <c r="G28" s="62">
        <f>J13</f>
        <v>2200</v>
      </c>
      <c r="H28" s="57"/>
      <c r="I28" s="57"/>
      <c r="J28" s="84"/>
      <c r="K28" s="55"/>
    </row>
    <row r="29" spans="1:11" s="56" customFormat="1" ht="15.75">
      <c r="A29" s="54"/>
      <c r="B29" s="84"/>
      <c r="C29" s="84"/>
      <c r="D29" s="108" t="str">
        <f>H12</f>
        <v>Maintenance, factory equipment</v>
      </c>
      <c r="E29" s="109"/>
      <c r="F29" s="110"/>
      <c r="G29" s="62">
        <f>J12</f>
        <v>1800</v>
      </c>
      <c r="H29" s="57"/>
      <c r="I29" s="57"/>
      <c r="J29" s="84"/>
      <c r="K29" s="55"/>
    </row>
    <row r="30" spans="1:11" s="56" customFormat="1" ht="15.75">
      <c r="A30" s="54"/>
      <c r="B30" s="84"/>
      <c r="C30" s="84"/>
      <c r="D30" s="108" t="str">
        <f>H10</f>
        <v>Depreciation, factory equipment</v>
      </c>
      <c r="E30" s="109"/>
      <c r="F30" s="110"/>
      <c r="G30" s="62">
        <f>J10</f>
        <v>1400</v>
      </c>
      <c r="H30" s="57"/>
      <c r="I30" s="57"/>
      <c r="J30" s="84"/>
      <c r="K30" s="55"/>
    </row>
    <row r="31" spans="1:11" s="56" customFormat="1" ht="16.5" thickBot="1">
      <c r="A31" s="54"/>
      <c r="B31" s="84"/>
      <c r="C31" s="84"/>
      <c r="D31" s="108" t="str">
        <f>H9</f>
        <v>Factory utilities</v>
      </c>
      <c r="E31" s="109"/>
      <c r="F31" s="110"/>
      <c r="G31" s="63">
        <f>J9</f>
        <v>400</v>
      </c>
      <c r="H31" s="57"/>
      <c r="I31" s="57"/>
      <c r="J31" s="84"/>
      <c r="K31" s="55"/>
    </row>
    <row r="32" spans="1:11" s="56" customFormat="1" ht="16.5" thickBot="1">
      <c r="A32" s="54"/>
      <c r="B32" s="84"/>
      <c r="C32" s="84"/>
      <c r="D32" s="111" t="s">
        <v>21</v>
      </c>
      <c r="E32" s="112"/>
      <c r="F32" s="113"/>
      <c r="G32" s="57"/>
      <c r="H32" s="64">
        <f>SUM(G26:G31)</f>
        <v>13300</v>
      </c>
      <c r="I32" s="57"/>
      <c r="J32" s="84"/>
      <c r="K32" s="55"/>
    </row>
    <row r="33" spans="1:11" s="56" customFormat="1" ht="16.5" thickBot="1">
      <c r="A33" s="54"/>
      <c r="B33" s="84"/>
      <c r="C33" s="84"/>
      <c r="D33" s="85" t="s">
        <v>18</v>
      </c>
      <c r="E33" s="86"/>
      <c r="F33" s="87"/>
      <c r="G33" s="57"/>
      <c r="H33" s="57"/>
      <c r="I33" s="64">
        <f>H23+H24+H32</f>
        <v>73300</v>
      </c>
      <c r="J33" s="84"/>
      <c r="K33" s="55"/>
    </row>
    <row r="34" spans="1:11" s="3" customFormat="1" ht="13.5" customHeight="1">
      <c r="A34" s="4"/>
      <c r="B34" s="84"/>
      <c r="C34" s="84"/>
      <c r="D34" s="85" t="s">
        <v>19</v>
      </c>
      <c r="E34" s="86"/>
      <c r="F34" s="87"/>
      <c r="G34" s="57"/>
      <c r="H34" s="57"/>
      <c r="I34" s="65">
        <f>I22+I33</f>
        <v>76300</v>
      </c>
      <c r="J34" s="84"/>
      <c r="K34" s="39"/>
    </row>
    <row r="35" spans="1:11" s="3" customFormat="1" ht="13.5" customHeight="1" thickBot="1">
      <c r="A35" s="4"/>
      <c r="B35" s="84"/>
      <c r="C35" s="84"/>
      <c r="D35" s="85" t="str">
        <f>CONCATENATE("Less: ",C12)</f>
        <v>Less: Work in process, 6/30/14</v>
      </c>
      <c r="E35" s="86"/>
      <c r="F35" s="87"/>
      <c r="G35" s="57"/>
      <c r="H35" s="57"/>
      <c r="I35" s="64">
        <f>F12</f>
        <v>3800</v>
      </c>
      <c r="J35" s="84"/>
      <c r="K35" s="39"/>
    </row>
    <row r="36" spans="1:11" s="3" customFormat="1" ht="13.5" customHeight="1" thickBot="1">
      <c r="A36" s="4"/>
      <c r="B36" s="84"/>
      <c r="C36" s="84"/>
      <c r="D36" s="85" t="s">
        <v>109</v>
      </c>
      <c r="E36" s="86"/>
      <c r="F36" s="87"/>
      <c r="G36" s="57"/>
      <c r="H36" s="57"/>
      <c r="I36" s="66">
        <f>I34-I35</f>
        <v>72500</v>
      </c>
      <c r="J36" s="84"/>
      <c r="K36" s="39"/>
    </row>
    <row r="37" spans="1:11" s="3" customFormat="1" ht="16.5" thickTop="1">
      <c r="A37" s="4"/>
      <c r="B37" s="84"/>
      <c r="C37" s="84"/>
      <c r="D37" s="84"/>
      <c r="E37" s="84"/>
      <c r="F37" s="84"/>
      <c r="G37" s="84"/>
      <c r="H37" s="84"/>
      <c r="I37" s="84"/>
      <c r="J37" s="84"/>
      <c r="K37" s="39"/>
    </row>
    <row r="38" spans="1:11" s="3" customFormat="1" ht="15.75">
      <c r="A38" s="4"/>
      <c r="B38" s="88" t="s">
        <v>163</v>
      </c>
      <c r="C38" s="88"/>
      <c r="D38" s="88"/>
      <c r="E38" s="88"/>
      <c r="F38" s="88"/>
      <c r="G38" s="88"/>
      <c r="H38" s="114"/>
      <c r="I38" s="14">
        <v>92100</v>
      </c>
      <c r="J38" s="67"/>
      <c r="K38" s="39"/>
    </row>
    <row r="39" spans="1:11" s="3" customFormat="1" ht="15.75">
      <c r="A39" s="4"/>
      <c r="B39" s="84"/>
      <c r="C39" s="84"/>
      <c r="D39" s="84"/>
      <c r="E39" s="84"/>
      <c r="F39" s="84"/>
      <c r="G39" s="84"/>
      <c r="H39" s="84"/>
      <c r="I39" s="84"/>
      <c r="J39" s="84"/>
      <c r="K39" s="39"/>
    </row>
    <row r="40" spans="1:11" s="56" customFormat="1" ht="15.75">
      <c r="A40" s="54"/>
      <c r="B40" s="84"/>
      <c r="C40" s="84"/>
      <c r="D40" s="103" t="str">
        <f>D19</f>
        <v>CEPEDA CORPORATION</v>
      </c>
      <c r="E40" s="103"/>
      <c r="F40" s="103"/>
      <c r="G40" s="103"/>
      <c r="H40" s="103"/>
      <c r="I40" s="103"/>
      <c r="J40" s="84"/>
      <c r="K40" s="55"/>
    </row>
    <row r="41" spans="1:11" s="56" customFormat="1" ht="15.75">
      <c r="A41" s="54"/>
      <c r="B41" s="84"/>
      <c r="C41" s="84"/>
      <c r="D41" s="84" t="s">
        <v>110</v>
      </c>
      <c r="E41" s="84"/>
      <c r="F41" s="84"/>
      <c r="G41" s="84"/>
      <c r="H41" s="84"/>
      <c r="I41" s="84"/>
      <c r="J41" s="84"/>
      <c r="K41" s="55"/>
    </row>
    <row r="42" spans="1:11" s="56" customFormat="1" ht="16.5" thickBot="1">
      <c r="A42" s="54"/>
      <c r="B42" s="84"/>
      <c r="C42" s="84"/>
      <c r="D42" s="104" t="str">
        <f>D21</f>
        <v>For the Month Ended June 30, 2014</v>
      </c>
      <c r="E42" s="104"/>
      <c r="F42" s="104"/>
      <c r="G42" s="104"/>
      <c r="H42" s="104"/>
      <c r="I42" s="104"/>
      <c r="J42" s="84"/>
      <c r="K42" s="55"/>
    </row>
    <row r="43" spans="1:11" s="56" customFormat="1" ht="15.75">
      <c r="A43" s="54"/>
      <c r="B43" s="84"/>
      <c r="C43" s="84"/>
      <c r="D43" s="105" t="s">
        <v>111</v>
      </c>
      <c r="E43" s="106"/>
      <c r="F43" s="106"/>
      <c r="G43" s="107"/>
      <c r="H43" s="57"/>
      <c r="I43" s="58">
        <f>I38</f>
        <v>92100</v>
      </c>
      <c r="J43" s="84"/>
      <c r="K43" s="55"/>
    </row>
    <row r="44" spans="1:11" s="56" customFormat="1" ht="15.75">
      <c r="A44" s="54"/>
      <c r="B44" s="84"/>
      <c r="C44" s="84"/>
      <c r="D44" s="85" t="s">
        <v>47</v>
      </c>
      <c r="E44" s="86"/>
      <c r="F44" s="86"/>
      <c r="G44" s="87"/>
      <c r="I44" s="57"/>
      <c r="J44" s="84"/>
      <c r="K44" s="55"/>
    </row>
    <row r="45" spans="1:11" s="56" customFormat="1" ht="15.75">
      <c r="A45" s="54"/>
      <c r="B45" s="84"/>
      <c r="C45" s="84"/>
      <c r="D45" s="108" t="str">
        <f>C13</f>
        <v>Finished goods, 6/1/14</v>
      </c>
      <c r="E45" s="109"/>
      <c r="F45" s="109"/>
      <c r="G45" s="110"/>
      <c r="H45" s="61">
        <f>F13</f>
        <v>5000</v>
      </c>
      <c r="I45" s="57"/>
      <c r="J45" s="84"/>
      <c r="K45" s="55"/>
    </row>
    <row r="46" spans="1:11" s="56" customFormat="1" ht="16.5" thickBot="1">
      <c r="A46" s="54"/>
      <c r="B46" s="84"/>
      <c r="C46" s="84"/>
      <c r="D46" s="108" t="str">
        <f>CONCATENATE(D36," [from (a)]")</f>
        <v>Cost of Goods Manufactured [from (a)]</v>
      </c>
      <c r="E46" s="109"/>
      <c r="F46" s="109"/>
      <c r="G46" s="110"/>
      <c r="H46" s="63">
        <f>I36</f>
        <v>72500</v>
      </c>
      <c r="I46" s="57"/>
      <c r="J46" s="84"/>
      <c r="K46" s="55"/>
    </row>
    <row r="47" spans="1:11" s="56" customFormat="1" ht="15.75">
      <c r="A47" s="54"/>
      <c r="B47" s="84"/>
      <c r="C47" s="84"/>
      <c r="D47" s="108" t="s">
        <v>49</v>
      </c>
      <c r="E47" s="109"/>
      <c r="F47" s="109"/>
      <c r="G47" s="110"/>
      <c r="H47" s="68">
        <f>H45+H46</f>
        <v>77500</v>
      </c>
      <c r="I47" s="57"/>
      <c r="J47" s="84"/>
      <c r="K47" s="55"/>
    </row>
    <row r="48" spans="1:11" s="56" customFormat="1" ht="16.5" thickBot="1">
      <c r="A48" s="54"/>
      <c r="B48" s="84"/>
      <c r="C48" s="84"/>
      <c r="D48" s="108" t="str">
        <f>C14</f>
        <v>Finished goods, 6/30/14</v>
      </c>
      <c r="E48" s="109"/>
      <c r="F48" s="109"/>
      <c r="G48" s="110"/>
      <c r="H48" s="63">
        <f>F14</f>
        <v>7500</v>
      </c>
      <c r="I48" s="57"/>
      <c r="J48" s="84"/>
      <c r="K48" s="55"/>
    </row>
    <row r="49" spans="1:11" s="56" customFormat="1" ht="16.5" thickBot="1">
      <c r="A49" s="54"/>
      <c r="B49" s="84"/>
      <c r="C49" s="84"/>
      <c r="D49" s="111" t="s">
        <v>47</v>
      </c>
      <c r="E49" s="112"/>
      <c r="F49" s="112"/>
      <c r="G49" s="113"/>
      <c r="H49" s="57"/>
      <c r="I49" s="60">
        <f>H47-H48</f>
        <v>70000</v>
      </c>
      <c r="J49" s="84"/>
      <c r="K49" s="55"/>
    </row>
    <row r="50" spans="1:11" s="56" customFormat="1" ht="16.5" thickBot="1">
      <c r="A50" s="54"/>
      <c r="B50" s="84"/>
      <c r="C50" s="84"/>
      <c r="D50" s="85" t="s">
        <v>51</v>
      </c>
      <c r="E50" s="86"/>
      <c r="F50" s="86"/>
      <c r="G50" s="87"/>
      <c r="H50" s="57"/>
      <c r="I50" s="66">
        <f>I43-I49</f>
        <v>22100</v>
      </c>
      <c r="J50" s="84"/>
      <c r="K50" s="55"/>
    </row>
    <row r="51" spans="1:11" s="3" customFormat="1" ht="16.5" thickTop="1">
      <c r="A51" s="4"/>
      <c r="B51" s="84"/>
      <c r="C51" s="84"/>
      <c r="D51" s="84"/>
      <c r="E51" s="84"/>
      <c r="F51" s="84"/>
      <c r="G51" s="84"/>
      <c r="H51" s="84"/>
      <c r="I51" s="84"/>
      <c r="J51" s="84"/>
      <c r="K51" s="39"/>
    </row>
    <row r="52" spans="1:11" s="46" customFormat="1" ht="15.75">
      <c r="A52" s="39"/>
      <c r="B52" s="39"/>
      <c r="C52" s="39"/>
      <c r="D52" s="39"/>
      <c r="E52" s="39"/>
      <c r="F52" s="39"/>
      <c r="G52" s="39"/>
      <c r="H52" s="39"/>
      <c r="I52" s="39"/>
      <c r="J52" s="39"/>
      <c r="K52" s="39"/>
    </row>
    <row r="53" spans="1:11" s="46" customFormat="1" ht="15.75">
      <c r="J53" s="47"/>
    </row>
    <row r="54" spans="1:11" s="46" customFormat="1" ht="15.75">
      <c r="J54" s="47"/>
    </row>
    <row r="55" spans="1:11" s="46" customFormat="1" ht="15.75">
      <c r="J55" s="47"/>
    </row>
    <row r="56" spans="1:11" s="46" customFormat="1" ht="15.75">
      <c r="J56" s="47"/>
    </row>
    <row r="57" spans="1:11" s="46" customFormat="1" ht="15.75">
      <c r="J57" s="47"/>
    </row>
    <row r="58" spans="1:11" s="46" customFormat="1" ht="15.75">
      <c r="J58" s="47"/>
    </row>
    <row r="59" spans="1:11" s="46" customFormat="1" ht="15.75">
      <c r="J59" s="47"/>
    </row>
    <row r="60" spans="1:11" s="46" customFormat="1" ht="15.75">
      <c r="J60" s="47"/>
    </row>
    <row r="61" spans="1:11" s="46" customFormat="1" ht="15.75">
      <c r="J61" s="47"/>
    </row>
    <row r="62" spans="1:11" s="46" customFormat="1" ht="15.75">
      <c r="J62" s="47"/>
    </row>
    <row r="63" spans="1:11" s="46" customFormat="1" ht="15.75">
      <c r="J63" s="47"/>
    </row>
    <row r="64" spans="1:11" s="46" customFormat="1" ht="15.75">
      <c r="J64" s="47"/>
    </row>
    <row r="65" spans="10:10" s="46" customFormat="1" ht="15.75">
      <c r="J65" s="47"/>
    </row>
    <row r="66" spans="10:10" s="46" customFormat="1" ht="15.75">
      <c r="J66" s="47"/>
    </row>
    <row r="67" spans="10:10" s="46" customFormat="1" ht="15.75">
      <c r="J67" s="47"/>
    </row>
    <row r="68" spans="10:10" s="46" customFormat="1" ht="15.75">
      <c r="J68" s="47"/>
    </row>
    <row r="69" spans="10:10" s="46" customFormat="1" ht="15.75">
      <c r="J69" s="47"/>
    </row>
    <row r="70" spans="10:10" s="46" customFormat="1" ht="15.75">
      <c r="J70" s="47"/>
    </row>
    <row r="71" spans="10:10" s="46" customFormat="1" ht="15.75">
      <c r="J71" s="47"/>
    </row>
    <row r="72" spans="10:10" s="46" customFormat="1" ht="15.75">
      <c r="J72" s="47"/>
    </row>
    <row r="73" spans="10:10" s="46" customFormat="1" ht="15.75">
      <c r="J73" s="47"/>
    </row>
    <row r="74" spans="10:10" s="46" customFormat="1" ht="15.75">
      <c r="J74" s="47"/>
    </row>
    <row r="75" spans="10:10" s="46" customFormat="1" ht="15.75">
      <c r="J75" s="47"/>
    </row>
    <row r="76" spans="10:10" s="46" customFormat="1" ht="15.75">
      <c r="J76" s="47"/>
    </row>
    <row r="77" spans="10:10" s="46" customFormat="1" ht="15.75">
      <c r="J77" s="47"/>
    </row>
    <row r="78" spans="10:10" s="46" customFormat="1" ht="15.75">
      <c r="J78" s="47"/>
    </row>
    <row r="79" spans="10:10" s="46" customFormat="1" ht="15.75">
      <c r="J79" s="47"/>
    </row>
    <row r="80" spans="10:10" s="46" customFormat="1" ht="15.75">
      <c r="J80" s="47"/>
    </row>
    <row r="81" spans="10:10" s="46" customFormat="1" ht="15.75">
      <c r="J81" s="47"/>
    </row>
    <row r="82" spans="10:10" s="46" customFormat="1" ht="15.75">
      <c r="J82" s="47"/>
    </row>
    <row r="83" spans="10:10" s="46" customFormat="1" ht="15.75">
      <c r="J83" s="47"/>
    </row>
    <row r="84" spans="10:10" s="46" customFormat="1" ht="15.75">
      <c r="J84" s="47"/>
    </row>
    <row r="85" spans="10:10" s="46" customFormat="1" ht="15.75">
      <c r="J85" s="47"/>
    </row>
    <row r="86" spans="10:10" s="46" customFormat="1" ht="15.75">
      <c r="J86" s="47"/>
    </row>
    <row r="87" spans="10:10" s="46" customFormat="1" ht="15.75">
      <c r="J87" s="47"/>
    </row>
    <row r="88" spans="10:10" s="46" customFormat="1" ht="15.75">
      <c r="J88" s="47"/>
    </row>
    <row r="89" spans="10:10" s="46" customFormat="1" ht="15.75">
      <c r="J89" s="47"/>
    </row>
    <row r="90" spans="10:10" s="46" customFormat="1" ht="15.75">
      <c r="J90" s="47"/>
    </row>
    <row r="91" spans="10:10" s="46" customFormat="1" ht="15.75">
      <c r="J91" s="47"/>
    </row>
    <row r="92" spans="10:10" s="46" customFormat="1" ht="15.75">
      <c r="J92" s="47"/>
    </row>
    <row r="93" spans="10:10" s="46" customFormat="1" ht="15.75">
      <c r="J93" s="47"/>
    </row>
    <row r="94" spans="10:10" s="46" customFormat="1" ht="15.75">
      <c r="J94" s="47"/>
    </row>
    <row r="95" spans="10:10" s="46" customFormat="1" ht="15.75">
      <c r="J95" s="47"/>
    </row>
    <row r="96" spans="10:10" s="46" customFormat="1" ht="15.75">
      <c r="J96" s="47"/>
    </row>
    <row r="97" spans="10:10" s="46" customFormat="1" ht="15.75">
      <c r="J97" s="47"/>
    </row>
    <row r="98" spans="10:10" s="46" customFormat="1" ht="15.75">
      <c r="J98" s="47"/>
    </row>
    <row r="99" spans="10:10" s="46" customFormat="1" ht="15.75">
      <c r="J99" s="47"/>
    </row>
    <row r="100" spans="10:10" s="46" customFormat="1" ht="15.75">
      <c r="J100" s="47"/>
    </row>
    <row r="101" spans="10:10" s="46" customFormat="1" ht="15.75">
      <c r="J101" s="47"/>
    </row>
    <row r="102" spans="10:10" s="46" customFormat="1" ht="15.75">
      <c r="J102" s="47"/>
    </row>
    <row r="103" spans="10:10" s="46" customFormat="1" ht="15.75">
      <c r="J103" s="47"/>
    </row>
    <row r="104" spans="10:10" s="46" customFormat="1" ht="15.75">
      <c r="J104" s="47"/>
    </row>
    <row r="105" spans="10:10" s="46" customFormat="1" ht="15.75">
      <c r="J105" s="47"/>
    </row>
    <row r="106" spans="10:10" s="46" customFormat="1" ht="15.75">
      <c r="J106" s="47"/>
    </row>
    <row r="107" spans="10:10" s="46" customFormat="1" ht="15.75">
      <c r="J107" s="47"/>
    </row>
    <row r="108" spans="10:10" s="46" customFormat="1" ht="15.75">
      <c r="J108" s="47"/>
    </row>
    <row r="109" spans="10:10" s="46" customFormat="1" ht="15.75">
      <c r="J109" s="47"/>
    </row>
    <row r="110" spans="10:10" s="46" customFormat="1" ht="15.75">
      <c r="J110" s="47"/>
    </row>
    <row r="111" spans="10:10" s="46" customFormat="1" ht="15.75">
      <c r="J111" s="47"/>
    </row>
    <row r="112" spans="10:10" s="46" customFormat="1" ht="15.75">
      <c r="J112" s="47"/>
    </row>
    <row r="113" spans="10:10" s="46" customFormat="1" ht="15.75">
      <c r="J113" s="47"/>
    </row>
    <row r="114" spans="10:10" s="46" customFormat="1" ht="15.75">
      <c r="J114" s="47"/>
    </row>
    <row r="115" spans="10:10" s="46" customFormat="1" ht="15.75">
      <c r="J115" s="47"/>
    </row>
    <row r="116" spans="10:10" s="46" customFormat="1" ht="15.75">
      <c r="J116" s="47"/>
    </row>
    <row r="117" spans="10:10" s="46" customFormat="1" ht="15.75">
      <c r="J117" s="47"/>
    </row>
    <row r="118" spans="10:10" s="46" customFormat="1" ht="15.75">
      <c r="J118" s="47"/>
    </row>
    <row r="119" spans="10:10" s="46" customFormat="1" ht="15.75">
      <c r="J119" s="47"/>
    </row>
    <row r="120" spans="10:10" s="46" customFormat="1" ht="15.75">
      <c r="J120" s="47"/>
    </row>
    <row r="121" spans="10:10" s="46" customFormat="1" ht="15.75">
      <c r="J121" s="47"/>
    </row>
    <row r="122" spans="10:10" s="46" customFormat="1" ht="15.75">
      <c r="J122" s="47"/>
    </row>
    <row r="123" spans="10:10" s="46" customFormat="1" ht="15.75">
      <c r="J123" s="47"/>
    </row>
    <row r="124" spans="10:10" s="46" customFormat="1" ht="15.75">
      <c r="J124" s="47"/>
    </row>
    <row r="125" spans="10:10" s="46" customFormat="1" ht="15.75">
      <c r="J125" s="47"/>
    </row>
    <row r="126" spans="10:10" s="46" customFormat="1" ht="15.75">
      <c r="J126" s="47"/>
    </row>
    <row r="127" spans="10:10" s="46" customFormat="1" ht="15.75">
      <c r="J127" s="47"/>
    </row>
    <row r="128" spans="10:10" s="46" customFormat="1" ht="15.75">
      <c r="J128" s="47"/>
    </row>
    <row r="129" spans="10:10" s="46" customFormat="1" ht="15.75">
      <c r="J129" s="47"/>
    </row>
    <row r="130" spans="10:10" s="46" customFormat="1" ht="15.75">
      <c r="J130" s="47"/>
    </row>
    <row r="131" spans="10:10" s="46" customFormat="1" ht="15.75">
      <c r="J131" s="47"/>
    </row>
    <row r="132" spans="10:10" s="46" customFormat="1" ht="15.75">
      <c r="J132" s="47"/>
    </row>
    <row r="133" spans="10:10" s="46" customFormat="1" ht="15.75">
      <c r="J133" s="47"/>
    </row>
    <row r="134" spans="10:10" s="46" customFormat="1" ht="15.75">
      <c r="J134" s="47"/>
    </row>
    <row r="135" spans="10:10" s="46" customFormat="1" ht="15.75">
      <c r="J135" s="47"/>
    </row>
    <row r="136" spans="10:10" s="46" customFormat="1" ht="15.75">
      <c r="J136" s="47"/>
    </row>
    <row r="137" spans="10:10" s="46" customFormat="1" ht="15.75">
      <c r="J137" s="47"/>
    </row>
    <row r="138" spans="10:10" s="46" customFormat="1" ht="15.75">
      <c r="J138" s="47"/>
    </row>
    <row r="139" spans="10:10" s="46" customFormat="1" ht="15.75">
      <c r="J139" s="47"/>
    </row>
    <row r="140" spans="10:10" s="46" customFormat="1" ht="15.75">
      <c r="J140" s="47"/>
    </row>
    <row r="141" spans="10:10" s="46" customFormat="1" ht="15.75">
      <c r="J141" s="47"/>
    </row>
    <row r="142" spans="10:10" s="46" customFormat="1" ht="15.75">
      <c r="J142" s="47"/>
    </row>
    <row r="143" spans="10:10" s="46" customFormat="1" ht="15.75">
      <c r="J143" s="47"/>
    </row>
    <row r="144" spans="10:10" s="46" customFormat="1" ht="15.75">
      <c r="J144" s="47"/>
    </row>
    <row r="145" spans="10:10" s="46" customFormat="1" ht="15.75">
      <c r="J145" s="47"/>
    </row>
    <row r="146" spans="10:10" s="69" customFormat="1">
      <c r="J146" s="70"/>
    </row>
    <row r="147" spans="10:10" s="69" customFormat="1">
      <c r="J147" s="70"/>
    </row>
    <row r="148" spans="10:10" s="69" customFormat="1">
      <c r="J148" s="70"/>
    </row>
    <row r="149" spans="10:10" s="69" customFormat="1">
      <c r="J149" s="70"/>
    </row>
    <row r="150" spans="10:10" s="69" customFormat="1">
      <c r="J150" s="70"/>
    </row>
    <row r="151" spans="10:10" s="69" customFormat="1">
      <c r="J151" s="70"/>
    </row>
    <row r="152" spans="10:10" s="69" customFormat="1">
      <c r="J152" s="70"/>
    </row>
    <row r="153" spans="10:10" s="69" customFormat="1">
      <c r="J153" s="70"/>
    </row>
    <row r="154" spans="10:10" s="69" customFormat="1">
      <c r="J154" s="70"/>
    </row>
    <row r="155" spans="10:10" s="69" customFormat="1">
      <c r="J155" s="70"/>
    </row>
    <row r="156" spans="10:10" s="69" customFormat="1">
      <c r="J156" s="70"/>
    </row>
    <row r="157" spans="10:10" s="69" customFormat="1">
      <c r="J157" s="70"/>
    </row>
    <row r="158" spans="10:10" s="69" customFormat="1">
      <c r="J158" s="70"/>
    </row>
    <row r="159" spans="10:10" s="69" customFormat="1">
      <c r="J159" s="70"/>
    </row>
    <row r="160" spans="10:10" s="69" customFormat="1">
      <c r="J160" s="70"/>
    </row>
    <row r="161" spans="10:10" s="69" customFormat="1">
      <c r="J161" s="70"/>
    </row>
    <row r="162" spans="10:10" s="69" customFormat="1">
      <c r="J162" s="70"/>
    </row>
    <row r="163" spans="10:10" s="69" customFormat="1">
      <c r="J163" s="70"/>
    </row>
    <row r="164" spans="10:10" s="69" customFormat="1">
      <c r="J164" s="70"/>
    </row>
    <row r="165" spans="10:10" s="69" customFormat="1">
      <c r="J165" s="70"/>
    </row>
    <row r="166" spans="10:10" s="69" customFormat="1">
      <c r="J166" s="70"/>
    </row>
    <row r="167" spans="10:10" s="69" customFormat="1">
      <c r="J167" s="70"/>
    </row>
    <row r="168" spans="10:10" s="69" customFormat="1">
      <c r="J168" s="70"/>
    </row>
    <row r="169" spans="10:10" s="69" customFormat="1">
      <c r="J169" s="70"/>
    </row>
    <row r="170" spans="10:10" s="69" customFormat="1">
      <c r="J170" s="70"/>
    </row>
    <row r="171" spans="10:10" s="69" customFormat="1">
      <c r="J171" s="70"/>
    </row>
    <row r="172" spans="10:10" s="69" customFormat="1">
      <c r="J172" s="70"/>
    </row>
    <row r="173" spans="10:10" s="69" customFormat="1">
      <c r="J173" s="70"/>
    </row>
    <row r="174" spans="10:10" s="69" customFormat="1">
      <c r="J174" s="70"/>
    </row>
    <row r="175" spans="10:10" s="69" customFormat="1">
      <c r="J175" s="70"/>
    </row>
    <row r="176" spans="10:10" s="69" customFormat="1">
      <c r="J176" s="70"/>
    </row>
    <row r="177" spans="10:10" s="69" customFormat="1">
      <c r="J177" s="70"/>
    </row>
    <row r="178" spans="10:10" s="69" customFormat="1">
      <c r="J178" s="70"/>
    </row>
    <row r="179" spans="10:10" s="69" customFormat="1">
      <c r="J179" s="70"/>
    </row>
    <row r="180" spans="10:10" s="69" customFormat="1">
      <c r="J180" s="70"/>
    </row>
    <row r="181" spans="10:10" s="69" customFormat="1">
      <c r="J181" s="70"/>
    </row>
    <row r="182" spans="10:10" s="69" customFormat="1">
      <c r="J182" s="70"/>
    </row>
    <row r="183" spans="10:10" s="69" customFormat="1">
      <c r="J183" s="70"/>
    </row>
    <row r="184" spans="10:10" s="69" customFormat="1">
      <c r="J184" s="70"/>
    </row>
    <row r="185" spans="10:10" s="69" customFormat="1">
      <c r="J185" s="70"/>
    </row>
    <row r="186" spans="10:10" s="69" customFormat="1">
      <c r="J186" s="70"/>
    </row>
    <row r="187" spans="10:10" s="69" customFormat="1">
      <c r="J187" s="70"/>
    </row>
    <row r="188" spans="10:10" s="69" customFormat="1">
      <c r="J188" s="70"/>
    </row>
    <row r="189" spans="10:10" s="69" customFormat="1">
      <c r="J189" s="70"/>
    </row>
    <row r="190" spans="10:10" s="69" customFormat="1">
      <c r="J190" s="70"/>
    </row>
    <row r="191" spans="10:10" s="69" customFormat="1">
      <c r="J191" s="70"/>
    </row>
    <row r="192" spans="10:10" s="69" customFormat="1">
      <c r="J192" s="70"/>
    </row>
    <row r="193" spans="10:10" s="69" customFormat="1">
      <c r="J193" s="70"/>
    </row>
    <row r="194" spans="10:10" s="69" customFormat="1">
      <c r="J194" s="70"/>
    </row>
    <row r="195" spans="10:10" s="69" customFormat="1">
      <c r="J195" s="70"/>
    </row>
    <row r="196" spans="10:10" s="69" customFormat="1">
      <c r="J196" s="70"/>
    </row>
    <row r="197" spans="10:10" s="69" customFormat="1">
      <c r="J197" s="70"/>
    </row>
    <row r="198" spans="10:10" s="69" customFormat="1">
      <c r="J198" s="70"/>
    </row>
    <row r="199" spans="10:10" s="69" customFormat="1">
      <c r="J199" s="70"/>
    </row>
    <row r="200" spans="10:10" s="69" customFormat="1">
      <c r="J200" s="70"/>
    </row>
    <row r="201" spans="10:10" s="69" customFormat="1">
      <c r="J201" s="70"/>
    </row>
    <row r="202" spans="10:10" s="69" customFormat="1">
      <c r="J202" s="70"/>
    </row>
    <row r="203" spans="10:10" s="69" customFormat="1">
      <c r="J203" s="70"/>
    </row>
    <row r="204" spans="10:10" s="69" customFormat="1">
      <c r="J204" s="70"/>
    </row>
    <row r="205" spans="10:10" s="69" customFormat="1">
      <c r="J205" s="70"/>
    </row>
    <row r="206" spans="10:10" s="69" customFormat="1">
      <c r="J206" s="70"/>
    </row>
    <row r="207" spans="10:10" s="69" customFormat="1">
      <c r="J207" s="70"/>
    </row>
    <row r="208" spans="10:10" s="69" customFormat="1">
      <c r="J208" s="70"/>
    </row>
    <row r="209" spans="10:10" s="69" customFormat="1">
      <c r="J209" s="70"/>
    </row>
    <row r="210" spans="10:10" s="69" customFormat="1">
      <c r="J210" s="70"/>
    </row>
    <row r="211" spans="10:10" s="69" customFormat="1">
      <c r="J211" s="70"/>
    </row>
    <row r="212" spans="10:10" s="69" customFormat="1">
      <c r="J212" s="70"/>
    </row>
    <row r="213" spans="10:10" s="69" customFormat="1">
      <c r="J213" s="70"/>
    </row>
    <row r="214" spans="10:10" s="69" customFormat="1">
      <c r="J214" s="70"/>
    </row>
    <row r="215" spans="10:10" s="69" customFormat="1">
      <c r="J215" s="70"/>
    </row>
    <row r="216" spans="10:10" s="69" customFormat="1">
      <c r="J216" s="70"/>
    </row>
    <row r="217" spans="10:10" s="69" customFormat="1">
      <c r="J217" s="70"/>
    </row>
    <row r="218" spans="10:10" s="69" customFormat="1">
      <c r="J218" s="70"/>
    </row>
    <row r="219" spans="10:10" s="69" customFormat="1">
      <c r="J219" s="70"/>
    </row>
    <row r="220" spans="10:10" s="69" customFormat="1">
      <c r="J220" s="70"/>
    </row>
    <row r="221" spans="10:10" s="69" customFormat="1">
      <c r="J221" s="70"/>
    </row>
    <row r="222" spans="10:10" s="69" customFormat="1">
      <c r="J222" s="70"/>
    </row>
    <row r="223" spans="10:10" s="69" customFormat="1">
      <c r="J223" s="70"/>
    </row>
    <row r="224" spans="10:10" s="69" customFormat="1">
      <c r="J224" s="70"/>
    </row>
    <row r="225" spans="10:10" s="69" customFormat="1">
      <c r="J225" s="70"/>
    </row>
    <row r="226" spans="10:10" s="69" customFormat="1">
      <c r="J226" s="70"/>
    </row>
    <row r="227" spans="10:10" s="69" customFormat="1">
      <c r="J227" s="70"/>
    </row>
    <row r="228" spans="10:10" s="69" customFormat="1">
      <c r="J228" s="70"/>
    </row>
    <row r="229" spans="10:10" s="69" customFormat="1">
      <c r="J229" s="70"/>
    </row>
    <row r="230" spans="10:10" s="69" customFormat="1">
      <c r="J230" s="70"/>
    </row>
    <row r="231" spans="10:10" s="69" customFormat="1">
      <c r="J231" s="70"/>
    </row>
    <row r="232" spans="10:10" s="69" customFormat="1">
      <c r="J232" s="70"/>
    </row>
    <row r="233" spans="10:10" s="69" customFormat="1">
      <c r="J233" s="70"/>
    </row>
    <row r="234" spans="10:10" s="69" customFormat="1">
      <c r="J234" s="70"/>
    </row>
    <row r="235" spans="10:10" s="69" customFormat="1">
      <c r="J235" s="70"/>
    </row>
    <row r="236" spans="10:10" s="69" customFormat="1">
      <c r="J236" s="70"/>
    </row>
    <row r="237" spans="10:10" s="69" customFormat="1">
      <c r="J237" s="70"/>
    </row>
    <row r="238" spans="10:10" s="69" customFormat="1">
      <c r="J238" s="70"/>
    </row>
    <row r="239" spans="10:10" s="69" customFormat="1">
      <c r="J239" s="70"/>
    </row>
    <row r="240" spans="10:10" s="69" customFormat="1">
      <c r="J240" s="70"/>
    </row>
    <row r="241" spans="10:10" s="69" customFormat="1">
      <c r="J241" s="70"/>
    </row>
    <row r="242" spans="10:10" s="69" customFormat="1">
      <c r="J242" s="70"/>
    </row>
    <row r="243" spans="10:10" s="69" customFormat="1">
      <c r="J243" s="70"/>
    </row>
    <row r="244" spans="10:10" s="69" customFormat="1">
      <c r="J244" s="70"/>
    </row>
    <row r="245" spans="10:10" s="69" customFormat="1">
      <c r="J245" s="70"/>
    </row>
    <row r="246" spans="10:10" s="69" customFormat="1">
      <c r="J246" s="70"/>
    </row>
    <row r="247" spans="10:10" s="69" customFormat="1">
      <c r="J247" s="70"/>
    </row>
    <row r="248" spans="10:10" s="69" customFormat="1">
      <c r="J248" s="70"/>
    </row>
    <row r="249" spans="10:10" s="69" customFormat="1">
      <c r="J249" s="70"/>
    </row>
    <row r="250" spans="10:10" s="69" customFormat="1">
      <c r="J250" s="70"/>
    </row>
    <row r="251" spans="10:10" s="69" customFormat="1">
      <c r="J251" s="70"/>
    </row>
    <row r="252" spans="10:10" s="69" customFormat="1">
      <c r="J252" s="70"/>
    </row>
    <row r="253" spans="10:10" s="69" customFormat="1">
      <c r="J253" s="70"/>
    </row>
    <row r="254" spans="10:10" s="69" customFormat="1">
      <c r="J254" s="70"/>
    </row>
    <row r="255" spans="10:10" s="69" customFormat="1">
      <c r="J255" s="70"/>
    </row>
    <row r="256" spans="10:10" s="69" customFormat="1">
      <c r="J256" s="70"/>
    </row>
    <row r="257" spans="10:10" s="69" customFormat="1">
      <c r="J257" s="70"/>
    </row>
    <row r="258" spans="10:10" s="69" customFormat="1">
      <c r="J258" s="70"/>
    </row>
    <row r="259" spans="10:10" s="69" customFormat="1">
      <c r="J259" s="70"/>
    </row>
    <row r="260" spans="10:10" s="69" customFormat="1">
      <c r="J260" s="70"/>
    </row>
    <row r="261" spans="10:10" s="69" customFormat="1">
      <c r="J261" s="70"/>
    </row>
    <row r="262" spans="10:10" s="69" customFormat="1">
      <c r="J262" s="70"/>
    </row>
    <row r="263" spans="10:10" s="69" customFormat="1">
      <c r="J263" s="70"/>
    </row>
    <row r="264" spans="10:10" s="69" customFormat="1">
      <c r="J264" s="70"/>
    </row>
    <row r="265" spans="10:10" s="69" customFormat="1">
      <c r="J265" s="70"/>
    </row>
    <row r="266" spans="10:10" s="69" customFormat="1">
      <c r="J266" s="70"/>
    </row>
    <row r="267" spans="10:10" s="69" customFormat="1">
      <c r="J267" s="70"/>
    </row>
    <row r="268" spans="10:10" s="69" customFormat="1">
      <c r="J268" s="70"/>
    </row>
    <row r="269" spans="10:10" s="69" customFormat="1">
      <c r="J269" s="70"/>
    </row>
    <row r="270" spans="10:10" s="69" customFormat="1">
      <c r="J270" s="70"/>
    </row>
    <row r="271" spans="10:10" s="69" customFormat="1">
      <c r="J271" s="70"/>
    </row>
    <row r="272" spans="10:10" s="69" customFormat="1">
      <c r="J272" s="70"/>
    </row>
    <row r="273" spans="10:10" s="69" customFormat="1">
      <c r="J273" s="70"/>
    </row>
    <row r="274" spans="10:10" s="69" customFormat="1">
      <c r="J274" s="70"/>
    </row>
    <row r="275" spans="10:10" s="69" customFormat="1">
      <c r="J275" s="70"/>
    </row>
    <row r="276" spans="10:10" s="69" customFormat="1">
      <c r="J276" s="70"/>
    </row>
    <row r="277" spans="10:10" s="69" customFormat="1">
      <c r="J277" s="70"/>
    </row>
    <row r="278" spans="10:10" s="69" customFormat="1">
      <c r="J278" s="70"/>
    </row>
    <row r="279" spans="10:10" s="69" customFormat="1">
      <c r="J279" s="70"/>
    </row>
    <row r="280" spans="10:10" s="69" customFormat="1">
      <c r="J280" s="70"/>
    </row>
    <row r="281" spans="10:10" s="69" customFormat="1">
      <c r="J281" s="70"/>
    </row>
    <row r="282" spans="10:10" s="69" customFormat="1">
      <c r="J282" s="70"/>
    </row>
    <row r="283" spans="10:10" s="69" customFormat="1">
      <c r="J283" s="70"/>
    </row>
    <row r="284" spans="10:10" s="69" customFormat="1">
      <c r="J284" s="70"/>
    </row>
    <row r="285" spans="10:10" s="69" customFormat="1">
      <c r="J285" s="70"/>
    </row>
    <row r="286" spans="10:10" s="69" customFormat="1">
      <c r="J286" s="70"/>
    </row>
    <row r="287" spans="10:10" s="69" customFormat="1">
      <c r="J287" s="70"/>
    </row>
    <row r="288" spans="10:10" s="69" customFormat="1">
      <c r="J288" s="70"/>
    </row>
    <row r="289" spans="10:10" s="69" customFormat="1">
      <c r="J289" s="70"/>
    </row>
    <row r="290" spans="10:10" s="69" customFormat="1">
      <c r="J290" s="70"/>
    </row>
    <row r="291" spans="10:10" s="69" customFormat="1">
      <c r="J291" s="70"/>
    </row>
    <row r="292" spans="10:10" s="69" customFormat="1">
      <c r="J292" s="70"/>
    </row>
    <row r="293" spans="10:10" s="69" customFormat="1">
      <c r="J293" s="70"/>
    </row>
    <row r="294" spans="10:10" s="69" customFormat="1">
      <c r="J294" s="70"/>
    </row>
    <row r="295" spans="10:10" s="69" customFormat="1">
      <c r="J295" s="70"/>
    </row>
    <row r="296" spans="10:10" s="69" customFormat="1">
      <c r="J296" s="70"/>
    </row>
    <row r="297" spans="10:10" s="69" customFormat="1">
      <c r="J297" s="70"/>
    </row>
  </sheetData>
  <mergeCells count="64">
    <mergeCell ref="B5:J5"/>
    <mergeCell ref="B2:C2"/>
    <mergeCell ref="D2:J2"/>
    <mergeCell ref="B3:C3"/>
    <mergeCell ref="D3:J3"/>
    <mergeCell ref="B4:C4"/>
    <mergeCell ref="B6:J6"/>
    <mergeCell ref="B7:J7"/>
    <mergeCell ref="B8:J8"/>
    <mergeCell ref="B9:B14"/>
    <mergeCell ref="C9:E9"/>
    <mergeCell ref="G9:G14"/>
    <mergeCell ref="H9:I9"/>
    <mergeCell ref="C10:E10"/>
    <mergeCell ref="H10:I10"/>
    <mergeCell ref="C11:E11"/>
    <mergeCell ref="H11:I11"/>
    <mergeCell ref="C12:E12"/>
    <mergeCell ref="H12:I12"/>
    <mergeCell ref="C13:E13"/>
    <mergeCell ref="H13:I13"/>
    <mergeCell ref="D25:F25"/>
    <mergeCell ref="D26:F26"/>
    <mergeCell ref="C14:E14"/>
    <mergeCell ref="H14:I14"/>
    <mergeCell ref="B15:J15"/>
    <mergeCell ref="B16:J16"/>
    <mergeCell ref="B17:J17"/>
    <mergeCell ref="B18:J18"/>
    <mergeCell ref="J19:J36"/>
    <mergeCell ref="D35:F35"/>
    <mergeCell ref="D36:F36"/>
    <mergeCell ref="B38:H38"/>
    <mergeCell ref="D27:F27"/>
    <mergeCell ref="D28:F28"/>
    <mergeCell ref="D29:F29"/>
    <mergeCell ref="D30:F30"/>
    <mergeCell ref="D31:F31"/>
    <mergeCell ref="D32:F32"/>
    <mergeCell ref="B19:C36"/>
    <mergeCell ref="D19:I19"/>
    <mergeCell ref="D20:I20"/>
    <mergeCell ref="D21:I21"/>
    <mergeCell ref="D22:F22"/>
    <mergeCell ref="D23:F23"/>
    <mergeCell ref="D24:F24"/>
    <mergeCell ref="D33:F33"/>
    <mergeCell ref="D34:F34"/>
    <mergeCell ref="B51:J51"/>
    <mergeCell ref="B37:J37"/>
    <mergeCell ref="B39:J39"/>
    <mergeCell ref="B40:C50"/>
    <mergeCell ref="D40:I40"/>
    <mergeCell ref="J40:J50"/>
    <mergeCell ref="D41:I41"/>
    <mergeCell ref="D42:I42"/>
    <mergeCell ref="D43:G43"/>
    <mergeCell ref="D44:G44"/>
    <mergeCell ref="D45:G45"/>
    <mergeCell ref="D46:G46"/>
    <mergeCell ref="D47:G47"/>
    <mergeCell ref="D48:G48"/>
    <mergeCell ref="D49:G49"/>
    <mergeCell ref="D50:G50"/>
  </mergeCells>
  <pageMargins left="0.7" right="0.7" top="0.75" bottom="0.75" header="0.3" footer="0.3"/>
  <pageSetup scale="87" orientation="portrait" r:id="rId1"/>
  <headerFooter>
    <oddFooter>&amp;CFileName: &amp;F, Tab: &amp;A, Page &amp;P of &amp;N, &amp;D, &amp;T</oddFooter>
  </headerFooter>
</worksheet>
</file>

<file path=xl/worksheets/sheet6.xml><?xml version="1.0" encoding="utf-8"?>
<worksheet xmlns="http://schemas.openxmlformats.org/spreadsheetml/2006/main" xmlns:r="http://schemas.openxmlformats.org/officeDocument/2006/relationships">
  <sheetPr>
    <pageSetUpPr fitToPage="1"/>
  </sheetPr>
  <dimension ref="A1:K125"/>
  <sheetViews>
    <sheetView workbookViewId="0"/>
  </sheetViews>
  <sheetFormatPr defaultRowHeight="12.75"/>
  <cols>
    <col min="1" max="1" width="2.85546875" customWidth="1"/>
    <col min="4" max="4" width="10.42578125" customWidth="1"/>
    <col min="5" max="5" width="11.5703125" customWidth="1"/>
    <col min="6" max="6" width="13.42578125" bestFit="1" customWidth="1"/>
    <col min="7" max="9" width="11.28515625" customWidth="1"/>
    <col min="11" max="11" width="2.85546875" customWidth="1"/>
  </cols>
  <sheetData>
    <row r="1" spans="1:11">
      <c r="A1" s="1"/>
      <c r="B1" s="1"/>
      <c r="C1" s="1"/>
      <c r="D1" s="1"/>
      <c r="E1" s="1"/>
      <c r="F1" s="1"/>
      <c r="G1" s="1"/>
      <c r="H1" s="1"/>
      <c r="I1" s="1"/>
      <c r="J1" s="2"/>
      <c r="K1" s="2"/>
    </row>
    <row r="2" spans="1:11" ht="16.5" thickBot="1">
      <c r="A2" s="1"/>
      <c r="B2" s="99" t="s">
        <v>5</v>
      </c>
      <c r="C2" s="99"/>
      <c r="D2" s="101"/>
      <c r="E2" s="101"/>
      <c r="F2" s="101"/>
      <c r="G2" s="101"/>
      <c r="H2" s="101"/>
      <c r="I2" s="101"/>
      <c r="J2" s="101"/>
      <c r="K2" s="2"/>
    </row>
    <row r="3" spans="1:11" ht="18" customHeight="1" thickBot="1">
      <c r="A3" s="1"/>
      <c r="B3" s="99" t="s">
        <v>7</v>
      </c>
      <c r="C3" s="99"/>
      <c r="D3" s="102"/>
      <c r="E3" s="102"/>
      <c r="F3" s="102"/>
      <c r="G3" s="102"/>
      <c r="H3" s="102"/>
      <c r="I3" s="102"/>
      <c r="J3" s="102"/>
      <c r="K3" s="2"/>
    </row>
    <row r="4" spans="1:11" ht="18" customHeight="1" thickBot="1">
      <c r="A4" s="1"/>
      <c r="B4" s="99" t="s">
        <v>6</v>
      </c>
      <c r="C4" s="99"/>
      <c r="D4" s="102"/>
      <c r="E4" s="102"/>
      <c r="F4" s="102"/>
      <c r="G4" s="102"/>
      <c r="H4" s="102"/>
      <c r="I4" s="102"/>
      <c r="J4" s="102"/>
      <c r="K4" s="2"/>
    </row>
    <row r="5" spans="1:11" ht="18" customHeight="1">
      <c r="A5" s="1"/>
      <c r="B5" s="94" t="s">
        <v>113</v>
      </c>
      <c r="C5" s="94"/>
      <c r="D5" s="94"/>
      <c r="E5" s="94"/>
      <c r="F5" s="94"/>
      <c r="G5" s="94"/>
      <c r="H5" s="94"/>
      <c r="I5" s="94"/>
      <c r="J5" s="94"/>
      <c r="K5" s="2"/>
    </row>
    <row r="6" spans="1:11" ht="18" customHeight="1">
      <c r="A6" s="1"/>
      <c r="B6" s="94"/>
      <c r="C6" s="94"/>
      <c r="D6" s="94"/>
      <c r="E6" s="94"/>
      <c r="F6" s="94"/>
      <c r="G6" s="94"/>
      <c r="H6" s="94"/>
      <c r="I6" s="94"/>
      <c r="J6" s="94"/>
      <c r="K6" s="2"/>
    </row>
    <row r="7" spans="1:11" ht="18" customHeight="1">
      <c r="A7" s="1"/>
      <c r="B7" s="94" t="s">
        <v>153</v>
      </c>
      <c r="C7" s="94"/>
      <c r="D7" s="94"/>
      <c r="E7" s="94"/>
      <c r="F7" s="94"/>
      <c r="G7" s="94"/>
      <c r="H7" s="94"/>
      <c r="I7" s="94"/>
      <c r="J7" s="94"/>
      <c r="K7" s="2"/>
    </row>
    <row r="8" spans="1:11" ht="18" customHeight="1">
      <c r="A8" s="1"/>
      <c r="B8" s="94" t="s">
        <v>202</v>
      </c>
      <c r="C8" s="94"/>
      <c r="D8" s="94"/>
      <c r="E8" s="94"/>
      <c r="F8" s="94"/>
      <c r="G8" s="94"/>
      <c r="H8" s="94"/>
      <c r="I8" s="94"/>
      <c r="J8" s="94"/>
      <c r="K8" s="2"/>
    </row>
    <row r="9" spans="1:11" s="3" customFormat="1" ht="15.75">
      <c r="A9" s="4"/>
      <c r="B9" s="152" t="s">
        <v>164</v>
      </c>
      <c r="C9" s="153"/>
      <c r="D9" s="153"/>
      <c r="E9" s="153"/>
      <c r="F9" s="153"/>
      <c r="G9" s="153"/>
      <c r="H9" s="153"/>
      <c r="I9" s="153"/>
      <c r="J9" s="153"/>
      <c r="K9" s="4"/>
    </row>
    <row r="10" spans="1:11" s="5" customFormat="1" ht="15.75">
      <c r="A10" s="4"/>
      <c r="B10" s="154"/>
      <c r="C10" s="154"/>
      <c r="D10" s="154"/>
      <c r="E10" s="154"/>
      <c r="F10" s="154"/>
      <c r="G10" s="154"/>
      <c r="H10" s="154"/>
      <c r="I10" s="154"/>
      <c r="J10" s="154"/>
      <c r="K10" s="4"/>
    </row>
    <row r="11" spans="1:11" s="5" customFormat="1" ht="15.75">
      <c r="A11" s="4"/>
      <c r="B11" s="151"/>
      <c r="C11" s="151"/>
      <c r="D11" s="155" t="s">
        <v>114</v>
      </c>
      <c r="E11" s="155"/>
      <c r="F11" s="71" t="s">
        <v>115</v>
      </c>
      <c r="G11" s="71" t="s">
        <v>116</v>
      </c>
      <c r="H11" s="151"/>
      <c r="I11" s="151"/>
      <c r="J11" s="151"/>
      <c r="K11" s="4"/>
    </row>
    <row r="12" spans="1:11" s="5" customFormat="1" ht="15.75">
      <c r="A12" s="4"/>
      <c r="B12" s="151"/>
      <c r="C12" s="151"/>
      <c r="D12" s="149" t="s">
        <v>8</v>
      </c>
      <c r="E12" s="149"/>
      <c r="F12" s="14">
        <v>9000</v>
      </c>
      <c r="G12" s="14">
        <v>13100</v>
      </c>
      <c r="H12" s="151"/>
      <c r="I12" s="151"/>
      <c r="J12" s="151"/>
      <c r="K12" s="4"/>
    </row>
    <row r="13" spans="1:11" s="5" customFormat="1" ht="15.75">
      <c r="A13" s="4"/>
      <c r="B13" s="151"/>
      <c r="C13" s="151"/>
      <c r="D13" s="149" t="s">
        <v>9</v>
      </c>
      <c r="E13" s="149"/>
      <c r="F13" s="15">
        <v>5000</v>
      </c>
      <c r="G13" s="15">
        <v>7000</v>
      </c>
      <c r="H13" s="151"/>
      <c r="I13" s="151"/>
      <c r="J13" s="151"/>
      <c r="K13" s="4"/>
    </row>
    <row r="14" spans="1:11" s="5" customFormat="1" ht="15.75">
      <c r="A14" s="4"/>
      <c r="B14" s="151"/>
      <c r="C14" s="151"/>
      <c r="D14" s="149" t="s">
        <v>10</v>
      </c>
      <c r="E14" s="149"/>
      <c r="F14" s="15">
        <v>9000</v>
      </c>
      <c r="G14" s="15">
        <v>8000</v>
      </c>
      <c r="H14" s="151"/>
      <c r="I14" s="151"/>
      <c r="J14" s="151"/>
      <c r="K14" s="4"/>
    </row>
    <row r="15" spans="1:11" s="5" customFormat="1" ht="15.75">
      <c r="A15" s="4"/>
      <c r="B15" s="130" t="s">
        <v>117</v>
      </c>
      <c r="C15" s="130"/>
      <c r="D15" s="130"/>
      <c r="E15" s="130"/>
      <c r="F15" s="130"/>
      <c r="G15" s="130"/>
      <c r="H15" s="130"/>
      <c r="I15" s="130"/>
      <c r="J15" s="130"/>
      <c r="K15" s="4"/>
    </row>
    <row r="16" spans="1:11" s="5" customFormat="1" ht="15.75">
      <c r="A16" s="4"/>
      <c r="B16" s="148"/>
      <c r="C16" s="149" t="s">
        <v>11</v>
      </c>
      <c r="D16" s="149"/>
      <c r="E16" s="149"/>
      <c r="F16" s="14">
        <v>54000</v>
      </c>
      <c r="G16" s="150"/>
      <c r="H16" s="151"/>
      <c r="I16" s="151"/>
      <c r="J16" s="151"/>
      <c r="K16" s="4"/>
    </row>
    <row r="17" spans="1:11" s="5" customFormat="1" ht="15.75">
      <c r="A17" s="4"/>
      <c r="B17" s="148"/>
      <c r="C17" s="149" t="s">
        <v>12</v>
      </c>
      <c r="D17" s="149"/>
      <c r="E17" s="149"/>
      <c r="F17" s="15">
        <v>47000</v>
      </c>
      <c r="G17" s="150"/>
      <c r="H17" s="151"/>
      <c r="I17" s="151"/>
      <c r="J17" s="151"/>
      <c r="K17" s="4"/>
    </row>
    <row r="18" spans="1:11" s="5" customFormat="1" ht="15.75">
      <c r="A18" s="4"/>
      <c r="B18" s="148"/>
      <c r="C18" s="149" t="s">
        <v>13</v>
      </c>
      <c r="D18" s="149"/>
      <c r="E18" s="149"/>
      <c r="F18" s="15">
        <v>19900</v>
      </c>
      <c r="G18" s="150"/>
      <c r="H18" s="151"/>
      <c r="I18" s="151"/>
      <c r="J18" s="151"/>
      <c r="K18" s="4"/>
    </row>
    <row r="19" spans="1:11" s="5" customFormat="1" ht="15.75">
      <c r="A19" s="4"/>
      <c r="B19" s="130" t="s">
        <v>118</v>
      </c>
      <c r="C19" s="130"/>
      <c r="D19" s="130"/>
      <c r="E19" s="130"/>
      <c r="F19" s="130"/>
      <c r="G19" s="130"/>
      <c r="H19" s="130"/>
      <c r="I19" s="130"/>
      <c r="J19" s="130"/>
      <c r="K19" s="4"/>
    </row>
    <row r="20" spans="1:11" s="5" customFormat="1" ht="15.75">
      <c r="A20" s="4"/>
      <c r="B20" s="148"/>
      <c r="C20" s="149" t="s">
        <v>119</v>
      </c>
      <c r="D20" s="149"/>
      <c r="E20" s="149"/>
      <c r="F20" s="14">
        <v>5500</v>
      </c>
      <c r="G20" s="149" t="s">
        <v>120</v>
      </c>
      <c r="H20" s="149"/>
      <c r="I20" s="149"/>
      <c r="J20" s="15">
        <v>1800</v>
      </c>
      <c r="K20" s="4"/>
    </row>
    <row r="21" spans="1:11" s="5" customFormat="1" ht="15.75">
      <c r="A21" s="4"/>
      <c r="B21" s="148"/>
      <c r="C21" s="149" t="s">
        <v>121</v>
      </c>
      <c r="D21" s="149"/>
      <c r="E21" s="149"/>
      <c r="F21" s="15">
        <v>4000</v>
      </c>
      <c r="G21" s="149" t="s">
        <v>81</v>
      </c>
      <c r="H21" s="149"/>
      <c r="I21" s="149"/>
      <c r="J21" s="15">
        <v>3100</v>
      </c>
      <c r="K21" s="4"/>
    </row>
    <row r="22" spans="1:11" s="5" customFormat="1" ht="15.75">
      <c r="A22" s="4"/>
      <c r="B22" s="148"/>
      <c r="C22" s="149" t="s">
        <v>122</v>
      </c>
      <c r="D22" s="149"/>
      <c r="E22" s="149"/>
      <c r="F22" s="15">
        <v>4000</v>
      </c>
      <c r="G22" s="149" t="s">
        <v>123</v>
      </c>
      <c r="H22" s="149"/>
      <c r="I22" s="149"/>
      <c r="J22" s="15">
        <v>1500</v>
      </c>
      <c r="K22" s="4"/>
    </row>
    <row r="23" spans="1:11" s="5" customFormat="1" ht="15.75">
      <c r="A23" s="4"/>
      <c r="B23" s="130" t="s">
        <v>124</v>
      </c>
      <c r="C23" s="130"/>
      <c r="D23" s="130"/>
      <c r="E23" s="130"/>
      <c r="F23" s="130"/>
      <c r="G23" s="130"/>
      <c r="H23" s="130"/>
      <c r="I23" s="130"/>
      <c r="J23" s="130"/>
      <c r="K23" s="4"/>
    </row>
    <row r="24" spans="1:11" s="5" customFormat="1" ht="15.75">
      <c r="A24" s="4"/>
      <c r="B24" s="131" t="s">
        <v>14</v>
      </c>
      <c r="C24" s="131"/>
      <c r="D24" s="131"/>
      <c r="E24" s="131"/>
      <c r="F24" s="131"/>
      <c r="G24" s="131"/>
      <c r="H24" s="131"/>
      <c r="I24" s="131"/>
      <c r="J24" s="131"/>
      <c r="K24" s="4"/>
    </row>
    <row r="25" spans="1:11" s="5" customFormat="1" ht="15.75">
      <c r="A25" s="4"/>
      <c r="B25" s="119" t="s">
        <v>165</v>
      </c>
      <c r="C25" s="119"/>
      <c r="D25" s="119"/>
      <c r="E25" s="119"/>
      <c r="F25" s="119"/>
      <c r="G25" s="119"/>
      <c r="H25" s="119"/>
      <c r="I25" s="119"/>
      <c r="J25" s="119"/>
      <c r="K25" s="4"/>
    </row>
    <row r="26" spans="1:11" s="6" customFormat="1" ht="15.75">
      <c r="A26" s="4"/>
      <c r="B26" s="120"/>
      <c r="C26" s="121" t="s">
        <v>166</v>
      </c>
      <c r="D26" s="121"/>
      <c r="E26" s="121"/>
      <c r="F26" s="121"/>
      <c r="G26" s="121"/>
      <c r="H26" s="121"/>
      <c r="I26" s="121"/>
      <c r="J26" s="120"/>
      <c r="K26" s="4"/>
    </row>
    <row r="27" spans="1:11" s="6" customFormat="1" ht="15.75">
      <c r="A27" s="4"/>
      <c r="B27" s="120"/>
      <c r="C27" s="120" t="s">
        <v>15</v>
      </c>
      <c r="D27" s="120"/>
      <c r="E27" s="120"/>
      <c r="F27" s="120"/>
      <c r="G27" s="120"/>
      <c r="H27" s="120"/>
      <c r="I27" s="120"/>
      <c r="J27" s="120"/>
      <c r="K27" s="4"/>
    </row>
    <row r="28" spans="1:11" s="6" customFormat="1" ht="16.5" thickBot="1">
      <c r="A28" s="4"/>
      <c r="B28" s="120"/>
      <c r="C28" s="145" t="s">
        <v>157</v>
      </c>
      <c r="D28" s="145"/>
      <c r="E28" s="145"/>
      <c r="F28" s="145"/>
      <c r="G28" s="145"/>
      <c r="H28" s="145"/>
      <c r="I28" s="145"/>
      <c r="J28" s="120"/>
      <c r="K28" s="4"/>
    </row>
    <row r="29" spans="1:11" s="6" customFormat="1" ht="15.75">
      <c r="A29" s="4"/>
      <c r="B29" s="120"/>
      <c r="C29" s="132" t="s">
        <v>26</v>
      </c>
      <c r="D29" s="133"/>
      <c r="E29" s="133"/>
      <c r="F29" s="134"/>
      <c r="G29" s="135"/>
      <c r="H29" s="138"/>
      <c r="I29" s="19" t="s">
        <v>24</v>
      </c>
      <c r="J29" s="120"/>
      <c r="K29" s="4"/>
    </row>
    <row r="30" spans="1:11" s="6" customFormat="1" ht="15.75">
      <c r="A30" s="4"/>
      <c r="B30" s="120"/>
      <c r="C30" s="124" t="s">
        <v>26</v>
      </c>
      <c r="D30" s="125"/>
      <c r="E30" s="125"/>
      <c r="F30" s="126"/>
      <c r="G30" s="136"/>
      <c r="H30" s="139"/>
      <c r="I30" s="140"/>
      <c r="J30" s="120"/>
      <c r="K30" s="4"/>
    </row>
    <row r="31" spans="1:11" s="6" customFormat="1" ht="15.75">
      <c r="A31" s="4"/>
      <c r="B31" s="120"/>
      <c r="C31" s="142" t="s">
        <v>26</v>
      </c>
      <c r="D31" s="143"/>
      <c r="E31" s="143"/>
      <c r="F31" s="144"/>
      <c r="G31" s="136"/>
      <c r="H31" s="20" t="s">
        <v>24</v>
      </c>
      <c r="I31" s="141"/>
      <c r="J31" s="120"/>
      <c r="K31" s="4"/>
    </row>
    <row r="32" spans="1:11" s="6" customFormat="1" ht="16.5" thickBot="1">
      <c r="A32" s="4"/>
      <c r="B32" s="120"/>
      <c r="C32" s="142" t="s">
        <v>26</v>
      </c>
      <c r="D32" s="143"/>
      <c r="E32" s="143"/>
      <c r="F32" s="144"/>
      <c r="G32" s="136"/>
      <c r="H32" s="21" t="s">
        <v>24</v>
      </c>
      <c r="I32" s="141"/>
      <c r="J32" s="120"/>
      <c r="K32" s="4"/>
    </row>
    <row r="33" spans="1:11" s="6" customFormat="1" ht="15.75">
      <c r="A33" s="4"/>
      <c r="B33" s="120"/>
      <c r="C33" s="142" t="s">
        <v>26</v>
      </c>
      <c r="D33" s="143"/>
      <c r="E33" s="143"/>
      <c r="F33" s="144"/>
      <c r="G33" s="136"/>
      <c r="H33" s="22" t="s">
        <v>23</v>
      </c>
      <c r="I33" s="141"/>
      <c r="J33" s="120"/>
      <c r="K33" s="4"/>
    </row>
    <row r="34" spans="1:11" s="6" customFormat="1" ht="16.5" thickBot="1">
      <c r="A34" s="4"/>
      <c r="B34" s="120"/>
      <c r="C34" s="142" t="s">
        <v>26</v>
      </c>
      <c r="D34" s="143"/>
      <c r="E34" s="143"/>
      <c r="F34" s="144"/>
      <c r="G34" s="136"/>
      <c r="H34" s="21" t="s">
        <v>24</v>
      </c>
      <c r="I34" s="141"/>
      <c r="J34" s="120"/>
      <c r="K34" s="4"/>
    </row>
    <row r="35" spans="1:11" s="6" customFormat="1" ht="15.75">
      <c r="A35" s="4"/>
      <c r="B35" s="120"/>
      <c r="C35" s="142" t="s">
        <v>26</v>
      </c>
      <c r="D35" s="143"/>
      <c r="E35" s="143"/>
      <c r="F35" s="144"/>
      <c r="G35" s="136"/>
      <c r="H35" s="22" t="s">
        <v>23</v>
      </c>
      <c r="I35" s="141"/>
      <c r="J35" s="120"/>
      <c r="K35" s="4"/>
    </row>
    <row r="36" spans="1:11" s="6" customFormat="1" ht="15.75">
      <c r="A36" s="4"/>
      <c r="B36" s="120"/>
      <c r="C36" s="124" t="s">
        <v>26</v>
      </c>
      <c r="D36" s="125"/>
      <c r="E36" s="125"/>
      <c r="F36" s="126"/>
      <c r="G36" s="136"/>
      <c r="H36" s="24" t="s">
        <v>24</v>
      </c>
      <c r="I36" s="141"/>
      <c r="J36" s="120"/>
      <c r="K36" s="4"/>
    </row>
    <row r="37" spans="1:11" s="6" customFormat="1" ht="15.75">
      <c r="A37" s="4"/>
      <c r="B37" s="120"/>
      <c r="C37" s="124" t="s">
        <v>26</v>
      </c>
      <c r="D37" s="125"/>
      <c r="E37" s="125"/>
      <c r="F37" s="126"/>
      <c r="G37" s="137"/>
      <c r="H37" s="140"/>
      <c r="I37" s="141"/>
      <c r="J37" s="120"/>
      <c r="K37" s="4"/>
    </row>
    <row r="38" spans="1:11" s="6" customFormat="1" ht="15.75">
      <c r="A38" s="4"/>
      <c r="B38" s="120"/>
      <c r="C38" s="142" t="s">
        <v>26</v>
      </c>
      <c r="D38" s="143"/>
      <c r="E38" s="143"/>
      <c r="F38" s="144"/>
      <c r="G38" s="20" t="s">
        <v>24</v>
      </c>
      <c r="H38" s="141"/>
      <c r="I38" s="141"/>
      <c r="J38" s="120"/>
      <c r="K38" s="4"/>
    </row>
    <row r="39" spans="1:11" s="6" customFormat="1" ht="15.75">
      <c r="A39" s="4"/>
      <c r="B39" s="120"/>
      <c r="C39" s="142" t="s">
        <v>26</v>
      </c>
      <c r="D39" s="143"/>
      <c r="E39" s="143"/>
      <c r="F39" s="144"/>
      <c r="G39" s="24" t="s">
        <v>24</v>
      </c>
      <c r="H39" s="141"/>
      <c r="I39" s="141"/>
      <c r="J39" s="120"/>
      <c r="K39" s="4"/>
    </row>
    <row r="40" spans="1:11" s="6" customFormat="1" ht="15.75">
      <c r="A40" s="4"/>
      <c r="B40" s="120"/>
      <c r="C40" s="142" t="s">
        <v>26</v>
      </c>
      <c r="D40" s="143"/>
      <c r="E40" s="143"/>
      <c r="F40" s="144"/>
      <c r="G40" s="24" t="s">
        <v>24</v>
      </c>
      <c r="H40" s="141"/>
      <c r="I40" s="141"/>
      <c r="J40" s="120"/>
      <c r="K40" s="4"/>
    </row>
    <row r="41" spans="1:11" s="6" customFormat="1" ht="15.75">
      <c r="A41" s="4"/>
      <c r="B41" s="120"/>
      <c r="C41" s="142" t="s">
        <v>26</v>
      </c>
      <c r="D41" s="143"/>
      <c r="E41" s="143"/>
      <c r="F41" s="144"/>
      <c r="G41" s="24" t="s">
        <v>24</v>
      </c>
      <c r="H41" s="141"/>
      <c r="I41" s="141"/>
      <c r="J41" s="120"/>
      <c r="K41" s="4"/>
    </row>
    <row r="42" spans="1:11" s="6" customFormat="1" ht="15.75">
      <c r="A42" s="4"/>
      <c r="B42" s="120"/>
      <c r="C42" s="142" t="s">
        <v>26</v>
      </c>
      <c r="D42" s="143"/>
      <c r="E42" s="143"/>
      <c r="F42" s="144"/>
      <c r="G42" s="24" t="s">
        <v>24</v>
      </c>
      <c r="H42" s="141"/>
      <c r="I42" s="141"/>
      <c r="J42" s="120"/>
      <c r="K42" s="4"/>
    </row>
    <row r="43" spans="1:11" s="6" customFormat="1" ht="16.5" thickBot="1">
      <c r="A43" s="4"/>
      <c r="B43" s="120"/>
      <c r="C43" s="142" t="s">
        <v>26</v>
      </c>
      <c r="D43" s="143"/>
      <c r="E43" s="143"/>
      <c r="F43" s="144"/>
      <c r="G43" s="21" t="s">
        <v>24</v>
      </c>
      <c r="H43" s="139"/>
      <c r="I43" s="141"/>
      <c r="J43" s="120"/>
      <c r="K43" s="4"/>
    </row>
    <row r="44" spans="1:11" s="6" customFormat="1" ht="16.5" thickBot="1">
      <c r="A44" s="4"/>
      <c r="B44" s="120"/>
      <c r="C44" s="127" t="s">
        <v>26</v>
      </c>
      <c r="D44" s="128"/>
      <c r="E44" s="128"/>
      <c r="F44" s="129"/>
      <c r="G44" s="135"/>
      <c r="H44" s="21" t="s">
        <v>23</v>
      </c>
      <c r="I44" s="139"/>
      <c r="J44" s="120"/>
      <c r="K44" s="4"/>
    </row>
    <row r="45" spans="1:11" s="6" customFormat="1" ht="16.5" thickBot="1">
      <c r="A45" s="4"/>
      <c r="B45" s="120"/>
      <c r="C45" s="124" t="s">
        <v>26</v>
      </c>
      <c r="D45" s="125"/>
      <c r="E45" s="125"/>
      <c r="F45" s="126"/>
      <c r="G45" s="136"/>
      <c r="H45" s="146"/>
      <c r="I45" s="21" t="s">
        <v>23</v>
      </c>
      <c r="J45" s="120"/>
      <c r="K45" s="4"/>
    </row>
    <row r="46" spans="1:11" s="6" customFormat="1" ht="15.75">
      <c r="A46" s="4"/>
      <c r="B46" s="120"/>
      <c r="C46" s="124" t="s">
        <v>26</v>
      </c>
      <c r="D46" s="125"/>
      <c r="E46" s="125"/>
      <c r="F46" s="126"/>
      <c r="G46" s="136"/>
      <c r="H46" s="147"/>
      <c r="I46" s="22" t="s">
        <v>23</v>
      </c>
      <c r="J46" s="120"/>
      <c r="K46" s="4"/>
    </row>
    <row r="47" spans="1:11" s="6" customFormat="1" ht="16.5" thickBot="1">
      <c r="A47" s="4"/>
      <c r="B47" s="120"/>
      <c r="C47" s="124" t="s">
        <v>26</v>
      </c>
      <c r="D47" s="125"/>
      <c r="E47" s="125"/>
      <c r="F47" s="126"/>
      <c r="G47" s="136"/>
      <c r="H47" s="147"/>
      <c r="I47" s="25" t="s">
        <v>24</v>
      </c>
      <c r="J47" s="120"/>
      <c r="K47" s="4"/>
    </row>
    <row r="48" spans="1:11" s="6" customFormat="1" ht="16.5" thickBot="1">
      <c r="A48" s="4"/>
      <c r="B48" s="120"/>
      <c r="C48" s="124" t="s">
        <v>26</v>
      </c>
      <c r="D48" s="125"/>
      <c r="E48" s="125"/>
      <c r="F48" s="126"/>
      <c r="G48" s="136"/>
      <c r="H48" s="147"/>
      <c r="I48" s="26" t="s">
        <v>23</v>
      </c>
      <c r="J48" s="120"/>
      <c r="K48" s="4"/>
    </row>
    <row r="49" spans="1:11" s="6" customFormat="1" ht="16.5" thickTop="1">
      <c r="A49" s="4"/>
      <c r="B49" s="119" t="s">
        <v>167</v>
      </c>
      <c r="C49" s="119"/>
      <c r="D49" s="119"/>
      <c r="E49" s="119"/>
      <c r="F49" s="119"/>
      <c r="G49" s="119"/>
      <c r="H49" s="119"/>
      <c r="I49" s="119"/>
      <c r="J49" s="119"/>
      <c r="K49" s="4"/>
    </row>
    <row r="50" spans="1:11" s="6" customFormat="1" ht="15.75">
      <c r="A50" s="4"/>
      <c r="B50" s="118"/>
      <c r="C50" s="118"/>
      <c r="D50" s="118"/>
      <c r="E50" s="118"/>
      <c r="F50" s="118"/>
      <c r="G50" s="118"/>
      <c r="H50" s="118"/>
      <c r="I50" s="118"/>
      <c r="J50" s="118"/>
      <c r="K50" s="4"/>
    </row>
    <row r="51" spans="1:11" s="6" customFormat="1" ht="15.75">
      <c r="A51" s="4"/>
      <c r="B51" s="120"/>
      <c r="C51" s="120"/>
      <c r="D51" s="121" t="str">
        <f>C26</f>
        <v>ROBERTS COMPANY</v>
      </c>
      <c r="E51" s="121"/>
      <c r="F51" s="121"/>
      <c r="G51" s="121"/>
      <c r="H51" s="121"/>
      <c r="I51" s="120"/>
      <c r="J51" s="120"/>
      <c r="K51" s="4"/>
    </row>
    <row r="52" spans="1:11" s="6" customFormat="1" ht="15.75">
      <c r="A52" s="4"/>
      <c r="B52" s="120"/>
      <c r="C52" s="120"/>
      <c r="D52" s="120" t="s">
        <v>129</v>
      </c>
      <c r="E52" s="120"/>
      <c r="F52" s="120"/>
      <c r="G52" s="120"/>
      <c r="H52" s="120"/>
      <c r="I52" s="120"/>
      <c r="J52" s="120"/>
      <c r="K52" s="4"/>
    </row>
    <row r="53" spans="1:11" s="6" customFormat="1" ht="16.5" thickBot="1">
      <c r="A53" s="4"/>
      <c r="B53" s="120"/>
      <c r="C53" s="120"/>
      <c r="D53" s="122">
        <v>41820</v>
      </c>
      <c r="E53" s="122"/>
      <c r="F53" s="122"/>
      <c r="G53" s="122"/>
      <c r="H53" s="122"/>
      <c r="I53" s="120"/>
      <c r="J53" s="120"/>
      <c r="K53" s="4"/>
    </row>
    <row r="54" spans="1:11" s="6" customFormat="1" ht="15.75">
      <c r="A54" s="4"/>
      <c r="B54" s="120"/>
      <c r="C54" s="120"/>
      <c r="D54" s="118" t="s">
        <v>130</v>
      </c>
      <c r="E54" s="118"/>
      <c r="F54" s="118"/>
      <c r="G54" s="118"/>
      <c r="H54" s="118"/>
      <c r="I54" s="120"/>
      <c r="J54" s="120"/>
      <c r="K54" s="4"/>
    </row>
    <row r="55" spans="1:11" s="6" customFormat="1" ht="15.75">
      <c r="A55" s="4"/>
      <c r="B55" s="120"/>
      <c r="C55" s="120"/>
      <c r="D55" s="123" t="s">
        <v>114</v>
      </c>
      <c r="E55" s="123"/>
      <c r="F55" s="123"/>
      <c r="G55" s="123"/>
      <c r="H55" s="123"/>
      <c r="I55" s="120"/>
      <c r="J55" s="120"/>
      <c r="K55" s="4"/>
    </row>
    <row r="56" spans="1:11" s="6" customFormat="1" ht="15.75">
      <c r="A56" s="4"/>
      <c r="B56" s="120"/>
      <c r="C56" s="120"/>
      <c r="D56" s="127" t="s">
        <v>26</v>
      </c>
      <c r="E56" s="128"/>
      <c r="F56" s="129"/>
      <c r="G56" s="20" t="s">
        <v>24</v>
      </c>
      <c r="I56" s="120"/>
      <c r="J56" s="120"/>
      <c r="K56" s="4"/>
    </row>
    <row r="57" spans="1:11" s="6" customFormat="1" ht="15.75">
      <c r="A57" s="4"/>
      <c r="B57" s="120"/>
      <c r="C57" s="120"/>
      <c r="D57" s="127" t="s">
        <v>26</v>
      </c>
      <c r="E57" s="128"/>
      <c r="F57" s="129"/>
      <c r="G57" s="24" t="s">
        <v>24</v>
      </c>
      <c r="I57" s="120"/>
      <c r="J57" s="120"/>
      <c r="K57" s="4"/>
    </row>
    <row r="58" spans="1:11" s="6" customFormat="1" ht="16.5" thickBot="1">
      <c r="A58" s="4"/>
      <c r="B58" s="120"/>
      <c r="C58" s="120"/>
      <c r="D58" s="127" t="s">
        <v>26</v>
      </c>
      <c r="E58" s="128"/>
      <c r="F58" s="129"/>
      <c r="G58" s="21" t="s">
        <v>24</v>
      </c>
      <c r="H58" s="20" t="s">
        <v>23</v>
      </c>
      <c r="I58" s="120"/>
      <c r="J58" s="120"/>
      <c r="K58" s="4"/>
    </row>
    <row r="59" spans="1:11" s="6" customFormat="1" ht="15.75">
      <c r="A59" s="4"/>
      <c r="B59" s="118"/>
      <c r="C59" s="118"/>
      <c r="D59" s="118"/>
      <c r="E59" s="118"/>
      <c r="F59" s="118"/>
      <c r="G59" s="118"/>
      <c r="H59" s="118"/>
      <c r="I59" s="118"/>
      <c r="J59" s="118"/>
      <c r="K59" s="4"/>
    </row>
    <row r="60" spans="1:11" s="6" customFormat="1" ht="15.75">
      <c r="A60" s="4"/>
      <c r="B60" s="4"/>
      <c r="C60" s="4"/>
      <c r="D60" s="4"/>
      <c r="E60" s="4"/>
      <c r="F60" s="4"/>
      <c r="G60" s="4"/>
      <c r="H60" s="4"/>
      <c r="I60" s="4"/>
      <c r="J60" s="4"/>
      <c r="K60" s="4"/>
    </row>
    <row r="61" spans="1:11" s="6" customFormat="1" ht="15.75"/>
    <row r="62" spans="1:11" s="6" customFormat="1" ht="15.75"/>
    <row r="63" spans="1:11" s="6" customFormat="1" ht="15.75"/>
    <row r="64" spans="1:11" s="6" customFormat="1" ht="15.75"/>
    <row r="65" s="6" customFormat="1" ht="15.75"/>
    <row r="66" s="6" customFormat="1" ht="15.75"/>
    <row r="67" s="6" customFormat="1" ht="15.75"/>
    <row r="68" s="6" customFormat="1" ht="15.75"/>
    <row r="69" s="6" customFormat="1" ht="15.75"/>
    <row r="70" s="6" customFormat="1" ht="15.75"/>
    <row r="71" s="6" customFormat="1" ht="15.75"/>
    <row r="72" s="6" customFormat="1" ht="15.75"/>
    <row r="73" s="6" customFormat="1" ht="15.75"/>
    <row r="74" s="6" customFormat="1" ht="15.75"/>
    <row r="75" s="6" customFormat="1" ht="15.75"/>
    <row r="76" s="6" customFormat="1" ht="15.75"/>
    <row r="77" s="6" customFormat="1" ht="15.75"/>
    <row r="78" s="6" customFormat="1" ht="15.75"/>
    <row r="79" s="6" customFormat="1" ht="15.75"/>
    <row r="80" s="6" customFormat="1" ht="15.75"/>
    <row r="81" s="6" customFormat="1" ht="15.75"/>
    <row r="82" s="6" customFormat="1" ht="15.75"/>
    <row r="83" s="6" customFormat="1" ht="15.75"/>
    <row r="84" s="6" customFormat="1" ht="15.75"/>
    <row r="85" s="6" customFormat="1" ht="15.75"/>
    <row r="86" s="6" customFormat="1" ht="15.75"/>
    <row r="87" s="6" customFormat="1" ht="15.75"/>
    <row r="88" s="6" customFormat="1" ht="15.75"/>
    <row r="89" s="6" customFormat="1" ht="15.75"/>
    <row r="90" s="6" customFormat="1" ht="15.75"/>
    <row r="91" s="6" customFormat="1" ht="15.75"/>
    <row r="92" s="6" customFormat="1" ht="15.75"/>
    <row r="93" s="6" customFormat="1" ht="15.75"/>
    <row r="94" s="6" customFormat="1" ht="15.75"/>
    <row r="95" s="6" customFormat="1" ht="15.75"/>
    <row r="96" s="6" customFormat="1" ht="15.75"/>
    <row r="97" s="6" customFormat="1" ht="15.75"/>
    <row r="98" s="6" customFormat="1" ht="15.75"/>
    <row r="99" s="6" customFormat="1" ht="15.75"/>
    <row r="100" s="6" customFormat="1" ht="15.75"/>
    <row r="101" s="6" customFormat="1" ht="15.75"/>
    <row r="102" s="6" customFormat="1" ht="15.75"/>
    <row r="103" s="3" customFormat="1" ht="15.75"/>
    <row r="104" s="3" customFormat="1" ht="15.75"/>
    <row r="105" s="3" customFormat="1" ht="15.75"/>
    <row r="106" s="3" customFormat="1" ht="15.75"/>
    <row r="107" s="3" customFormat="1" ht="15.75"/>
    <row r="108" s="3" customFormat="1" ht="15.75"/>
    <row r="109" s="3" customFormat="1" ht="15.75"/>
    <row r="110" s="3" customFormat="1" ht="15.75"/>
    <row r="111" s="3" customFormat="1" ht="15.75"/>
    <row r="112" s="3" customFormat="1" ht="15.75"/>
    <row r="113" s="3" customFormat="1" ht="15.75"/>
    <row r="114" s="3" customFormat="1" ht="15.75"/>
    <row r="115" s="3" customFormat="1" ht="15.75"/>
    <row r="116" s="3" customFormat="1" ht="15.75"/>
    <row r="117" s="3" customFormat="1" ht="15.75"/>
    <row r="118" s="3" customFormat="1" ht="15.75"/>
    <row r="119" s="3" customFormat="1" ht="15.75"/>
    <row r="120" s="3" customFormat="1" ht="15.75"/>
    <row r="121" s="3" customFormat="1" ht="15.75"/>
    <row r="122" s="3" customFormat="1" ht="15.75"/>
    <row r="123" s="3" customFormat="1" ht="15.75"/>
    <row r="124" s="3" customFormat="1" ht="15.75"/>
    <row r="125" s="3" customFormat="1" ht="15.75"/>
  </sheetData>
  <mergeCells count="77">
    <mergeCell ref="B2:C2"/>
    <mergeCell ref="D2:J2"/>
    <mergeCell ref="B3:C3"/>
    <mergeCell ref="D3:J3"/>
    <mergeCell ref="B4:C4"/>
    <mergeCell ref="D4:J4"/>
    <mergeCell ref="B5:J6"/>
    <mergeCell ref="B7:J7"/>
    <mergeCell ref="B8:J8"/>
    <mergeCell ref="B9:J10"/>
    <mergeCell ref="D14:E14"/>
    <mergeCell ref="B11:C14"/>
    <mergeCell ref="D11:E11"/>
    <mergeCell ref="H11:J14"/>
    <mergeCell ref="D12:E12"/>
    <mergeCell ref="D13:E13"/>
    <mergeCell ref="B15:J15"/>
    <mergeCell ref="B16:B18"/>
    <mergeCell ref="C16:E16"/>
    <mergeCell ref="G16:J18"/>
    <mergeCell ref="C17:E17"/>
    <mergeCell ref="C18:E18"/>
    <mergeCell ref="B19:J19"/>
    <mergeCell ref="B20:B22"/>
    <mergeCell ref="C20:E20"/>
    <mergeCell ref="G20:I20"/>
    <mergeCell ref="C21:E21"/>
    <mergeCell ref="G21:I21"/>
    <mergeCell ref="C22:E22"/>
    <mergeCell ref="G22:I22"/>
    <mergeCell ref="B26:B48"/>
    <mergeCell ref="C26:I26"/>
    <mergeCell ref="J26:J48"/>
    <mergeCell ref="C27:I27"/>
    <mergeCell ref="C28:I28"/>
    <mergeCell ref="C38:F38"/>
    <mergeCell ref="C39:F39"/>
    <mergeCell ref="C40:F40"/>
    <mergeCell ref="C41:F41"/>
    <mergeCell ref="C42:F42"/>
    <mergeCell ref="C43:F43"/>
    <mergeCell ref="C44:F44"/>
    <mergeCell ref="G44:G48"/>
    <mergeCell ref="C45:F45"/>
    <mergeCell ref="H45:H48"/>
    <mergeCell ref="C46:F46"/>
    <mergeCell ref="B23:J23"/>
    <mergeCell ref="B24:J24"/>
    <mergeCell ref="B25:J25"/>
    <mergeCell ref="C29:F29"/>
    <mergeCell ref="G29:G37"/>
    <mergeCell ref="H29:H30"/>
    <mergeCell ref="C30:F30"/>
    <mergeCell ref="I30:I44"/>
    <mergeCell ref="C31:F31"/>
    <mergeCell ref="C32:F32"/>
    <mergeCell ref="C33:F33"/>
    <mergeCell ref="C34:F34"/>
    <mergeCell ref="C35:F35"/>
    <mergeCell ref="C36:F36"/>
    <mergeCell ref="C37:F37"/>
    <mergeCell ref="H37:H43"/>
    <mergeCell ref="C47:F47"/>
    <mergeCell ref="C48:F48"/>
    <mergeCell ref="D56:F56"/>
    <mergeCell ref="D57:F57"/>
    <mergeCell ref="D58:F58"/>
    <mergeCell ref="B59:J59"/>
    <mergeCell ref="B49:J49"/>
    <mergeCell ref="B50:J50"/>
    <mergeCell ref="B51:C58"/>
    <mergeCell ref="D51:H51"/>
    <mergeCell ref="I51:J58"/>
    <mergeCell ref="D52:H52"/>
    <mergeCell ref="D53:H53"/>
    <mergeCell ref="D54:H54"/>
    <mergeCell ref="D55:H55"/>
  </mergeCells>
  <pageMargins left="0.7" right="0.7" top="0.75" bottom="0.75" header="0.3" footer="0.3"/>
  <pageSetup scale="74" orientation="portrait" r:id="rId1"/>
  <headerFooter>
    <oddFooter>&amp;CFileName: &amp;F, Tab: &amp;A, Page &amp;P of &amp;N, &amp;D, &amp;T</oddFooter>
  </headerFooter>
</worksheet>
</file>

<file path=xl/worksheets/sheet7.xml><?xml version="1.0" encoding="utf-8"?>
<worksheet xmlns="http://schemas.openxmlformats.org/spreadsheetml/2006/main" xmlns:r="http://schemas.openxmlformats.org/officeDocument/2006/relationships">
  <sheetPr>
    <pageSetUpPr fitToPage="1"/>
  </sheetPr>
  <dimension ref="A1:K125"/>
  <sheetViews>
    <sheetView workbookViewId="0"/>
  </sheetViews>
  <sheetFormatPr defaultRowHeight="12.75"/>
  <cols>
    <col min="1" max="1" width="2.85546875" customWidth="1"/>
    <col min="4" max="4" width="10.42578125" customWidth="1"/>
    <col min="5" max="5" width="11.5703125" customWidth="1"/>
    <col min="6" max="6" width="13.42578125" bestFit="1" customWidth="1"/>
    <col min="7" max="9" width="11.28515625" customWidth="1"/>
    <col min="11" max="11" width="2.85546875" customWidth="1"/>
  </cols>
  <sheetData>
    <row r="1" spans="1:11">
      <c r="A1" s="1"/>
      <c r="B1" s="1"/>
      <c r="C1" s="1"/>
      <c r="D1" s="1"/>
      <c r="E1" s="1"/>
      <c r="F1" s="1"/>
      <c r="G1" s="1"/>
      <c r="H1" s="1"/>
      <c r="I1" s="1"/>
      <c r="J1" s="2"/>
      <c r="K1" s="2"/>
    </row>
    <row r="2" spans="1:11" ht="16.5" thickBot="1">
      <c r="A2" s="1"/>
      <c r="B2" s="99" t="s">
        <v>5</v>
      </c>
      <c r="C2" s="99"/>
      <c r="D2" s="101" t="s">
        <v>56</v>
      </c>
      <c r="E2" s="101"/>
      <c r="F2" s="101"/>
      <c r="G2" s="101"/>
      <c r="H2" s="101"/>
      <c r="I2" s="101"/>
      <c r="J2" s="101"/>
      <c r="K2" s="2"/>
    </row>
    <row r="3" spans="1:11" ht="18" customHeight="1" thickBot="1">
      <c r="A3" s="1"/>
      <c r="B3" s="99" t="s">
        <v>7</v>
      </c>
      <c r="C3" s="99"/>
      <c r="D3" s="102"/>
      <c r="E3" s="102"/>
      <c r="F3" s="102"/>
      <c r="G3" s="102"/>
      <c r="H3" s="102"/>
      <c r="I3" s="102"/>
      <c r="J3" s="102"/>
      <c r="K3" s="2"/>
    </row>
    <row r="4" spans="1:11" ht="18" customHeight="1" thickBot="1">
      <c r="A4" s="1"/>
      <c r="B4" s="99" t="s">
        <v>6</v>
      </c>
      <c r="C4" s="99"/>
      <c r="D4" s="102"/>
      <c r="E4" s="102"/>
      <c r="F4" s="102"/>
      <c r="G4" s="102"/>
      <c r="H4" s="102"/>
      <c r="I4" s="102"/>
      <c r="J4" s="102"/>
      <c r="K4" s="2"/>
    </row>
    <row r="5" spans="1:11" ht="18" customHeight="1">
      <c r="A5" s="1"/>
      <c r="B5" s="94" t="s">
        <v>113</v>
      </c>
      <c r="C5" s="94"/>
      <c r="D5" s="94"/>
      <c r="E5" s="94"/>
      <c r="F5" s="94"/>
      <c r="G5" s="94"/>
      <c r="H5" s="94"/>
      <c r="I5" s="94"/>
      <c r="J5" s="94"/>
      <c r="K5" s="2"/>
    </row>
    <row r="6" spans="1:11" ht="18" customHeight="1">
      <c r="A6" s="1"/>
      <c r="B6" s="94"/>
      <c r="C6" s="94"/>
      <c r="D6" s="94"/>
      <c r="E6" s="94"/>
      <c r="F6" s="94"/>
      <c r="G6" s="94"/>
      <c r="H6" s="94"/>
      <c r="I6" s="94"/>
      <c r="J6" s="94"/>
      <c r="K6" s="2"/>
    </row>
    <row r="7" spans="1:11" ht="18" customHeight="1">
      <c r="A7" s="1"/>
      <c r="B7" s="94" t="s">
        <v>153</v>
      </c>
      <c r="C7" s="94"/>
      <c r="D7" s="94"/>
      <c r="E7" s="94"/>
      <c r="F7" s="94"/>
      <c r="G7" s="94"/>
      <c r="H7" s="94"/>
      <c r="I7" s="94"/>
      <c r="J7" s="94"/>
      <c r="K7" s="2"/>
    </row>
    <row r="8" spans="1:11" ht="18" customHeight="1">
      <c r="A8" s="1"/>
      <c r="B8" s="94" t="s">
        <v>202</v>
      </c>
      <c r="C8" s="94"/>
      <c r="D8" s="94"/>
      <c r="E8" s="94"/>
      <c r="F8" s="94"/>
      <c r="G8" s="94"/>
      <c r="H8" s="94"/>
      <c r="I8" s="94"/>
      <c r="J8" s="94"/>
      <c r="K8" s="2"/>
    </row>
    <row r="9" spans="1:11" s="3" customFormat="1" ht="15.75">
      <c r="A9" s="4"/>
      <c r="B9" s="152" t="s">
        <v>164</v>
      </c>
      <c r="C9" s="153"/>
      <c r="D9" s="153"/>
      <c r="E9" s="153"/>
      <c r="F9" s="153"/>
      <c r="G9" s="153"/>
      <c r="H9" s="153"/>
      <c r="I9" s="153"/>
      <c r="J9" s="153"/>
      <c r="K9" s="4"/>
    </row>
    <row r="10" spans="1:11" s="5" customFormat="1" ht="15.75">
      <c r="A10" s="4"/>
      <c r="B10" s="154"/>
      <c r="C10" s="154"/>
      <c r="D10" s="154"/>
      <c r="E10" s="154"/>
      <c r="F10" s="154"/>
      <c r="G10" s="154"/>
      <c r="H10" s="154"/>
      <c r="I10" s="154"/>
      <c r="J10" s="154"/>
      <c r="K10" s="4"/>
    </row>
    <row r="11" spans="1:11" s="5" customFormat="1" ht="15.75">
      <c r="A11" s="4"/>
      <c r="B11" s="151"/>
      <c r="C11" s="151"/>
      <c r="D11" s="155" t="s">
        <v>114</v>
      </c>
      <c r="E11" s="155"/>
      <c r="F11" s="71" t="s">
        <v>115</v>
      </c>
      <c r="G11" s="71" t="s">
        <v>116</v>
      </c>
      <c r="H11" s="151"/>
      <c r="I11" s="151"/>
      <c r="J11" s="151"/>
      <c r="K11" s="4"/>
    </row>
    <row r="12" spans="1:11" s="5" customFormat="1" ht="15.75">
      <c r="A12" s="4"/>
      <c r="B12" s="151"/>
      <c r="C12" s="151"/>
      <c r="D12" s="149" t="s">
        <v>8</v>
      </c>
      <c r="E12" s="149"/>
      <c r="F12" s="14">
        <v>9000</v>
      </c>
      <c r="G12" s="14">
        <v>13100</v>
      </c>
      <c r="H12" s="151"/>
      <c r="I12" s="151"/>
      <c r="J12" s="151"/>
      <c r="K12" s="4"/>
    </row>
    <row r="13" spans="1:11" s="5" customFormat="1" ht="15.75">
      <c r="A13" s="4"/>
      <c r="B13" s="151"/>
      <c r="C13" s="151"/>
      <c r="D13" s="149" t="s">
        <v>9</v>
      </c>
      <c r="E13" s="149"/>
      <c r="F13" s="15">
        <v>5000</v>
      </c>
      <c r="G13" s="15">
        <v>7000</v>
      </c>
      <c r="H13" s="151"/>
      <c r="I13" s="151"/>
      <c r="J13" s="151"/>
      <c r="K13" s="4"/>
    </row>
    <row r="14" spans="1:11" s="5" customFormat="1" ht="15.75">
      <c r="A14" s="4"/>
      <c r="B14" s="151"/>
      <c r="C14" s="151"/>
      <c r="D14" s="149" t="s">
        <v>10</v>
      </c>
      <c r="E14" s="149"/>
      <c r="F14" s="15">
        <v>9000</v>
      </c>
      <c r="G14" s="15">
        <v>8000</v>
      </c>
      <c r="H14" s="151"/>
      <c r="I14" s="151"/>
      <c r="J14" s="151"/>
      <c r="K14" s="4"/>
    </row>
    <row r="15" spans="1:11" s="5" customFormat="1" ht="15.75">
      <c r="A15" s="4"/>
      <c r="B15" s="130" t="s">
        <v>117</v>
      </c>
      <c r="C15" s="130"/>
      <c r="D15" s="130"/>
      <c r="E15" s="130"/>
      <c r="F15" s="130"/>
      <c r="G15" s="130"/>
      <c r="H15" s="130"/>
      <c r="I15" s="130"/>
      <c r="J15" s="130"/>
      <c r="K15" s="4"/>
    </row>
    <row r="16" spans="1:11" s="5" customFormat="1" ht="15.75">
      <c r="A16" s="4"/>
      <c r="B16" s="148"/>
      <c r="C16" s="149" t="s">
        <v>11</v>
      </c>
      <c r="D16" s="149"/>
      <c r="E16" s="149"/>
      <c r="F16" s="14">
        <v>54000</v>
      </c>
      <c r="G16" s="150"/>
      <c r="H16" s="151"/>
      <c r="I16" s="151"/>
      <c r="J16" s="151"/>
      <c r="K16" s="4"/>
    </row>
    <row r="17" spans="1:11" s="5" customFormat="1" ht="15.75">
      <c r="A17" s="4"/>
      <c r="B17" s="148"/>
      <c r="C17" s="149" t="s">
        <v>12</v>
      </c>
      <c r="D17" s="149"/>
      <c r="E17" s="149"/>
      <c r="F17" s="15">
        <v>47000</v>
      </c>
      <c r="G17" s="150"/>
      <c r="H17" s="151"/>
      <c r="I17" s="151"/>
      <c r="J17" s="151"/>
      <c r="K17" s="4"/>
    </row>
    <row r="18" spans="1:11" s="5" customFormat="1" ht="15.75">
      <c r="A18" s="4"/>
      <c r="B18" s="148"/>
      <c r="C18" s="149" t="s">
        <v>13</v>
      </c>
      <c r="D18" s="149"/>
      <c r="E18" s="149"/>
      <c r="F18" s="15">
        <v>19900</v>
      </c>
      <c r="G18" s="150"/>
      <c r="H18" s="151"/>
      <c r="I18" s="151"/>
      <c r="J18" s="151"/>
      <c r="K18" s="4"/>
    </row>
    <row r="19" spans="1:11" s="5" customFormat="1" ht="15.75">
      <c r="A19" s="4"/>
      <c r="B19" s="130" t="s">
        <v>118</v>
      </c>
      <c r="C19" s="130"/>
      <c r="D19" s="130"/>
      <c r="E19" s="130"/>
      <c r="F19" s="130"/>
      <c r="G19" s="130"/>
      <c r="H19" s="130"/>
      <c r="I19" s="130"/>
      <c r="J19" s="130"/>
      <c r="K19" s="4"/>
    </row>
    <row r="20" spans="1:11" s="5" customFormat="1" ht="15.75">
      <c r="A20" s="4"/>
      <c r="B20" s="148"/>
      <c r="C20" s="149" t="s">
        <v>119</v>
      </c>
      <c r="D20" s="149"/>
      <c r="E20" s="149"/>
      <c r="F20" s="14">
        <v>5500</v>
      </c>
      <c r="G20" s="149" t="s">
        <v>120</v>
      </c>
      <c r="H20" s="149"/>
      <c r="I20" s="149"/>
      <c r="J20" s="15">
        <v>1800</v>
      </c>
      <c r="K20" s="4"/>
    </row>
    <row r="21" spans="1:11" s="5" customFormat="1" ht="15.75">
      <c r="A21" s="4"/>
      <c r="B21" s="148"/>
      <c r="C21" s="149" t="s">
        <v>121</v>
      </c>
      <c r="D21" s="149"/>
      <c r="E21" s="149"/>
      <c r="F21" s="15">
        <v>4000</v>
      </c>
      <c r="G21" s="149" t="s">
        <v>81</v>
      </c>
      <c r="H21" s="149"/>
      <c r="I21" s="149"/>
      <c r="J21" s="15">
        <v>3100</v>
      </c>
      <c r="K21" s="4"/>
    </row>
    <row r="22" spans="1:11" s="5" customFormat="1" ht="15.75">
      <c r="A22" s="4"/>
      <c r="B22" s="148"/>
      <c r="C22" s="149" t="s">
        <v>122</v>
      </c>
      <c r="D22" s="149"/>
      <c r="E22" s="149"/>
      <c r="F22" s="15">
        <v>4000</v>
      </c>
      <c r="G22" s="149" t="s">
        <v>123</v>
      </c>
      <c r="H22" s="149"/>
      <c r="I22" s="149"/>
      <c r="J22" s="15">
        <v>1500</v>
      </c>
      <c r="K22" s="4"/>
    </row>
    <row r="23" spans="1:11" s="5" customFormat="1" ht="15.75">
      <c r="A23" s="4"/>
      <c r="B23" s="130" t="s">
        <v>124</v>
      </c>
      <c r="C23" s="130"/>
      <c r="D23" s="130"/>
      <c r="E23" s="130"/>
      <c r="F23" s="130"/>
      <c r="G23" s="130"/>
      <c r="H23" s="130"/>
      <c r="I23" s="130"/>
      <c r="J23" s="130"/>
      <c r="K23" s="4"/>
    </row>
    <row r="24" spans="1:11" s="5" customFormat="1" ht="15.75">
      <c r="A24" s="4"/>
      <c r="B24" s="131" t="s">
        <v>14</v>
      </c>
      <c r="C24" s="131"/>
      <c r="D24" s="131"/>
      <c r="E24" s="131"/>
      <c r="F24" s="131"/>
      <c r="G24" s="131"/>
      <c r="H24" s="131"/>
      <c r="I24" s="131"/>
      <c r="J24" s="131"/>
      <c r="K24" s="4"/>
    </row>
    <row r="25" spans="1:11" s="5" customFormat="1" ht="15.75">
      <c r="A25" s="4"/>
      <c r="B25" s="119" t="s">
        <v>165</v>
      </c>
      <c r="C25" s="119"/>
      <c r="D25" s="119"/>
      <c r="E25" s="119"/>
      <c r="F25" s="119"/>
      <c r="G25" s="119"/>
      <c r="H25" s="119"/>
      <c r="I25" s="119"/>
      <c r="J25" s="119"/>
      <c r="K25" s="4"/>
    </row>
    <row r="26" spans="1:11" s="6" customFormat="1" ht="15.75">
      <c r="A26" s="4"/>
      <c r="B26" s="120"/>
      <c r="C26" s="121" t="s">
        <v>166</v>
      </c>
      <c r="D26" s="121"/>
      <c r="E26" s="121"/>
      <c r="F26" s="121"/>
      <c r="G26" s="121"/>
      <c r="H26" s="121"/>
      <c r="I26" s="121"/>
      <c r="J26" s="120"/>
      <c r="K26" s="4"/>
    </row>
    <row r="27" spans="1:11" s="6" customFormat="1" ht="15.75">
      <c r="A27" s="4"/>
      <c r="B27" s="120"/>
      <c r="C27" s="120" t="s">
        <v>15</v>
      </c>
      <c r="D27" s="120"/>
      <c r="E27" s="120"/>
      <c r="F27" s="120"/>
      <c r="G27" s="120"/>
      <c r="H27" s="120"/>
      <c r="I27" s="120"/>
      <c r="J27" s="120"/>
      <c r="K27" s="4"/>
    </row>
    <row r="28" spans="1:11" s="6" customFormat="1" ht="16.5" thickBot="1">
      <c r="A28" s="4"/>
      <c r="B28" s="120"/>
      <c r="C28" s="145" t="s">
        <v>157</v>
      </c>
      <c r="D28" s="145"/>
      <c r="E28" s="145"/>
      <c r="F28" s="145"/>
      <c r="G28" s="145"/>
      <c r="H28" s="145"/>
      <c r="I28" s="145"/>
      <c r="J28" s="120"/>
      <c r="K28" s="4"/>
    </row>
    <row r="29" spans="1:11" s="6" customFormat="1" ht="15.75">
      <c r="A29" s="4"/>
      <c r="B29" s="120"/>
      <c r="C29" s="132" t="s">
        <v>125</v>
      </c>
      <c r="D29" s="133"/>
      <c r="E29" s="133"/>
      <c r="F29" s="134"/>
      <c r="G29" s="135"/>
      <c r="H29" s="138"/>
      <c r="I29" s="19">
        <f>F13</f>
        <v>5000</v>
      </c>
      <c r="J29" s="120"/>
      <c r="K29" s="4"/>
    </row>
    <row r="30" spans="1:11" s="6" customFormat="1" ht="15.75">
      <c r="A30" s="4"/>
      <c r="B30" s="120"/>
      <c r="C30" s="124" t="s">
        <v>16</v>
      </c>
      <c r="D30" s="125"/>
      <c r="E30" s="125"/>
      <c r="F30" s="126"/>
      <c r="G30" s="136"/>
      <c r="H30" s="139"/>
      <c r="I30" s="140"/>
      <c r="J30" s="120"/>
      <c r="K30" s="4"/>
    </row>
    <row r="31" spans="1:11" s="6" customFormat="1" ht="15.75">
      <c r="A31" s="4"/>
      <c r="B31" s="120"/>
      <c r="C31" s="142" t="s">
        <v>126</v>
      </c>
      <c r="D31" s="143"/>
      <c r="E31" s="143"/>
      <c r="F31" s="144"/>
      <c r="G31" s="136"/>
      <c r="H31" s="20">
        <f>F12</f>
        <v>9000</v>
      </c>
      <c r="I31" s="141"/>
      <c r="J31" s="120"/>
      <c r="K31" s="4"/>
    </row>
    <row r="32" spans="1:11" s="6" customFormat="1" ht="16.5" thickBot="1">
      <c r="A32" s="4"/>
      <c r="B32" s="120"/>
      <c r="C32" s="142" t="s">
        <v>11</v>
      </c>
      <c r="D32" s="143"/>
      <c r="E32" s="143"/>
      <c r="F32" s="144"/>
      <c r="G32" s="136"/>
      <c r="H32" s="21">
        <f>F16</f>
        <v>54000</v>
      </c>
      <c r="I32" s="141"/>
      <c r="J32" s="120"/>
      <c r="K32" s="4"/>
    </row>
    <row r="33" spans="1:11" s="6" customFormat="1" ht="15.75">
      <c r="A33" s="4"/>
      <c r="B33" s="120"/>
      <c r="C33" s="142" t="s">
        <v>22</v>
      </c>
      <c r="D33" s="143"/>
      <c r="E33" s="143"/>
      <c r="F33" s="144"/>
      <c r="G33" s="136"/>
      <c r="H33" s="22">
        <f>SUM(H31:H32)</f>
        <v>63000</v>
      </c>
      <c r="I33" s="141"/>
      <c r="J33" s="120"/>
      <c r="K33" s="4"/>
    </row>
    <row r="34" spans="1:11" s="6" customFormat="1" ht="16.5" thickBot="1">
      <c r="A34" s="4"/>
      <c r="B34" s="120"/>
      <c r="C34" s="142" t="s">
        <v>127</v>
      </c>
      <c r="D34" s="143"/>
      <c r="E34" s="143"/>
      <c r="F34" s="144"/>
      <c r="G34" s="136"/>
      <c r="H34" s="21">
        <f>G12</f>
        <v>13100</v>
      </c>
      <c r="I34" s="141"/>
      <c r="J34" s="120"/>
      <c r="K34" s="4"/>
    </row>
    <row r="35" spans="1:11" s="6" customFormat="1" ht="15.75">
      <c r="A35" s="4"/>
      <c r="B35" s="120"/>
      <c r="C35" s="142" t="s">
        <v>17</v>
      </c>
      <c r="D35" s="143"/>
      <c r="E35" s="143"/>
      <c r="F35" s="144"/>
      <c r="G35" s="136"/>
      <c r="H35" s="22">
        <f>H33-H34</f>
        <v>49900</v>
      </c>
      <c r="I35" s="141"/>
      <c r="J35" s="120"/>
      <c r="K35" s="4"/>
    </row>
    <row r="36" spans="1:11" s="6" customFormat="1" ht="15.75">
      <c r="A36" s="4"/>
      <c r="B36" s="120"/>
      <c r="C36" s="124" t="s">
        <v>12</v>
      </c>
      <c r="D36" s="125"/>
      <c r="E36" s="125"/>
      <c r="F36" s="126"/>
      <c r="G36" s="136"/>
      <c r="H36" s="24">
        <f>F17</f>
        <v>47000</v>
      </c>
      <c r="I36" s="141"/>
      <c r="J36" s="120"/>
      <c r="K36" s="4"/>
    </row>
    <row r="37" spans="1:11" s="6" customFormat="1" ht="15.75">
      <c r="A37" s="4"/>
      <c r="B37" s="120"/>
      <c r="C37" s="124" t="s">
        <v>13</v>
      </c>
      <c r="D37" s="125"/>
      <c r="E37" s="125"/>
      <c r="F37" s="126"/>
      <c r="G37" s="137"/>
      <c r="H37" s="140"/>
      <c r="I37" s="141"/>
      <c r="J37" s="120"/>
      <c r="K37" s="4"/>
    </row>
    <row r="38" spans="1:11" s="6" customFormat="1" ht="15.75">
      <c r="A38" s="4"/>
      <c r="B38" s="120"/>
      <c r="C38" s="142" t="str">
        <f>C20</f>
        <v>Indirect labor</v>
      </c>
      <c r="D38" s="143"/>
      <c r="E38" s="143"/>
      <c r="F38" s="144"/>
      <c r="G38" s="20">
        <f>F20</f>
        <v>5500</v>
      </c>
      <c r="H38" s="141"/>
      <c r="I38" s="141"/>
      <c r="J38" s="120"/>
      <c r="K38" s="4"/>
    </row>
    <row r="39" spans="1:11" s="6" customFormat="1" ht="15.75">
      <c r="A39" s="4"/>
      <c r="B39" s="120"/>
      <c r="C39" s="142" t="str">
        <f>C21</f>
        <v>Factory insurance</v>
      </c>
      <c r="D39" s="143"/>
      <c r="E39" s="143"/>
      <c r="F39" s="144"/>
      <c r="G39" s="24">
        <f>F21</f>
        <v>4000</v>
      </c>
      <c r="H39" s="141"/>
      <c r="I39" s="141"/>
      <c r="J39" s="120"/>
      <c r="K39" s="4"/>
    </row>
    <row r="40" spans="1:11" s="6" customFormat="1" ht="15.75">
      <c r="A40" s="4"/>
      <c r="B40" s="120"/>
      <c r="C40" s="142" t="str">
        <f>C22</f>
        <v>Machinery depreciation</v>
      </c>
      <c r="D40" s="143"/>
      <c r="E40" s="143"/>
      <c r="F40" s="144"/>
      <c r="G40" s="24">
        <f>F22</f>
        <v>4000</v>
      </c>
      <c r="H40" s="141"/>
      <c r="I40" s="141"/>
      <c r="J40" s="120"/>
      <c r="K40" s="4"/>
    </row>
    <row r="41" spans="1:11" s="6" customFormat="1" ht="15.75">
      <c r="A41" s="4"/>
      <c r="B41" s="120"/>
      <c r="C41" s="142" t="str">
        <f>G21</f>
        <v>Factory utilities</v>
      </c>
      <c r="D41" s="143"/>
      <c r="E41" s="143"/>
      <c r="F41" s="144"/>
      <c r="G41" s="24">
        <f>J21</f>
        <v>3100</v>
      </c>
      <c r="H41" s="141"/>
      <c r="I41" s="141"/>
      <c r="J41" s="120"/>
      <c r="K41" s="4"/>
    </row>
    <row r="42" spans="1:11" s="6" customFormat="1" ht="15.75">
      <c r="A42" s="4"/>
      <c r="B42" s="120"/>
      <c r="C42" s="142" t="str">
        <f>G20</f>
        <v>Machinery repairs</v>
      </c>
      <c r="D42" s="143"/>
      <c r="E42" s="143"/>
      <c r="F42" s="144"/>
      <c r="G42" s="24">
        <f>J20</f>
        <v>1800</v>
      </c>
      <c r="H42" s="141"/>
      <c r="I42" s="141"/>
      <c r="J42" s="120"/>
      <c r="K42" s="4"/>
    </row>
    <row r="43" spans="1:11" s="6" customFormat="1" ht="16.5" thickBot="1">
      <c r="A43" s="4"/>
      <c r="B43" s="120"/>
      <c r="C43" s="142" t="str">
        <f>G22</f>
        <v>Miscellaneous factory costs</v>
      </c>
      <c r="D43" s="143"/>
      <c r="E43" s="143"/>
      <c r="F43" s="144"/>
      <c r="G43" s="21">
        <f>J22</f>
        <v>1500</v>
      </c>
      <c r="H43" s="139"/>
      <c r="I43" s="141"/>
      <c r="J43" s="120"/>
      <c r="K43" s="4"/>
    </row>
    <row r="44" spans="1:11" s="6" customFormat="1" ht="16.5" thickBot="1">
      <c r="A44" s="4"/>
      <c r="B44" s="120"/>
      <c r="C44" s="127" t="s">
        <v>21</v>
      </c>
      <c r="D44" s="128"/>
      <c r="E44" s="128"/>
      <c r="F44" s="129"/>
      <c r="G44" s="135"/>
      <c r="H44" s="21">
        <f>SUM(G38:G43)</f>
        <v>19900</v>
      </c>
      <c r="I44" s="139"/>
      <c r="J44" s="120"/>
      <c r="K44" s="4"/>
    </row>
    <row r="45" spans="1:11" s="6" customFormat="1" ht="16.5" thickBot="1">
      <c r="A45" s="4"/>
      <c r="B45" s="120"/>
      <c r="C45" s="124" t="s">
        <v>18</v>
      </c>
      <c r="D45" s="125"/>
      <c r="E45" s="125"/>
      <c r="F45" s="126"/>
      <c r="G45" s="136"/>
      <c r="H45" s="146"/>
      <c r="I45" s="21">
        <f>H35+H36+H44</f>
        <v>116800</v>
      </c>
      <c r="J45" s="120"/>
      <c r="K45" s="4"/>
    </row>
    <row r="46" spans="1:11" s="6" customFormat="1" ht="15.75">
      <c r="A46" s="4"/>
      <c r="B46" s="120"/>
      <c r="C46" s="124" t="s">
        <v>19</v>
      </c>
      <c r="D46" s="125"/>
      <c r="E46" s="125"/>
      <c r="F46" s="126"/>
      <c r="G46" s="136"/>
      <c r="H46" s="147"/>
      <c r="I46" s="22">
        <f>I29+I45</f>
        <v>121800</v>
      </c>
      <c r="J46" s="120"/>
      <c r="K46" s="4"/>
    </row>
    <row r="47" spans="1:11" s="6" customFormat="1" ht="16.5" thickBot="1">
      <c r="A47" s="4"/>
      <c r="B47" s="120"/>
      <c r="C47" s="124" t="s">
        <v>128</v>
      </c>
      <c r="D47" s="125"/>
      <c r="E47" s="125"/>
      <c r="F47" s="126"/>
      <c r="G47" s="136"/>
      <c r="H47" s="147"/>
      <c r="I47" s="25">
        <f>G13</f>
        <v>7000</v>
      </c>
      <c r="J47" s="120"/>
      <c r="K47" s="4"/>
    </row>
    <row r="48" spans="1:11" s="6" customFormat="1" ht="16.5" thickBot="1">
      <c r="A48" s="4"/>
      <c r="B48" s="120"/>
      <c r="C48" s="124" t="s">
        <v>20</v>
      </c>
      <c r="D48" s="125"/>
      <c r="E48" s="125"/>
      <c r="F48" s="126"/>
      <c r="G48" s="136"/>
      <c r="H48" s="147"/>
      <c r="I48" s="26">
        <f>I46-I47</f>
        <v>114800</v>
      </c>
      <c r="J48" s="120"/>
      <c r="K48" s="4"/>
    </row>
    <row r="49" spans="1:11" s="6" customFormat="1" ht="16.5" thickTop="1">
      <c r="A49" s="4"/>
      <c r="B49" s="119" t="s">
        <v>167</v>
      </c>
      <c r="C49" s="119"/>
      <c r="D49" s="119"/>
      <c r="E49" s="119"/>
      <c r="F49" s="119"/>
      <c r="G49" s="119"/>
      <c r="H49" s="119"/>
      <c r="I49" s="119"/>
      <c r="J49" s="119"/>
      <c r="K49" s="4"/>
    </row>
    <row r="50" spans="1:11" s="6" customFormat="1" ht="15.75">
      <c r="A50" s="4"/>
      <c r="B50" s="118"/>
      <c r="C50" s="118"/>
      <c r="D50" s="118"/>
      <c r="E50" s="118"/>
      <c r="F50" s="118"/>
      <c r="G50" s="118"/>
      <c r="H50" s="118"/>
      <c r="I50" s="118"/>
      <c r="J50" s="118"/>
      <c r="K50" s="4"/>
    </row>
    <row r="51" spans="1:11" s="6" customFormat="1" ht="15.75">
      <c r="A51" s="4"/>
      <c r="B51" s="120"/>
      <c r="C51" s="120"/>
      <c r="D51" s="121" t="str">
        <f>C26</f>
        <v>ROBERTS COMPANY</v>
      </c>
      <c r="E51" s="121"/>
      <c r="F51" s="121"/>
      <c r="G51" s="121"/>
      <c r="H51" s="121"/>
      <c r="I51" s="120"/>
      <c r="J51" s="120"/>
      <c r="K51" s="4"/>
    </row>
    <row r="52" spans="1:11" s="6" customFormat="1" ht="15.75">
      <c r="A52" s="4"/>
      <c r="B52" s="120"/>
      <c r="C52" s="120"/>
      <c r="D52" s="120" t="s">
        <v>129</v>
      </c>
      <c r="E52" s="120"/>
      <c r="F52" s="120"/>
      <c r="G52" s="120"/>
      <c r="H52" s="120"/>
      <c r="I52" s="120"/>
      <c r="J52" s="120"/>
      <c r="K52" s="4"/>
    </row>
    <row r="53" spans="1:11" s="6" customFormat="1" ht="16.5" thickBot="1">
      <c r="A53" s="4"/>
      <c r="B53" s="120"/>
      <c r="C53" s="120"/>
      <c r="D53" s="122">
        <v>41820</v>
      </c>
      <c r="E53" s="122"/>
      <c r="F53" s="122"/>
      <c r="G53" s="122"/>
      <c r="H53" s="122"/>
      <c r="I53" s="120"/>
      <c r="J53" s="120"/>
      <c r="K53" s="4"/>
    </row>
    <row r="54" spans="1:11" s="6" customFormat="1" ht="15.75">
      <c r="A54" s="4"/>
      <c r="B54" s="120"/>
      <c r="C54" s="120"/>
      <c r="D54" s="118" t="s">
        <v>130</v>
      </c>
      <c r="E54" s="118"/>
      <c r="F54" s="118"/>
      <c r="G54" s="118"/>
      <c r="H54" s="118"/>
      <c r="I54" s="120"/>
      <c r="J54" s="120"/>
      <c r="K54" s="4"/>
    </row>
    <row r="55" spans="1:11" s="6" customFormat="1" ht="15.75">
      <c r="A55" s="4"/>
      <c r="B55" s="120"/>
      <c r="C55" s="120"/>
      <c r="D55" s="123" t="s">
        <v>114</v>
      </c>
      <c r="E55" s="123"/>
      <c r="F55" s="123"/>
      <c r="G55" s="123"/>
      <c r="H55" s="123"/>
      <c r="I55" s="120"/>
      <c r="J55" s="120"/>
      <c r="K55" s="4"/>
    </row>
    <row r="56" spans="1:11" s="6" customFormat="1" ht="15.75">
      <c r="A56" s="4"/>
      <c r="B56" s="120"/>
      <c r="C56" s="120"/>
      <c r="D56" s="127" t="s">
        <v>10</v>
      </c>
      <c r="E56" s="128"/>
      <c r="F56" s="129"/>
      <c r="G56" s="20">
        <f>G14</f>
        <v>8000</v>
      </c>
      <c r="I56" s="120"/>
      <c r="J56" s="120"/>
      <c r="K56" s="4"/>
    </row>
    <row r="57" spans="1:11" s="6" customFormat="1" ht="15.75">
      <c r="A57" s="4"/>
      <c r="B57" s="120"/>
      <c r="C57" s="120"/>
      <c r="D57" s="127" t="s">
        <v>9</v>
      </c>
      <c r="E57" s="128"/>
      <c r="F57" s="129"/>
      <c r="G57" s="24">
        <f>G13</f>
        <v>7000</v>
      </c>
      <c r="I57" s="120"/>
      <c r="J57" s="120"/>
      <c r="K57" s="4"/>
    </row>
    <row r="58" spans="1:11" s="6" customFormat="1" ht="16.5" thickBot="1">
      <c r="A58" s="4"/>
      <c r="B58" s="120"/>
      <c r="C58" s="120"/>
      <c r="D58" s="127" t="s">
        <v>8</v>
      </c>
      <c r="E58" s="128"/>
      <c r="F58" s="129"/>
      <c r="G58" s="21">
        <f>G12</f>
        <v>13100</v>
      </c>
      <c r="H58" s="20">
        <f>SUM(G56:G58)</f>
        <v>28100</v>
      </c>
      <c r="I58" s="120"/>
      <c r="J58" s="120"/>
      <c r="K58" s="4"/>
    </row>
    <row r="59" spans="1:11" s="6" customFormat="1" ht="15.75">
      <c r="A59" s="4"/>
      <c r="B59" s="118"/>
      <c r="C59" s="118"/>
      <c r="D59" s="118"/>
      <c r="E59" s="118"/>
      <c r="F59" s="118"/>
      <c r="G59" s="118"/>
      <c r="H59" s="118"/>
      <c r="I59" s="118"/>
      <c r="J59" s="118"/>
      <c r="K59" s="4"/>
    </row>
    <row r="60" spans="1:11" s="6" customFormat="1" ht="15.75">
      <c r="A60" s="4"/>
      <c r="B60" s="4"/>
      <c r="C60" s="4"/>
      <c r="D60" s="4"/>
      <c r="E60" s="4"/>
      <c r="F60" s="4"/>
      <c r="G60" s="4"/>
      <c r="H60" s="4"/>
      <c r="I60" s="4"/>
      <c r="J60" s="4"/>
      <c r="K60" s="4"/>
    </row>
    <row r="61" spans="1:11" s="6" customFormat="1" ht="15.75"/>
    <row r="62" spans="1:11" s="6" customFormat="1" ht="15.75"/>
    <row r="63" spans="1:11" s="6" customFormat="1" ht="15.75"/>
    <row r="64" spans="1:11" s="6" customFormat="1" ht="15.75"/>
    <row r="65" s="6" customFormat="1" ht="15.75"/>
    <row r="66" s="6" customFormat="1" ht="15.75"/>
    <row r="67" s="6" customFormat="1" ht="15.75"/>
    <row r="68" s="6" customFormat="1" ht="15.75"/>
    <row r="69" s="6" customFormat="1" ht="15.75"/>
    <row r="70" s="6" customFormat="1" ht="15.75"/>
    <row r="71" s="6" customFormat="1" ht="15.75"/>
    <row r="72" s="6" customFormat="1" ht="15.75"/>
    <row r="73" s="6" customFormat="1" ht="15.75"/>
    <row r="74" s="6" customFormat="1" ht="15.75"/>
    <row r="75" s="6" customFormat="1" ht="15.75"/>
    <row r="76" s="6" customFormat="1" ht="15.75"/>
    <row r="77" s="6" customFormat="1" ht="15.75"/>
    <row r="78" s="6" customFormat="1" ht="15.75"/>
    <row r="79" s="6" customFormat="1" ht="15.75"/>
    <row r="80" s="6" customFormat="1" ht="15.75"/>
    <row r="81" s="6" customFormat="1" ht="15.75"/>
    <row r="82" s="6" customFormat="1" ht="15.75"/>
    <row r="83" s="6" customFormat="1" ht="15.75"/>
    <row r="84" s="6" customFormat="1" ht="15.75"/>
    <row r="85" s="6" customFormat="1" ht="15.75"/>
    <row r="86" s="6" customFormat="1" ht="15.75"/>
    <row r="87" s="6" customFormat="1" ht="15.75"/>
    <row r="88" s="6" customFormat="1" ht="15.75"/>
    <row r="89" s="6" customFormat="1" ht="15.75"/>
    <row r="90" s="6" customFormat="1" ht="15.75"/>
    <row r="91" s="6" customFormat="1" ht="15.75"/>
    <row r="92" s="6" customFormat="1" ht="15.75"/>
    <row r="93" s="6" customFormat="1" ht="15.75"/>
    <row r="94" s="6" customFormat="1" ht="15.75"/>
    <row r="95" s="6" customFormat="1" ht="15.75"/>
    <row r="96" s="6" customFormat="1" ht="15.75"/>
    <row r="97" s="6" customFormat="1" ht="15.75"/>
    <row r="98" s="6" customFormat="1" ht="15.75"/>
    <row r="99" s="6" customFormat="1" ht="15.75"/>
    <row r="100" s="6" customFormat="1" ht="15.75"/>
    <row r="101" s="6" customFormat="1" ht="15.75"/>
    <row r="102" s="6" customFormat="1" ht="15.75"/>
    <row r="103" s="3" customFormat="1" ht="15.75"/>
    <row r="104" s="3" customFormat="1" ht="15.75"/>
    <row r="105" s="3" customFormat="1" ht="15.75"/>
    <row r="106" s="3" customFormat="1" ht="15.75"/>
    <row r="107" s="3" customFormat="1" ht="15.75"/>
    <row r="108" s="3" customFormat="1" ht="15.75"/>
    <row r="109" s="3" customFormat="1" ht="15.75"/>
    <row r="110" s="3" customFormat="1" ht="15.75"/>
    <row r="111" s="3" customFormat="1" ht="15.75"/>
    <row r="112" s="3" customFormat="1" ht="15.75"/>
    <row r="113" s="3" customFormat="1" ht="15.75"/>
    <row r="114" s="3" customFormat="1" ht="15.75"/>
    <row r="115" s="3" customFormat="1" ht="15.75"/>
    <row r="116" s="3" customFormat="1" ht="15.75"/>
    <row r="117" s="3" customFormat="1" ht="15.75"/>
    <row r="118" s="3" customFormat="1" ht="15.75"/>
    <row r="119" s="3" customFormat="1" ht="15.75"/>
    <row r="120" s="3" customFormat="1" ht="15.75"/>
    <row r="121" s="3" customFormat="1" ht="15.75"/>
    <row r="122" s="3" customFormat="1" ht="15.75"/>
    <row r="123" s="3" customFormat="1" ht="15.75"/>
    <row r="124" s="3" customFormat="1" ht="15.75"/>
    <row r="125" s="3" customFormat="1" ht="15.75"/>
  </sheetData>
  <mergeCells count="77">
    <mergeCell ref="B2:C2"/>
    <mergeCell ref="D2:J2"/>
    <mergeCell ref="B3:C3"/>
    <mergeCell ref="D3:J3"/>
    <mergeCell ref="B4:C4"/>
    <mergeCell ref="D4:J4"/>
    <mergeCell ref="B5:J6"/>
    <mergeCell ref="B7:J7"/>
    <mergeCell ref="B8:J8"/>
    <mergeCell ref="B9:J10"/>
    <mergeCell ref="D14:E14"/>
    <mergeCell ref="B11:C14"/>
    <mergeCell ref="D11:E11"/>
    <mergeCell ref="H11:J14"/>
    <mergeCell ref="D12:E12"/>
    <mergeCell ref="D13:E13"/>
    <mergeCell ref="B15:J15"/>
    <mergeCell ref="B16:B18"/>
    <mergeCell ref="C16:E16"/>
    <mergeCell ref="G16:J18"/>
    <mergeCell ref="C17:E17"/>
    <mergeCell ref="C18:E18"/>
    <mergeCell ref="B19:J19"/>
    <mergeCell ref="B20:B22"/>
    <mergeCell ref="C20:E20"/>
    <mergeCell ref="G20:I20"/>
    <mergeCell ref="C21:E21"/>
    <mergeCell ref="G21:I21"/>
    <mergeCell ref="C22:E22"/>
    <mergeCell ref="G22:I22"/>
    <mergeCell ref="B26:B48"/>
    <mergeCell ref="C26:I26"/>
    <mergeCell ref="J26:J48"/>
    <mergeCell ref="C27:I27"/>
    <mergeCell ref="C28:I28"/>
    <mergeCell ref="C38:F38"/>
    <mergeCell ref="C39:F39"/>
    <mergeCell ref="C40:F40"/>
    <mergeCell ref="C41:F41"/>
    <mergeCell ref="C42:F42"/>
    <mergeCell ref="C43:F43"/>
    <mergeCell ref="C44:F44"/>
    <mergeCell ref="G44:G48"/>
    <mergeCell ref="C45:F45"/>
    <mergeCell ref="H45:H48"/>
    <mergeCell ref="C46:F46"/>
    <mergeCell ref="B23:J23"/>
    <mergeCell ref="B24:J24"/>
    <mergeCell ref="B25:J25"/>
    <mergeCell ref="C29:F29"/>
    <mergeCell ref="G29:G37"/>
    <mergeCell ref="H29:H30"/>
    <mergeCell ref="C30:F30"/>
    <mergeCell ref="I30:I44"/>
    <mergeCell ref="C31:F31"/>
    <mergeCell ref="C32:F32"/>
    <mergeCell ref="C33:F33"/>
    <mergeCell ref="C34:F34"/>
    <mergeCell ref="C35:F35"/>
    <mergeCell ref="C36:F36"/>
    <mergeCell ref="C37:F37"/>
    <mergeCell ref="H37:H43"/>
    <mergeCell ref="C47:F47"/>
    <mergeCell ref="C48:F48"/>
    <mergeCell ref="D56:F56"/>
    <mergeCell ref="D57:F57"/>
    <mergeCell ref="D58:F58"/>
    <mergeCell ref="B59:J59"/>
    <mergeCell ref="B49:J49"/>
    <mergeCell ref="B50:J50"/>
    <mergeCell ref="B51:C58"/>
    <mergeCell ref="D51:H51"/>
    <mergeCell ref="I51:J58"/>
    <mergeCell ref="D52:H52"/>
    <mergeCell ref="D53:H53"/>
    <mergeCell ref="D54:H54"/>
    <mergeCell ref="D55:H55"/>
  </mergeCells>
  <pageMargins left="0.7" right="0.7" top="0.75" bottom="0.75" header="0.3" footer="0.3"/>
  <pageSetup scale="74" orientation="portrait" r:id="rId1"/>
  <headerFooter>
    <oddFooter>&amp;CFileName: &amp;F, Tab: &amp;A, Page &amp;P of &amp;N, &amp;D, &amp;T</oddFooter>
  </headerFooter>
</worksheet>
</file>

<file path=xl/worksheets/sheet8.xml><?xml version="1.0" encoding="utf-8"?>
<worksheet xmlns="http://schemas.openxmlformats.org/spreadsheetml/2006/main" xmlns:r="http://schemas.openxmlformats.org/officeDocument/2006/relationships">
  <dimension ref="A1:L523"/>
  <sheetViews>
    <sheetView zoomScaleNormal="100" workbookViewId="0"/>
  </sheetViews>
  <sheetFormatPr defaultRowHeight="12.75"/>
  <cols>
    <col min="1" max="1" width="2.85546875" customWidth="1"/>
    <col min="4" max="4" width="10.42578125" customWidth="1"/>
    <col min="5" max="5" width="11.5703125" customWidth="1"/>
    <col min="6" max="6" width="13.5703125" bestFit="1" customWidth="1"/>
    <col min="7" max="9" width="11.28515625" customWidth="1"/>
    <col min="10" max="10" width="9.7109375" bestFit="1" customWidth="1"/>
    <col min="11" max="11" width="2.85546875" customWidth="1"/>
  </cols>
  <sheetData>
    <row r="1" spans="1:12" ht="15.75">
      <c r="A1" s="1"/>
      <c r="B1" s="1"/>
      <c r="C1" s="1"/>
      <c r="D1" s="1"/>
      <c r="E1" s="1"/>
      <c r="F1" s="1"/>
      <c r="G1" s="1"/>
      <c r="H1" s="1"/>
      <c r="I1" s="1"/>
      <c r="J1" s="2"/>
      <c r="K1" s="4"/>
      <c r="L1" s="3"/>
    </row>
    <row r="2" spans="1:12" ht="16.5" thickBot="1">
      <c r="A2" s="1"/>
      <c r="B2" s="99" t="s">
        <v>5</v>
      </c>
      <c r="C2" s="100"/>
      <c r="D2" s="101"/>
      <c r="E2" s="101"/>
      <c r="F2" s="101"/>
      <c r="G2" s="101"/>
      <c r="H2" s="101"/>
      <c r="I2" s="101"/>
      <c r="J2" s="101"/>
      <c r="K2" s="4"/>
      <c r="L2" s="3"/>
    </row>
    <row r="3" spans="1:12" ht="16.5" thickBot="1">
      <c r="A3" s="1"/>
      <c r="B3" s="99" t="s">
        <v>7</v>
      </c>
      <c r="C3" s="100"/>
      <c r="D3" s="102"/>
      <c r="E3" s="102"/>
      <c r="F3" s="102"/>
      <c r="G3" s="102"/>
      <c r="H3" s="102"/>
      <c r="I3" s="102"/>
      <c r="J3" s="102"/>
      <c r="K3" s="4"/>
      <c r="L3" s="3"/>
    </row>
    <row r="4" spans="1:12" ht="16.5" thickBot="1">
      <c r="A4" s="1"/>
      <c r="B4" s="99" t="s">
        <v>6</v>
      </c>
      <c r="C4" s="100"/>
      <c r="D4" s="102"/>
      <c r="E4" s="102"/>
      <c r="F4" s="102"/>
      <c r="G4" s="102"/>
      <c r="H4" s="102"/>
      <c r="I4" s="102"/>
      <c r="J4" s="102"/>
      <c r="K4" s="4"/>
      <c r="L4" s="3"/>
    </row>
    <row r="5" spans="1:12" ht="18.75" customHeight="1">
      <c r="A5" s="1"/>
      <c r="B5" s="94" t="s">
        <v>131</v>
      </c>
      <c r="C5" s="94"/>
      <c r="D5" s="94"/>
      <c r="E5" s="94"/>
      <c r="F5" s="94"/>
      <c r="G5" s="94"/>
      <c r="H5" s="94"/>
      <c r="I5" s="94"/>
      <c r="J5" s="94"/>
      <c r="K5" s="4"/>
      <c r="L5" s="3"/>
    </row>
    <row r="6" spans="1:12" ht="18.75" customHeight="1">
      <c r="A6" s="1"/>
      <c r="B6" s="94"/>
      <c r="C6" s="94"/>
      <c r="D6" s="94"/>
      <c r="E6" s="94"/>
      <c r="F6" s="94"/>
      <c r="G6" s="94"/>
      <c r="H6" s="94"/>
      <c r="I6" s="94"/>
      <c r="J6" s="94"/>
      <c r="K6" s="4"/>
      <c r="L6" s="3"/>
    </row>
    <row r="7" spans="1:12" ht="18" customHeight="1">
      <c r="A7" s="1"/>
      <c r="B7" s="94" t="s">
        <v>153</v>
      </c>
      <c r="C7" s="94"/>
      <c r="D7" s="94"/>
      <c r="E7" s="94"/>
      <c r="F7" s="94"/>
      <c r="G7" s="94"/>
      <c r="H7" s="94"/>
      <c r="I7" s="94"/>
      <c r="J7" s="94"/>
      <c r="K7" s="4"/>
      <c r="L7" s="3"/>
    </row>
    <row r="8" spans="1:12" ht="18" customHeight="1">
      <c r="A8" s="1"/>
      <c r="B8" s="94" t="s">
        <v>201</v>
      </c>
      <c r="C8" s="94"/>
      <c r="D8" s="94"/>
      <c r="E8" s="94"/>
      <c r="F8" s="94"/>
      <c r="G8" s="94"/>
      <c r="H8" s="94"/>
      <c r="I8" s="94"/>
      <c r="J8" s="94"/>
      <c r="K8" s="4"/>
      <c r="L8" s="3"/>
    </row>
    <row r="9" spans="1:12" s="73" customFormat="1" ht="12.75" customHeight="1">
      <c r="A9" s="72"/>
      <c r="B9" s="161"/>
      <c r="C9" s="161"/>
      <c r="D9" s="161"/>
      <c r="E9" s="161"/>
      <c r="F9" s="161"/>
      <c r="G9" s="161"/>
      <c r="H9" s="161"/>
      <c r="I9" s="161"/>
      <c r="J9" s="161"/>
      <c r="K9" s="4"/>
      <c r="L9" s="3"/>
    </row>
    <row r="10" spans="1:12" s="3" customFormat="1" ht="15.75">
      <c r="A10" s="4"/>
      <c r="B10" s="95" t="s">
        <v>168</v>
      </c>
      <c r="C10" s="162"/>
      <c r="D10" s="162"/>
      <c r="E10" s="162"/>
      <c r="F10" s="162"/>
      <c r="G10" s="162"/>
      <c r="H10" s="162"/>
      <c r="I10" s="162"/>
      <c r="J10" s="162"/>
      <c r="K10" s="4"/>
    </row>
    <row r="11" spans="1:12" s="5" customFormat="1" ht="15.75">
      <c r="A11" s="4"/>
      <c r="B11" s="81"/>
      <c r="C11" s="81"/>
      <c r="D11" s="81"/>
      <c r="E11" s="81"/>
      <c r="F11" s="81"/>
      <c r="G11" s="81"/>
      <c r="H11" s="81"/>
      <c r="I11" s="81"/>
      <c r="J11" s="81"/>
      <c r="K11" s="4"/>
    </row>
    <row r="12" spans="1:12" s="5" customFormat="1" ht="15.75">
      <c r="A12" s="4"/>
      <c r="B12" s="149" t="s">
        <v>169</v>
      </c>
      <c r="C12" s="149"/>
      <c r="D12" s="149"/>
      <c r="E12" s="149"/>
      <c r="F12" s="14">
        <v>48000</v>
      </c>
      <c r="G12" s="149" t="s">
        <v>132</v>
      </c>
      <c r="H12" s="149"/>
      <c r="I12" s="149"/>
      <c r="J12" s="15">
        <v>16000</v>
      </c>
      <c r="K12" s="4"/>
    </row>
    <row r="13" spans="1:12" s="5" customFormat="1" ht="15.75">
      <c r="A13" s="4"/>
      <c r="B13" s="149" t="s">
        <v>170</v>
      </c>
      <c r="C13" s="149"/>
      <c r="D13" s="149"/>
      <c r="E13" s="149"/>
      <c r="F13" s="15">
        <v>39600</v>
      </c>
      <c r="G13" s="149" t="s">
        <v>133</v>
      </c>
      <c r="H13" s="149"/>
      <c r="I13" s="149"/>
      <c r="J13" s="15">
        <v>27600</v>
      </c>
      <c r="K13" s="4"/>
    </row>
    <row r="14" spans="1:12" s="5" customFormat="1" ht="15.75">
      <c r="A14" s="4"/>
      <c r="B14" s="149" t="s">
        <v>171</v>
      </c>
      <c r="C14" s="149"/>
      <c r="D14" s="149"/>
      <c r="E14" s="149"/>
      <c r="F14" s="15">
        <v>96000</v>
      </c>
      <c r="G14" s="149" t="s">
        <v>134</v>
      </c>
      <c r="H14" s="149"/>
      <c r="I14" s="149"/>
      <c r="J14" s="15">
        <v>8650</v>
      </c>
      <c r="K14" s="4"/>
    </row>
    <row r="15" spans="1:12" s="5" customFormat="1" ht="15.75">
      <c r="A15" s="4"/>
      <c r="B15" s="149" t="s">
        <v>172</v>
      </c>
      <c r="C15" s="149"/>
      <c r="D15" s="149"/>
      <c r="E15" s="149"/>
      <c r="F15" s="15">
        <v>75900</v>
      </c>
      <c r="G15" s="149" t="s">
        <v>135</v>
      </c>
      <c r="H15" s="149"/>
      <c r="I15" s="149"/>
      <c r="J15" s="15">
        <v>534000</v>
      </c>
      <c r="K15" s="4"/>
    </row>
    <row r="16" spans="1:12" s="5" customFormat="1" ht="15.75">
      <c r="A16" s="4"/>
      <c r="B16" s="149" t="s">
        <v>173</v>
      </c>
      <c r="C16" s="149"/>
      <c r="D16" s="149"/>
      <c r="E16" s="149"/>
      <c r="F16" s="15">
        <v>19800</v>
      </c>
      <c r="G16" s="149" t="s">
        <v>136</v>
      </c>
      <c r="H16" s="149"/>
      <c r="I16" s="149"/>
      <c r="J16" s="15">
        <v>4200</v>
      </c>
      <c r="K16" s="4"/>
    </row>
    <row r="17" spans="1:11" s="5" customFormat="1" ht="15.75">
      <c r="A17" s="4"/>
      <c r="B17" s="149" t="s">
        <v>174</v>
      </c>
      <c r="C17" s="149"/>
      <c r="D17" s="149"/>
      <c r="E17" s="149"/>
      <c r="F17" s="15">
        <v>18600</v>
      </c>
      <c r="G17" s="149" t="s">
        <v>137</v>
      </c>
      <c r="H17" s="149"/>
      <c r="I17" s="149"/>
      <c r="J17" s="15">
        <v>58000</v>
      </c>
      <c r="K17" s="4"/>
    </row>
    <row r="18" spans="1:11" s="5" customFormat="1" ht="15.75">
      <c r="A18" s="4"/>
      <c r="B18" s="149" t="s">
        <v>12</v>
      </c>
      <c r="C18" s="149"/>
      <c r="D18" s="149"/>
      <c r="E18" s="149"/>
      <c r="F18" s="15">
        <v>139250</v>
      </c>
      <c r="G18" s="149" t="s">
        <v>138</v>
      </c>
      <c r="H18" s="149"/>
      <c r="I18" s="149"/>
      <c r="J18" s="15">
        <v>9600</v>
      </c>
      <c r="K18" s="4"/>
    </row>
    <row r="19" spans="1:11" s="5" customFormat="1" ht="15.75">
      <c r="A19" s="4"/>
      <c r="B19" s="149" t="s">
        <v>139</v>
      </c>
      <c r="C19" s="149"/>
      <c r="D19" s="149"/>
      <c r="E19" s="149"/>
      <c r="F19" s="15">
        <v>24460</v>
      </c>
      <c r="G19" s="149" t="s">
        <v>140</v>
      </c>
      <c r="H19" s="149"/>
      <c r="I19" s="149"/>
      <c r="J19" s="15">
        <v>1400</v>
      </c>
      <c r="K19" s="4"/>
    </row>
    <row r="20" spans="1:11" s="5" customFormat="1" ht="15.75">
      <c r="A20" s="4"/>
      <c r="B20" s="149" t="s">
        <v>141</v>
      </c>
      <c r="C20" s="149"/>
      <c r="D20" s="149"/>
      <c r="E20" s="149"/>
      <c r="F20" s="15">
        <v>27000</v>
      </c>
      <c r="G20" s="149" t="s">
        <v>142</v>
      </c>
      <c r="H20" s="149"/>
      <c r="I20" s="149"/>
      <c r="J20" s="15">
        <v>96400</v>
      </c>
      <c r="K20" s="4"/>
    </row>
    <row r="21" spans="1:11" s="5" customFormat="1" ht="15.75">
      <c r="A21" s="4"/>
      <c r="B21" s="149" t="s">
        <v>143</v>
      </c>
      <c r="C21" s="149"/>
      <c r="D21" s="149"/>
      <c r="E21" s="149"/>
      <c r="F21" s="15">
        <v>4600</v>
      </c>
      <c r="G21" s="149" t="s">
        <v>144</v>
      </c>
      <c r="H21" s="149"/>
      <c r="I21" s="149"/>
      <c r="J21" s="15">
        <v>32000</v>
      </c>
      <c r="K21" s="4"/>
    </row>
    <row r="22" spans="1:11" s="5" customFormat="1" ht="15.75">
      <c r="A22" s="4"/>
      <c r="B22" s="130"/>
      <c r="C22" s="130"/>
      <c r="D22" s="130"/>
      <c r="E22" s="130"/>
      <c r="F22" s="130"/>
      <c r="G22" s="130"/>
      <c r="H22" s="130"/>
      <c r="I22" s="130"/>
      <c r="J22" s="130"/>
      <c r="K22" s="4"/>
    </row>
    <row r="23" spans="1:11" s="5" customFormat="1" ht="15.75">
      <c r="A23" s="4"/>
      <c r="B23" s="131" t="s">
        <v>14</v>
      </c>
      <c r="C23" s="131"/>
      <c r="D23" s="131"/>
      <c r="E23" s="131"/>
      <c r="F23" s="131"/>
      <c r="G23" s="131"/>
      <c r="H23" s="131"/>
      <c r="I23" s="131"/>
      <c r="J23" s="131"/>
      <c r="K23" s="4"/>
    </row>
    <row r="24" spans="1:11" s="5" customFormat="1" ht="15.75">
      <c r="A24" s="4"/>
      <c r="B24" s="119" t="s">
        <v>145</v>
      </c>
      <c r="C24" s="119"/>
      <c r="D24" s="119"/>
      <c r="E24" s="119"/>
      <c r="F24" s="119"/>
      <c r="G24" s="119"/>
      <c r="H24" s="119"/>
      <c r="I24" s="119"/>
      <c r="J24" s="119"/>
      <c r="K24" s="4"/>
    </row>
    <row r="25" spans="1:11" s="5" customFormat="1" ht="15.75">
      <c r="A25" s="4"/>
      <c r="B25" s="130"/>
      <c r="C25" s="130"/>
      <c r="D25" s="130"/>
      <c r="E25" s="130"/>
      <c r="F25" s="130"/>
      <c r="G25" s="130"/>
      <c r="H25" s="130"/>
      <c r="I25" s="130"/>
      <c r="J25" s="130"/>
      <c r="K25" s="4"/>
    </row>
    <row r="26" spans="1:11" s="5" customFormat="1" ht="15.75">
      <c r="A26" s="4"/>
      <c r="B26" s="151"/>
      <c r="C26" s="156" t="s">
        <v>177</v>
      </c>
      <c r="D26" s="156"/>
      <c r="E26" s="156"/>
      <c r="F26" s="156"/>
      <c r="G26" s="156"/>
      <c r="H26" s="156"/>
      <c r="I26" s="156"/>
      <c r="J26" s="151"/>
      <c r="K26" s="4"/>
    </row>
    <row r="27" spans="1:11" s="5" customFormat="1" ht="15.75">
      <c r="A27" s="4"/>
      <c r="B27" s="151"/>
      <c r="C27" s="151" t="s">
        <v>15</v>
      </c>
      <c r="D27" s="151"/>
      <c r="E27" s="151"/>
      <c r="F27" s="151"/>
      <c r="G27" s="151"/>
      <c r="H27" s="151"/>
      <c r="I27" s="151"/>
      <c r="J27" s="151"/>
      <c r="K27" s="4"/>
    </row>
    <row r="28" spans="1:11" s="5" customFormat="1" ht="16.5" thickBot="1">
      <c r="A28" s="4"/>
      <c r="B28" s="151"/>
      <c r="C28" s="159" t="s">
        <v>175</v>
      </c>
      <c r="D28" s="159"/>
      <c r="E28" s="159"/>
      <c r="F28" s="159"/>
      <c r="G28" s="159"/>
      <c r="H28" s="159"/>
      <c r="I28" s="159"/>
      <c r="J28" s="151"/>
      <c r="K28" s="4"/>
    </row>
    <row r="29" spans="1:11" s="5" customFormat="1" ht="15.75">
      <c r="A29" s="4"/>
      <c r="B29" s="151"/>
      <c r="C29" s="132" t="s">
        <v>26</v>
      </c>
      <c r="D29" s="133"/>
      <c r="E29" s="133"/>
      <c r="F29" s="134"/>
      <c r="G29" s="160"/>
      <c r="H29" s="160"/>
      <c r="I29" s="19" t="s">
        <v>24</v>
      </c>
      <c r="J29" s="151"/>
      <c r="K29" s="4"/>
    </row>
    <row r="30" spans="1:11" s="5" customFormat="1" ht="15.75">
      <c r="A30" s="4"/>
      <c r="B30" s="151"/>
      <c r="C30" s="124" t="s">
        <v>26</v>
      </c>
      <c r="D30" s="125"/>
      <c r="E30" s="125"/>
      <c r="F30" s="126"/>
      <c r="G30" s="160"/>
      <c r="H30" s="160"/>
      <c r="I30" s="74"/>
      <c r="J30" s="151"/>
      <c r="K30" s="4"/>
    </row>
    <row r="31" spans="1:11" s="5" customFormat="1" ht="15.75">
      <c r="A31" s="4"/>
      <c r="B31" s="151"/>
      <c r="C31" s="142" t="s">
        <v>26</v>
      </c>
      <c r="D31" s="143"/>
      <c r="E31" s="143"/>
      <c r="F31" s="144"/>
      <c r="G31" s="20" t="s">
        <v>24</v>
      </c>
      <c r="I31" s="74"/>
      <c r="J31" s="151"/>
      <c r="K31" s="4"/>
    </row>
    <row r="32" spans="1:11" s="5" customFormat="1" ht="16.5" thickBot="1">
      <c r="A32" s="4"/>
      <c r="B32" s="151"/>
      <c r="C32" s="142" t="s">
        <v>26</v>
      </c>
      <c r="D32" s="143"/>
      <c r="E32" s="143"/>
      <c r="F32" s="144"/>
      <c r="G32" s="21" t="s">
        <v>24</v>
      </c>
      <c r="H32" s="74"/>
      <c r="I32" s="74"/>
      <c r="J32" s="151"/>
      <c r="K32" s="4"/>
    </row>
    <row r="33" spans="1:11" s="5" customFormat="1" ht="15.75">
      <c r="A33" s="4"/>
      <c r="B33" s="151"/>
      <c r="C33" s="142" t="s">
        <v>26</v>
      </c>
      <c r="D33" s="143"/>
      <c r="E33" s="143"/>
      <c r="F33" s="144"/>
      <c r="G33" s="22" t="s">
        <v>23</v>
      </c>
      <c r="H33" s="31"/>
      <c r="I33" s="74"/>
      <c r="J33" s="151"/>
      <c r="K33" s="4"/>
    </row>
    <row r="34" spans="1:11" s="5" customFormat="1" ht="16.5" thickBot="1">
      <c r="A34" s="4"/>
      <c r="B34" s="151"/>
      <c r="C34" s="142" t="s">
        <v>178</v>
      </c>
      <c r="D34" s="143"/>
      <c r="E34" s="143"/>
      <c r="F34" s="144"/>
      <c r="G34" s="21" t="s">
        <v>24</v>
      </c>
      <c r="H34" s="75"/>
      <c r="I34" s="74"/>
      <c r="J34" s="151"/>
      <c r="K34" s="4"/>
    </row>
    <row r="35" spans="1:11" s="5" customFormat="1" ht="15.75">
      <c r="A35" s="4"/>
      <c r="B35" s="151"/>
      <c r="C35" s="142" t="s">
        <v>26</v>
      </c>
      <c r="D35" s="143"/>
      <c r="E35" s="143"/>
      <c r="F35" s="144"/>
      <c r="H35" s="20" t="s">
        <v>23</v>
      </c>
      <c r="I35" s="74"/>
      <c r="J35" s="151"/>
      <c r="K35" s="4"/>
    </row>
    <row r="36" spans="1:11" s="5" customFormat="1" ht="15.75">
      <c r="A36" s="4"/>
      <c r="B36" s="151"/>
      <c r="C36" s="124" t="s">
        <v>26</v>
      </c>
      <c r="D36" s="125"/>
      <c r="E36" s="125"/>
      <c r="F36" s="126"/>
      <c r="G36" s="74"/>
      <c r="H36" s="24" t="s">
        <v>24</v>
      </c>
      <c r="I36" s="74"/>
      <c r="J36" s="151"/>
      <c r="K36" s="4"/>
    </row>
    <row r="37" spans="1:11" s="5" customFormat="1" ht="15.75">
      <c r="A37" s="4"/>
      <c r="B37" s="151"/>
      <c r="C37" s="124" t="s">
        <v>26</v>
      </c>
      <c r="D37" s="125"/>
      <c r="E37" s="125"/>
      <c r="F37" s="126"/>
      <c r="G37" s="74"/>
      <c r="H37" s="74"/>
      <c r="I37" s="74"/>
      <c r="J37" s="151"/>
      <c r="K37" s="4"/>
    </row>
    <row r="38" spans="1:11" s="5" customFormat="1" ht="15.75">
      <c r="A38" s="4"/>
      <c r="B38" s="151"/>
      <c r="C38" s="142" t="s">
        <v>26</v>
      </c>
      <c r="D38" s="143"/>
      <c r="E38" s="143"/>
      <c r="F38" s="144"/>
      <c r="G38" s="24" t="s">
        <v>24</v>
      </c>
      <c r="H38" s="74"/>
      <c r="I38" s="74"/>
      <c r="J38" s="151"/>
      <c r="K38" s="4"/>
    </row>
    <row r="39" spans="1:11" s="5" customFormat="1" ht="15.75">
      <c r="A39" s="4"/>
      <c r="B39" s="151"/>
      <c r="C39" s="142" t="s">
        <v>26</v>
      </c>
      <c r="D39" s="143"/>
      <c r="E39" s="143"/>
      <c r="F39" s="144"/>
      <c r="G39" s="24" t="s">
        <v>24</v>
      </c>
      <c r="H39" s="74"/>
      <c r="I39" s="74"/>
      <c r="J39" s="151"/>
      <c r="K39" s="4"/>
    </row>
    <row r="40" spans="1:11" s="5" customFormat="1" ht="15.75">
      <c r="A40" s="4"/>
      <c r="B40" s="151"/>
      <c r="C40" s="142" t="s">
        <v>26</v>
      </c>
      <c r="D40" s="143"/>
      <c r="E40" s="143"/>
      <c r="F40" s="144"/>
      <c r="G40" s="24" t="s">
        <v>24</v>
      </c>
      <c r="H40" s="74"/>
      <c r="I40" s="74"/>
      <c r="J40" s="151"/>
      <c r="K40" s="4"/>
    </row>
    <row r="41" spans="1:11" s="5" customFormat="1" ht="15.75">
      <c r="A41" s="4"/>
      <c r="B41" s="151"/>
      <c r="C41" s="142" t="s">
        <v>26</v>
      </c>
      <c r="D41" s="143"/>
      <c r="E41" s="143"/>
      <c r="F41" s="144"/>
      <c r="G41" s="24" t="s">
        <v>24</v>
      </c>
      <c r="H41" s="74"/>
      <c r="I41" s="74"/>
      <c r="J41" s="151"/>
      <c r="K41" s="4"/>
    </row>
    <row r="42" spans="1:11" s="5" customFormat="1" ht="15.75">
      <c r="A42" s="4"/>
      <c r="B42" s="151"/>
      <c r="C42" s="142" t="s">
        <v>26</v>
      </c>
      <c r="D42" s="143"/>
      <c r="E42" s="143"/>
      <c r="F42" s="144"/>
      <c r="G42" s="24" t="s">
        <v>24</v>
      </c>
      <c r="H42" s="74"/>
      <c r="I42" s="74"/>
      <c r="J42" s="151"/>
      <c r="K42" s="4"/>
    </row>
    <row r="43" spans="1:11" s="5" customFormat="1" ht="15.75">
      <c r="A43" s="4"/>
      <c r="B43" s="151"/>
      <c r="C43" s="142" t="s">
        <v>26</v>
      </c>
      <c r="D43" s="143"/>
      <c r="E43" s="143"/>
      <c r="F43" s="144"/>
      <c r="G43" s="24" t="s">
        <v>24</v>
      </c>
      <c r="H43" s="74"/>
      <c r="I43" s="74"/>
      <c r="J43" s="151"/>
      <c r="K43" s="4"/>
    </row>
    <row r="44" spans="1:11" s="5" customFormat="1" ht="16.5" thickBot="1">
      <c r="A44" s="4"/>
      <c r="B44" s="151"/>
      <c r="C44" s="142" t="s">
        <v>26</v>
      </c>
      <c r="D44" s="143"/>
      <c r="E44" s="143"/>
      <c r="F44" s="144"/>
      <c r="G44" s="21" t="s">
        <v>24</v>
      </c>
      <c r="H44" s="74"/>
      <c r="I44" s="74"/>
      <c r="J44" s="151"/>
      <c r="K44" s="4"/>
    </row>
    <row r="45" spans="1:11" s="5" customFormat="1" ht="16.5" thickBot="1">
      <c r="A45" s="4"/>
      <c r="B45" s="151"/>
      <c r="C45" s="127" t="s">
        <v>26</v>
      </c>
      <c r="D45" s="128"/>
      <c r="E45" s="128"/>
      <c r="F45" s="129"/>
      <c r="G45" s="74"/>
      <c r="H45" s="21" t="s">
        <v>23</v>
      </c>
      <c r="I45" s="74"/>
      <c r="J45" s="151"/>
      <c r="K45" s="4"/>
    </row>
    <row r="46" spans="1:11" s="5" customFormat="1" ht="16.5" thickBot="1">
      <c r="A46" s="4"/>
      <c r="B46" s="151"/>
      <c r="C46" s="124" t="s">
        <v>26</v>
      </c>
      <c r="D46" s="125"/>
      <c r="E46" s="125"/>
      <c r="F46" s="126"/>
      <c r="G46" s="74"/>
      <c r="H46" s="74"/>
      <c r="I46" s="21" t="s">
        <v>23</v>
      </c>
      <c r="J46" s="151"/>
      <c r="K46" s="4"/>
    </row>
    <row r="47" spans="1:11" s="5" customFormat="1" ht="15.75">
      <c r="A47" s="4"/>
      <c r="B47" s="151"/>
      <c r="C47" s="124" t="s">
        <v>26</v>
      </c>
      <c r="D47" s="125"/>
      <c r="E47" s="125"/>
      <c r="F47" s="126"/>
      <c r="G47" s="74"/>
      <c r="H47" s="74"/>
      <c r="I47" s="22" t="s">
        <v>23</v>
      </c>
      <c r="J47" s="151"/>
      <c r="K47" s="4"/>
    </row>
    <row r="48" spans="1:11" s="5" customFormat="1" ht="16.5" thickBot="1">
      <c r="A48" s="4"/>
      <c r="B48" s="151"/>
      <c r="C48" s="124" t="s">
        <v>178</v>
      </c>
      <c r="D48" s="125"/>
      <c r="E48" s="125"/>
      <c r="F48" s="126"/>
      <c r="G48" s="74"/>
      <c r="H48" s="74"/>
      <c r="I48" s="25" t="s">
        <v>24</v>
      </c>
      <c r="J48" s="151"/>
      <c r="K48" s="4"/>
    </row>
    <row r="49" spans="1:11" s="5" customFormat="1" ht="16.5" thickBot="1">
      <c r="A49" s="4"/>
      <c r="B49" s="151"/>
      <c r="C49" s="124" t="s">
        <v>26</v>
      </c>
      <c r="D49" s="125"/>
      <c r="E49" s="125"/>
      <c r="F49" s="126"/>
      <c r="G49" s="74"/>
      <c r="H49" s="74"/>
      <c r="I49" s="26" t="s">
        <v>23</v>
      </c>
      <c r="J49" s="151"/>
      <c r="K49" s="4"/>
    </row>
    <row r="50" spans="1:11" s="5" customFormat="1" ht="16.5" thickTop="1">
      <c r="A50" s="4"/>
      <c r="B50" s="130"/>
      <c r="C50" s="130"/>
      <c r="D50" s="130"/>
      <c r="E50" s="130"/>
      <c r="F50" s="130"/>
      <c r="G50" s="130"/>
      <c r="H50" s="130"/>
      <c r="I50" s="130"/>
      <c r="J50" s="130"/>
      <c r="K50" s="4"/>
    </row>
    <row r="51" spans="1:11" s="5" customFormat="1" ht="15.75">
      <c r="A51" s="4"/>
      <c r="B51" s="119" t="s">
        <v>146</v>
      </c>
      <c r="C51" s="119"/>
      <c r="D51" s="119"/>
      <c r="E51" s="119"/>
      <c r="F51" s="119"/>
      <c r="G51" s="119"/>
      <c r="H51" s="119"/>
      <c r="I51" s="119"/>
      <c r="J51" s="119"/>
      <c r="K51" s="4"/>
    </row>
    <row r="52" spans="1:11" s="5" customFormat="1" ht="15.75">
      <c r="A52" s="4"/>
      <c r="B52" s="130"/>
      <c r="C52" s="130"/>
      <c r="D52" s="130"/>
      <c r="E52" s="130"/>
      <c r="F52" s="130"/>
      <c r="G52" s="130"/>
      <c r="H52" s="130"/>
      <c r="I52" s="130"/>
      <c r="J52" s="130"/>
      <c r="K52" s="4"/>
    </row>
    <row r="53" spans="1:11" s="5" customFormat="1" ht="15.75">
      <c r="A53" s="4"/>
      <c r="B53" s="151"/>
      <c r="C53" s="156" t="str">
        <f>C26</f>
        <v>CLARKSON COMPANY</v>
      </c>
      <c r="D53" s="156"/>
      <c r="E53" s="156"/>
      <c r="F53" s="156"/>
      <c r="G53" s="156"/>
      <c r="H53" s="156"/>
      <c r="I53" s="151"/>
      <c r="J53" s="151"/>
      <c r="K53" s="4"/>
    </row>
    <row r="54" spans="1:11" s="5" customFormat="1" ht="15.75">
      <c r="A54" s="4"/>
      <c r="B54" s="151"/>
      <c r="C54" s="151" t="s">
        <v>147</v>
      </c>
      <c r="D54" s="151"/>
      <c r="E54" s="151"/>
      <c r="F54" s="151"/>
      <c r="G54" s="151"/>
      <c r="H54" s="151"/>
      <c r="I54" s="151"/>
      <c r="J54" s="151"/>
      <c r="K54" s="4"/>
    </row>
    <row r="55" spans="1:11" s="5" customFormat="1" ht="16.5" thickBot="1">
      <c r="A55" s="4"/>
      <c r="B55" s="151"/>
      <c r="C55" s="159" t="str">
        <f>C28</f>
        <v>For the Year Ended June 30, 2014</v>
      </c>
      <c r="D55" s="159"/>
      <c r="E55" s="159"/>
      <c r="F55" s="159"/>
      <c r="G55" s="159"/>
      <c r="H55" s="159"/>
      <c r="I55" s="151"/>
      <c r="J55" s="151"/>
      <c r="K55" s="4"/>
    </row>
    <row r="56" spans="1:11" s="5" customFormat="1" ht="15.75">
      <c r="A56" s="4"/>
      <c r="B56" s="151"/>
      <c r="C56" s="132" t="s">
        <v>148</v>
      </c>
      <c r="D56" s="133"/>
      <c r="E56" s="133"/>
      <c r="F56" s="134"/>
      <c r="I56" s="151"/>
      <c r="J56" s="151"/>
      <c r="K56" s="4"/>
    </row>
    <row r="57" spans="1:11" s="5" customFormat="1" ht="15.75">
      <c r="A57" s="4"/>
      <c r="B57" s="151"/>
      <c r="C57" s="142" t="s">
        <v>26</v>
      </c>
      <c r="D57" s="143"/>
      <c r="E57" s="143"/>
      <c r="F57" s="144"/>
      <c r="G57" s="20" t="s">
        <v>24</v>
      </c>
      <c r="I57" s="151"/>
      <c r="J57" s="151"/>
      <c r="K57" s="4"/>
    </row>
    <row r="58" spans="1:11" s="5" customFormat="1" ht="16.5" thickBot="1">
      <c r="A58" s="4"/>
      <c r="B58" s="151"/>
      <c r="C58" s="142" t="s">
        <v>26</v>
      </c>
      <c r="D58" s="143"/>
      <c r="E58" s="143"/>
      <c r="F58" s="144"/>
      <c r="G58" s="21" t="s">
        <v>24</v>
      </c>
      <c r="I58" s="151"/>
      <c r="J58" s="151"/>
      <c r="K58" s="4"/>
    </row>
    <row r="59" spans="1:11" s="5" customFormat="1" ht="15.75">
      <c r="A59" s="4"/>
      <c r="B59" s="151"/>
      <c r="C59" s="142" t="s">
        <v>26</v>
      </c>
      <c r="D59" s="143"/>
      <c r="E59" s="143"/>
      <c r="F59" s="144"/>
      <c r="G59" s="74"/>
      <c r="H59" s="20" t="s">
        <v>23</v>
      </c>
      <c r="I59" s="151"/>
      <c r="J59" s="151"/>
      <c r="K59" s="4"/>
    </row>
    <row r="60" spans="1:11" s="5" customFormat="1" ht="15.75">
      <c r="A60" s="4"/>
      <c r="B60" s="151"/>
      <c r="C60" s="124" t="s">
        <v>47</v>
      </c>
      <c r="D60" s="125"/>
      <c r="E60" s="125"/>
      <c r="F60" s="126"/>
      <c r="G60" s="74"/>
      <c r="H60" s="74"/>
      <c r="I60" s="151"/>
      <c r="J60" s="151"/>
      <c r="K60" s="4"/>
    </row>
    <row r="61" spans="1:11" s="5" customFormat="1" ht="15.75">
      <c r="A61" s="4"/>
      <c r="B61" s="151"/>
      <c r="C61" s="142" t="s">
        <v>26</v>
      </c>
      <c r="D61" s="143"/>
      <c r="E61" s="143"/>
      <c r="F61" s="144"/>
      <c r="G61" s="24" t="s">
        <v>24</v>
      </c>
      <c r="H61" s="74"/>
      <c r="I61" s="151"/>
      <c r="J61" s="151"/>
      <c r="K61" s="4"/>
    </row>
    <row r="62" spans="1:11" s="5" customFormat="1" ht="16.5" thickBot="1">
      <c r="A62" s="4"/>
      <c r="B62" s="151"/>
      <c r="C62" s="142" t="s">
        <v>26</v>
      </c>
      <c r="D62" s="143"/>
      <c r="E62" s="143"/>
      <c r="F62" s="144"/>
      <c r="G62" s="21" t="s">
        <v>23</v>
      </c>
      <c r="H62" s="74"/>
      <c r="I62" s="151"/>
      <c r="J62" s="151"/>
      <c r="K62" s="4"/>
    </row>
    <row r="63" spans="1:11" s="5" customFormat="1" ht="15.75">
      <c r="A63" s="4"/>
      <c r="B63" s="151"/>
      <c r="C63" s="142" t="s">
        <v>26</v>
      </c>
      <c r="D63" s="143"/>
      <c r="E63" s="143"/>
      <c r="F63" s="144"/>
      <c r="G63" s="22" t="s">
        <v>23</v>
      </c>
      <c r="H63" s="74"/>
      <c r="I63" s="151"/>
      <c r="J63" s="151"/>
      <c r="K63" s="4"/>
    </row>
    <row r="64" spans="1:11" s="5" customFormat="1" ht="16.5" thickBot="1">
      <c r="A64" s="4"/>
      <c r="B64" s="151"/>
      <c r="C64" s="142" t="s">
        <v>26</v>
      </c>
      <c r="D64" s="143"/>
      <c r="E64" s="143"/>
      <c r="F64" s="144"/>
      <c r="G64" s="21" t="s">
        <v>24</v>
      </c>
      <c r="H64" s="74"/>
      <c r="I64" s="151"/>
      <c r="J64" s="151"/>
      <c r="K64" s="4"/>
    </row>
    <row r="65" spans="1:11" s="5" customFormat="1" ht="16.5" thickBot="1">
      <c r="A65" s="4"/>
      <c r="B65" s="151"/>
      <c r="C65" s="127" t="s">
        <v>26</v>
      </c>
      <c r="D65" s="128"/>
      <c r="E65" s="128"/>
      <c r="F65" s="129"/>
      <c r="G65" s="74"/>
      <c r="H65" s="25" t="s">
        <v>23</v>
      </c>
      <c r="I65" s="151"/>
      <c r="J65" s="151"/>
      <c r="K65" s="4"/>
    </row>
    <row r="66" spans="1:11" s="5" customFormat="1" ht="16.5" thickBot="1">
      <c r="A66" s="4"/>
      <c r="B66" s="151"/>
      <c r="C66" s="124" t="s">
        <v>26</v>
      </c>
      <c r="D66" s="125"/>
      <c r="E66" s="125"/>
      <c r="F66" s="126"/>
      <c r="G66" s="74"/>
      <c r="H66" s="26" t="s">
        <v>23</v>
      </c>
      <c r="I66" s="151"/>
      <c r="J66" s="151"/>
      <c r="K66" s="4"/>
    </row>
    <row r="67" spans="1:11" s="5" customFormat="1" ht="16.5" thickTop="1">
      <c r="A67" s="4"/>
      <c r="B67" s="130"/>
      <c r="C67" s="130"/>
      <c r="D67" s="130"/>
      <c r="E67" s="130"/>
      <c r="F67" s="130"/>
      <c r="G67" s="130"/>
      <c r="H67" s="130"/>
      <c r="I67" s="130"/>
      <c r="J67" s="130"/>
      <c r="K67" s="4"/>
    </row>
    <row r="68" spans="1:11" s="5" customFormat="1" ht="15.75">
      <c r="A68" s="4"/>
      <c r="B68" s="119" t="s">
        <v>176</v>
      </c>
      <c r="C68" s="119"/>
      <c r="D68" s="119"/>
      <c r="E68" s="119"/>
      <c r="F68" s="119"/>
      <c r="G68" s="119"/>
      <c r="H68" s="119"/>
      <c r="I68" s="119"/>
      <c r="J68" s="119"/>
      <c r="K68" s="4"/>
    </row>
    <row r="69" spans="1:11" s="5" customFormat="1" ht="15.75">
      <c r="A69" s="4"/>
      <c r="B69" s="130"/>
      <c r="C69" s="130"/>
      <c r="D69" s="130"/>
      <c r="E69" s="130"/>
      <c r="F69" s="130"/>
      <c r="G69" s="130"/>
      <c r="H69" s="130"/>
      <c r="I69" s="130"/>
      <c r="J69" s="130"/>
      <c r="K69" s="4"/>
    </row>
    <row r="70" spans="1:11" s="5" customFormat="1" ht="15.75">
      <c r="A70" s="4"/>
      <c r="B70" s="151"/>
      <c r="C70" s="151"/>
      <c r="D70" s="156" t="str">
        <f>C53</f>
        <v>CLARKSON COMPANY</v>
      </c>
      <c r="E70" s="156"/>
      <c r="F70" s="156"/>
      <c r="G70" s="156"/>
      <c r="H70" s="156"/>
      <c r="I70" s="151"/>
      <c r="J70" s="151"/>
      <c r="K70" s="4"/>
    </row>
    <row r="71" spans="1:11" s="5" customFormat="1" ht="15.75">
      <c r="A71" s="4"/>
      <c r="B71" s="151"/>
      <c r="C71" s="151"/>
      <c r="D71" s="151" t="s">
        <v>129</v>
      </c>
      <c r="E71" s="151"/>
      <c r="F71" s="151"/>
      <c r="G71" s="151"/>
      <c r="H71" s="151"/>
      <c r="I71" s="151"/>
      <c r="J71" s="151"/>
      <c r="K71" s="4"/>
    </row>
    <row r="72" spans="1:11" s="5" customFormat="1" ht="16.5" thickBot="1">
      <c r="A72" s="4"/>
      <c r="B72" s="151"/>
      <c r="C72" s="151"/>
      <c r="D72" s="157">
        <v>41820</v>
      </c>
      <c r="E72" s="157"/>
      <c r="F72" s="157"/>
      <c r="G72" s="157"/>
      <c r="H72" s="157"/>
      <c r="I72" s="151"/>
      <c r="J72" s="151"/>
      <c r="K72" s="4"/>
    </row>
    <row r="73" spans="1:11" s="5" customFormat="1" ht="15.75">
      <c r="A73" s="4"/>
      <c r="B73" s="151"/>
      <c r="C73" s="151"/>
      <c r="D73" s="158" t="s">
        <v>150</v>
      </c>
      <c r="E73" s="158"/>
      <c r="F73" s="158"/>
      <c r="I73" s="151"/>
      <c r="J73" s="151"/>
      <c r="K73" s="4"/>
    </row>
    <row r="74" spans="1:11" s="5" customFormat="1" ht="15.75">
      <c r="A74" s="4"/>
      <c r="B74" s="151"/>
      <c r="C74" s="151"/>
      <c r="D74" s="130" t="s">
        <v>130</v>
      </c>
      <c r="E74" s="130"/>
      <c r="F74" s="130"/>
      <c r="I74" s="151"/>
      <c r="J74" s="151"/>
      <c r="K74" s="4"/>
    </row>
    <row r="75" spans="1:11" s="5" customFormat="1" ht="15.75">
      <c r="A75" s="4"/>
      <c r="B75" s="151"/>
      <c r="C75" s="151"/>
      <c r="D75" s="142" t="s">
        <v>26</v>
      </c>
      <c r="E75" s="143"/>
      <c r="F75" s="144"/>
      <c r="G75" s="6"/>
      <c r="H75" s="20" t="s">
        <v>24</v>
      </c>
      <c r="I75" s="151"/>
      <c r="J75" s="151"/>
      <c r="K75" s="4"/>
    </row>
    <row r="76" spans="1:11" s="5" customFormat="1" ht="15.75">
      <c r="A76" s="4"/>
      <c r="B76" s="151"/>
      <c r="C76" s="151"/>
      <c r="D76" s="142" t="s">
        <v>26</v>
      </c>
      <c r="E76" s="143"/>
      <c r="F76" s="144"/>
      <c r="H76" s="24" t="s">
        <v>24</v>
      </c>
      <c r="I76" s="151"/>
      <c r="J76" s="151"/>
      <c r="K76" s="4"/>
    </row>
    <row r="77" spans="1:11" s="5" customFormat="1" ht="15.75">
      <c r="A77" s="4"/>
      <c r="B77" s="151"/>
      <c r="C77" s="151"/>
      <c r="D77" s="142" t="s">
        <v>26</v>
      </c>
      <c r="E77" s="143"/>
      <c r="F77" s="144"/>
      <c r="I77" s="151"/>
      <c r="J77" s="151"/>
      <c r="K77" s="4"/>
    </row>
    <row r="78" spans="1:11" s="5" customFormat="1" ht="15.75">
      <c r="A78" s="4"/>
      <c r="B78" s="151"/>
      <c r="C78" s="151"/>
      <c r="D78" s="127" t="s">
        <v>26</v>
      </c>
      <c r="E78" s="128"/>
      <c r="F78" s="129"/>
      <c r="G78" s="20" t="s">
        <v>24</v>
      </c>
      <c r="I78" s="151"/>
      <c r="J78" s="151"/>
      <c r="K78" s="4"/>
    </row>
    <row r="79" spans="1:11" s="5" customFormat="1" ht="15.75">
      <c r="A79" s="4"/>
      <c r="B79" s="151"/>
      <c r="C79" s="151"/>
      <c r="D79" s="127" t="s">
        <v>26</v>
      </c>
      <c r="E79" s="128"/>
      <c r="F79" s="129"/>
      <c r="G79" s="24" t="s">
        <v>24</v>
      </c>
      <c r="I79" s="151"/>
      <c r="J79" s="151"/>
      <c r="K79" s="4"/>
    </row>
    <row r="80" spans="1:11" s="5" customFormat="1" ht="16.5" thickBot="1">
      <c r="A80" s="4"/>
      <c r="B80" s="151"/>
      <c r="C80" s="151"/>
      <c r="D80" s="127" t="s">
        <v>26</v>
      </c>
      <c r="E80" s="128"/>
      <c r="F80" s="129"/>
      <c r="G80" s="21" t="s">
        <v>24</v>
      </c>
      <c r="H80" s="24" t="s">
        <v>23</v>
      </c>
      <c r="I80" s="151"/>
      <c r="J80" s="151"/>
      <c r="K80" s="4"/>
    </row>
    <row r="81" spans="1:11" s="5" customFormat="1" ht="16.5" thickBot="1">
      <c r="A81" s="4"/>
      <c r="B81" s="151"/>
      <c r="C81" s="151"/>
      <c r="D81" s="130" t="s">
        <v>151</v>
      </c>
      <c r="E81" s="130"/>
      <c r="F81" s="130"/>
      <c r="H81" s="26" t="s">
        <v>23</v>
      </c>
      <c r="I81" s="151"/>
      <c r="J81" s="151"/>
      <c r="K81" s="4"/>
    </row>
    <row r="82" spans="1:11" s="5" customFormat="1" ht="16.5" thickTop="1">
      <c r="A82" s="4"/>
      <c r="B82" s="130"/>
      <c r="C82" s="130"/>
      <c r="D82" s="130"/>
      <c r="E82" s="130"/>
      <c r="F82" s="130"/>
      <c r="G82" s="130"/>
      <c r="H82" s="130"/>
      <c r="I82" s="130"/>
      <c r="J82" s="130"/>
      <c r="K82" s="4"/>
    </row>
    <row r="83" spans="1:11" s="5" customFormat="1" ht="15.75">
      <c r="A83" s="4"/>
      <c r="B83" s="4"/>
      <c r="C83" s="4"/>
      <c r="D83" s="4"/>
      <c r="E83" s="4"/>
      <c r="F83" s="4"/>
      <c r="G83" s="4"/>
      <c r="H83" s="4"/>
      <c r="I83" s="4"/>
      <c r="J83" s="4"/>
      <c r="K83" s="4"/>
    </row>
    <row r="84" spans="1:11" s="5" customFormat="1" ht="15.75"/>
    <row r="85" spans="1:11" s="5" customFormat="1" ht="15.75"/>
    <row r="86" spans="1:11" s="5" customFormat="1" ht="15.75"/>
    <row r="87" spans="1:11" s="5" customFormat="1" ht="15.75"/>
    <row r="88" spans="1:11" s="5" customFormat="1" ht="15.75"/>
    <row r="89" spans="1:11" s="5" customFormat="1" ht="15.75"/>
    <row r="90" spans="1:11" s="5" customFormat="1" ht="15.75"/>
    <row r="91" spans="1:11" s="5" customFormat="1" ht="15.75"/>
    <row r="92" spans="1:11" s="5" customFormat="1" ht="15.75"/>
    <row r="93" spans="1:11" s="5" customFormat="1" ht="15.75"/>
    <row r="94" spans="1:11" s="5" customFormat="1" ht="15.75"/>
    <row r="95" spans="1:11" s="5" customFormat="1" ht="15.75"/>
    <row r="96" spans="1:11" s="5" customFormat="1" ht="15.75"/>
    <row r="97" s="5" customFormat="1" ht="15.75"/>
    <row r="98" s="5" customFormat="1" ht="15.75"/>
    <row r="99" s="5" customFormat="1" ht="15.75"/>
    <row r="100" s="5" customFormat="1" ht="15.75"/>
    <row r="101" s="5" customFormat="1" ht="15.75"/>
    <row r="102" s="5" customFormat="1" ht="15.75"/>
    <row r="103" s="5" customFormat="1" ht="15.75"/>
    <row r="104" s="5" customFormat="1" ht="15.75"/>
    <row r="105" s="5" customFormat="1" ht="15.75"/>
    <row r="106" s="5" customFormat="1" ht="15.75"/>
    <row r="107" s="5" customFormat="1" ht="15.75"/>
    <row r="108" s="5" customFormat="1" ht="15.75"/>
    <row r="109" s="5" customFormat="1" ht="15.75"/>
    <row r="110" s="5" customFormat="1" ht="15.75"/>
    <row r="111" s="5" customFormat="1" ht="15.75"/>
    <row r="112" s="5" customFormat="1" ht="15.75"/>
    <row r="113" s="5" customFormat="1" ht="15.75"/>
    <row r="114" s="5" customFormat="1" ht="15.75"/>
    <row r="115" s="5" customFormat="1" ht="15.75"/>
    <row r="116" s="5" customFormat="1" ht="15.75"/>
    <row r="117" s="5" customFormat="1" ht="15.75"/>
    <row r="118" s="5" customFormat="1" ht="15.75"/>
    <row r="119" s="5" customFormat="1" ht="15.75"/>
    <row r="120" s="5" customFormat="1" ht="15.75"/>
    <row r="121" s="5" customFormat="1" ht="15.75"/>
    <row r="122" s="5" customFormat="1" ht="15.75"/>
    <row r="123" s="5" customFormat="1" ht="15.75"/>
    <row r="124" s="5" customFormat="1" ht="15.75"/>
    <row r="125" s="5" customFormat="1" ht="15.75"/>
    <row r="126" s="5" customFormat="1" ht="15.75"/>
    <row r="127" s="5" customFormat="1" ht="15.75"/>
    <row r="128" s="5" customFormat="1" ht="15.75"/>
    <row r="129" s="5" customFormat="1" ht="15.75"/>
    <row r="130" s="5" customFormat="1" ht="15.75"/>
    <row r="131" s="5" customFormat="1" ht="15.75"/>
    <row r="132" s="5" customFormat="1" ht="15.75"/>
    <row r="133" s="5" customFormat="1" ht="15.75"/>
    <row r="134" s="5" customFormat="1" ht="15.75"/>
    <row r="135" s="5" customFormat="1" ht="15.75"/>
    <row r="136" s="5" customFormat="1" ht="15.75"/>
    <row r="137" s="5" customFormat="1" ht="15.75"/>
    <row r="138" s="5" customFormat="1" ht="15.75"/>
    <row r="139" s="5" customFormat="1" ht="15.75"/>
    <row r="140" s="5" customFormat="1" ht="15.75"/>
    <row r="141" s="5" customFormat="1" ht="15.75"/>
    <row r="142" s="5" customFormat="1" ht="15.75"/>
    <row r="143" s="5" customFormat="1" ht="15.75"/>
    <row r="144" s="5" customFormat="1" ht="15.75"/>
    <row r="145" s="5" customFormat="1" ht="15.75"/>
    <row r="146" s="5" customFormat="1" ht="15.75"/>
    <row r="147" s="5" customFormat="1" ht="15.75"/>
    <row r="148" s="5" customFormat="1" ht="15.75"/>
    <row r="149" s="5" customFormat="1" ht="15.75"/>
    <row r="150" s="5" customFormat="1" ht="15.75"/>
    <row r="151" s="5" customFormat="1" ht="15.75"/>
    <row r="152" s="5" customFormat="1" ht="15.75"/>
    <row r="153" s="5" customFormat="1" ht="15.75"/>
    <row r="154" s="5" customFormat="1" ht="15.75"/>
    <row r="155" s="5" customFormat="1" ht="15.75"/>
    <row r="156" s="5" customFormat="1" ht="15.75"/>
    <row r="157" s="5" customFormat="1" ht="15.75"/>
    <row r="158" s="5" customFormat="1" ht="15.75"/>
    <row r="159" s="5" customFormat="1" ht="15.75"/>
    <row r="160" s="5" customFormat="1" ht="15.75"/>
    <row r="161" s="5" customFormat="1" ht="15.75"/>
    <row r="162" s="5" customFormat="1" ht="15.75"/>
    <row r="163" s="5" customFormat="1" ht="15.75"/>
    <row r="164" s="5" customFormat="1" ht="15.75"/>
    <row r="165" s="5" customFormat="1" ht="15.75"/>
    <row r="166" s="5" customFormat="1" ht="15.75"/>
    <row r="167" s="5" customFormat="1" ht="15.75"/>
    <row r="168" s="5" customFormat="1" ht="15.75"/>
    <row r="169" s="5" customFormat="1" ht="15.75"/>
    <row r="170" s="5" customFormat="1" ht="15.75"/>
    <row r="171" s="5" customFormat="1" ht="15.75"/>
    <row r="172" s="5" customFormat="1" ht="15.75"/>
    <row r="173" s="5" customFormat="1" ht="15.75"/>
    <row r="174" s="5" customFormat="1" ht="15.75"/>
    <row r="175" s="5" customFormat="1" ht="15.75"/>
    <row r="176" s="5" customFormat="1" ht="15.75"/>
    <row r="177" s="5" customFormat="1" ht="15.75"/>
    <row r="178" s="5" customFormat="1" ht="15.75"/>
    <row r="179" s="5" customFormat="1" ht="15.75"/>
    <row r="180" s="5" customFormat="1" ht="15.75"/>
    <row r="181" s="5" customFormat="1" ht="15.75"/>
    <row r="182" s="5" customFormat="1" ht="15.75"/>
    <row r="183" s="5" customFormat="1" ht="15.75"/>
    <row r="184" s="5" customFormat="1" ht="15.75"/>
    <row r="185" s="5" customFormat="1" ht="15.75"/>
    <row r="186" s="5" customFormat="1" ht="15.75"/>
    <row r="187" s="5" customFormat="1" ht="15.75"/>
    <row r="188" s="5" customFormat="1" ht="15.75"/>
    <row r="189" s="5" customFormat="1" ht="15.75"/>
    <row r="190" s="5" customFormat="1" ht="15.75"/>
    <row r="191" s="5" customFormat="1" ht="15.75"/>
    <row r="192" s="5" customFormat="1" ht="15.75"/>
    <row r="193" s="5" customFormat="1" ht="15.75"/>
    <row r="194" s="5" customFormat="1" ht="15.75"/>
    <row r="195" s="5" customFormat="1" ht="15.75"/>
    <row r="196" s="5" customFormat="1" ht="15.75"/>
    <row r="197" s="5" customFormat="1" ht="15.75"/>
    <row r="198" s="5" customFormat="1" ht="15.75"/>
    <row r="199" s="5" customFormat="1" ht="15.75"/>
    <row r="200" s="5" customFormat="1" ht="15.75"/>
    <row r="201" s="5" customFormat="1" ht="15.75"/>
    <row r="202" s="5" customFormat="1" ht="15.75"/>
    <row r="203" s="5" customFormat="1" ht="15.75"/>
    <row r="204" s="5" customFormat="1" ht="15.75"/>
    <row r="205" s="5" customFormat="1" ht="15.75"/>
    <row r="206" s="5" customFormat="1" ht="15.75"/>
    <row r="207" s="5" customFormat="1" ht="15.75"/>
    <row r="208" s="5" customFormat="1" ht="15.75"/>
    <row r="209" s="5" customFormat="1" ht="15.75"/>
    <row r="210" s="5" customFormat="1" ht="15.75"/>
    <row r="211" s="5" customFormat="1" ht="15.75"/>
    <row r="212" s="5" customFormat="1" ht="15.75"/>
    <row r="213" s="5" customFormat="1" ht="15.75"/>
    <row r="214" s="5" customFormat="1" ht="15.75"/>
    <row r="215" s="5" customFormat="1" ht="15.75"/>
    <row r="216" s="5" customFormat="1" ht="15.75"/>
    <row r="217" s="5" customFormat="1" ht="15.75"/>
    <row r="218" s="5" customFormat="1" ht="15.75"/>
    <row r="219" s="5" customFormat="1" ht="15.75"/>
    <row r="220" s="5" customFormat="1" ht="15.75"/>
    <row r="221" s="5" customFormat="1" ht="15.75"/>
    <row r="222" s="5" customFormat="1" ht="15.75"/>
    <row r="223" s="5" customFormat="1" ht="15.75"/>
    <row r="224" s="5" customFormat="1" ht="15.75"/>
    <row r="225" s="5" customFormat="1" ht="15.75"/>
    <row r="226" s="5" customFormat="1" ht="15.75"/>
    <row r="227" s="5" customFormat="1" ht="15.75"/>
    <row r="228" s="5" customFormat="1" ht="15.75"/>
    <row r="229" s="5" customFormat="1" ht="15.75"/>
    <row r="230" s="5" customFormat="1" ht="15.75"/>
    <row r="231" s="5" customFormat="1" ht="15.75"/>
    <row r="232" s="5" customFormat="1" ht="15.75"/>
    <row r="233" s="5" customFormat="1" ht="15.75"/>
    <row r="234" s="5" customFormat="1" ht="15.75"/>
    <row r="235" s="5" customFormat="1" ht="15.75"/>
    <row r="236" s="5" customFormat="1" ht="15.75"/>
    <row r="237" s="5" customFormat="1" ht="15.75"/>
    <row r="238" s="5" customFormat="1" ht="15.75"/>
    <row r="239" s="5" customFormat="1" ht="15.75"/>
    <row r="240" s="5" customFormat="1" ht="15.75"/>
    <row r="241" s="5" customFormat="1" ht="15.75"/>
    <row r="242" s="5" customFormat="1" ht="15.75"/>
    <row r="243" s="5" customFormat="1" ht="15.75"/>
    <row r="244" s="5" customFormat="1" ht="15.75"/>
    <row r="245" s="5" customFormat="1" ht="15.75"/>
    <row r="246" s="5" customFormat="1" ht="15.75"/>
    <row r="247" s="5" customFormat="1" ht="15.75"/>
    <row r="248" s="5" customFormat="1" ht="15.75"/>
    <row r="249" s="5" customFormat="1" ht="15.75"/>
    <row r="250" s="5" customFormat="1" ht="15.75"/>
    <row r="251" s="5" customFormat="1" ht="15.75"/>
    <row r="252" s="5" customFormat="1" ht="15.75"/>
    <row r="253" s="5" customFormat="1" ht="15.75"/>
    <row r="254" s="5" customFormat="1" ht="15.75"/>
    <row r="255" s="5" customFormat="1" ht="15.75"/>
    <row r="256" s="5" customFormat="1" ht="15.75"/>
    <row r="257" s="5" customFormat="1" ht="15.75"/>
    <row r="258" s="5" customFormat="1" ht="15.75"/>
    <row r="259" s="5" customFormat="1" ht="15.75"/>
    <row r="260" s="5" customFormat="1" ht="15.75"/>
    <row r="261" s="5" customFormat="1" ht="15.75"/>
    <row r="262" s="5" customFormat="1" ht="15.75"/>
    <row r="263" s="5" customFormat="1" ht="15.75"/>
    <row r="264" s="5" customFormat="1" ht="15.75"/>
    <row r="265" s="5" customFormat="1" ht="15.75"/>
    <row r="266" s="5" customFormat="1" ht="15.75"/>
    <row r="267" s="5" customFormat="1" ht="15.75"/>
    <row r="268" s="5" customFormat="1" ht="15.75"/>
    <row r="269" s="5" customFormat="1" ht="15.75"/>
    <row r="270" s="5" customFormat="1" ht="15.75"/>
    <row r="271" s="5" customFormat="1" ht="15.75"/>
    <row r="272" s="5" customFormat="1" ht="15.75"/>
    <row r="273" s="5" customFormat="1" ht="15.75"/>
    <row r="274" s="5" customFormat="1" ht="15.75"/>
    <row r="275" s="5" customFormat="1" ht="15.75"/>
    <row r="276" s="5" customFormat="1" ht="15.75"/>
    <row r="277" s="5" customFormat="1" ht="15.75"/>
    <row r="278" s="5" customFormat="1" ht="15.75"/>
    <row r="279" s="5" customFormat="1" ht="15.75"/>
    <row r="280" s="5" customFormat="1" ht="15.75"/>
    <row r="281" s="5" customFormat="1" ht="15.75"/>
    <row r="282" s="5" customFormat="1" ht="15.75"/>
    <row r="283" s="5" customFormat="1" ht="15.75"/>
    <row r="284" s="5" customFormat="1" ht="15.75"/>
    <row r="285" s="5" customFormat="1" ht="15.75"/>
    <row r="286" s="5" customFormat="1" ht="15.75"/>
    <row r="287" s="5" customFormat="1" ht="15.75"/>
    <row r="288" s="5" customFormat="1" ht="15.75"/>
    <row r="289" s="3" customFormat="1" ht="15.75"/>
    <row r="290" s="3" customFormat="1" ht="15.75"/>
    <row r="291" s="3" customFormat="1" ht="15.75"/>
    <row r="292" s="3" customFormat="1" ht="15.75"/>
    <row r="293" s="3" customFormat="1" ht="15.75"/>
    <row r="294" s="3" customFormat="1" ht="15.75"/>
    <row r="295" s="3" customFormat="1" ht="15.75"/>
    <row r="296" s="3" customFormat="1" ht="15.75"/>
    <row r="297" s="3" customFormat="1" ht="15.75"/>
    <row r="298" s="3" customFormat="1" ht="15.75"/>
    <row r="299" s="3" customFormat="1" ht="15.75"/>
    <row r="300" s="3" customFormat="1" ht="15.75"/>
    <row r="301" s="3" customFormat="1" ht="15.75"/>
    <row r="302" s="3" customFormat="1" ht="15.75"/>
    <row r="303" s="3" customFormat="1" ht="15.75"/>
    <row r="304" s="3" customFormat="1" ht="15.75"/>
    <row r="305" s="3" customFormat="1" ht="15.75"/>
    <row r="306" s="3" customFormat="1" ht="15.75"/>
    <row r="307" s="3" customFormat="1" ht="15.75"/>
    <row r="308" s="3" customFormat="1" ht="15.75"/>
    <row r="309" s="3" customFormat="1" ht="15.75"/>
    <row r="310" s="3" customFormat="1" ht="15.75"/>
    <row r="311" s="3" customFormat="1" ht="15.75"/>
    <row r="312" s="3" customFormat="1" ht="15.75"/>
    <row r="313" s="3" customFormat="1" ht="15.75"/>
    <row r="314" s="3" customFormat="1" ht="15.75"/>
    <row r="315" s="3" customFormat="1" ht="15.75"/>
    <row r="316" s="3" customFormat="1" ht="15.75"/>
    <row r="317" s="3" customFormat="1" ht="15.75"/>
    <row r="318" s="3" customFormat="1" ht="15.75"/>
    <row r="319" s="3" customFormat="1" ht="15.75"/>
    <row r="320" s="3" customFormat="1" ht="15.75"/>
    <row r="321" s="3" customFormat="1" ht="15.75"/>
    <row r="322" s="3" customFormat="1" ht="15.75"/>
    <row r="323" s="3" customFormat="1" ht="15.75"/>
    <row r="324" s="3" customFormat="1" ht="15.75"/>
    <row r="325" s="3" customFormat="1" ht="15.75"/>
    <row r="326" s="3" customFormat="1" ht="15.75"/>
    <row r="327" s="3" customFormat="1" ht="15.75"/>
    <row r="328" s="3" customFormat="1" ht="15.75"/>
    <row r="329" s="3" customFormat="1" ht="15.75"/>
    <row r="330" s="3" customFormat="1" ht="15.75"/>
    <row r="331" s="3" customFormat="1" ht="15.75"/>
    <row r="332" s="3" customFormat="1" ht="15.75"/>
    <row r="333" s="3" customFormat="1" ht="15.75"/>
    <row r="334" s="3" customFormat="1" ht="15.75"/>
    <row r="335" s="3" customFormat="1" ht="15.75"/>
    <row r="336" s="3" customFormat="1" ht="15.75"/>
    <row r="337" s="3" customFormat="1" ht="15.75"/>
    <row r="338" s="3" customFormat="1" ht="15.75"/>
    <row r="339" s="3" customFormat="1" ht="15.75"/>
    <row r="340" s="3" customFormat="1" ht="15.75"/>
    <row r="341" s="3" customFormat="1" ht="15.75"/>
    <row r="342" s="3" customFormat="1" ht="15.75"/>
    <row r="343" s="3" customFormat="1" ht="15.75"/>
    <row r="344" s="3" customFormat="1" ht="15.75"/>
    <row r="345" s="3" customFormat="1" ht="15.75"/>
    <row r="346" s="3" customFormat="1" ht="15.75"/>
    <row r="347" s="3" customFormat="1" ht="15.75"/>
    <row r="348" s="3" customFormat="1" ht="15.75"/>
    <row r="349" s="3" customFormat="1" ht="15.75"/>
    <row r="350" s="3" customFormat="1" ht="15.75"/>
    <row r="351" s="3" customFormat="1" ht="15.75"/>
    <row r="352" s="3" customFormat="1" ht="15.75"/>
    <row r="353" s="3" customFormat="1" ht="15.75"/>
    <row r="354" s="3" customFormat="1" ht="15.75"/>
    <row r="355" s="3" customFormat="1" ht="15.75"/>
    <row r="356" s="3" customFormat="1" ht="15.75"/>
    <row r="357" s="3" customFormat="1" ht="15.75"/>
    <row r="358" s="3" customFormat="1" ht="15.75"/>
    <row r="359" s="3" customFormat="1" ht="15.75"/>
    <row r="360" s="3" customFormat="1" ht="15.75"/>
    <row r="361" s="3" customFormat="1" ht="15.75"/>
    <row r="362" s="3" customFormat="1" ht="15.75"/>
    <row r="363" s="3" customFormat="1" ht="15.75"/>
    <row r="364" s="3" customFormat="1" ht="15.75"/>
    <row r="365" s="3" customFormat="1" ht="15.75"/>
    <row r="366" s="3" customFormat="1" ht="15.75"/>
    <row r="367" s="3" customFormat="1" ht="15.75"/>
    <row r="368" s="3" customFormat="1" ht="15.75"/>
    <row r="369" s="3" customFormat="1" ht="15.75"/>
    <row r="370" s="3" customFormat="1" ht="15.75"/>
    <row r="371" s="3" customFormat="1" ht="15.75"/>
    <row r="372" s="3" customFormat="1" ht="15.75"/>
    <row r="373" s="3" customFormat="1" ht="15.75"/>
    <row r="374" s="3" customFormat="1" ht="15.75"/>
    <row r="375" s="3" customFormat="1" ht="15.75"/>
    <row r="376" s="3" customFormat="1" ht="15.75"/>
    <row r="377" s="3" customFormat="1" ht="15.75"/>
    <row r="378" s="3" customFormat="1" ht="15.75"/>
    <row r="379" s="3" customFormat="1" ht="15.75"/>
    <row r="380" s="3" customFormat="1" ht="15.75"/>
    <row r="381" s="3" customFormat="1" ht="15.75"/>
    <row r="382" s="3" customFormat="1" ht="15.75"/>
    <row r="383" s="3" customFormat="1" ht="15.75"/>
    <row r="384" s="3" customFormat="1" ht="15.75"/>
    <row r="385" s="3" customFormat="1" ht="15.75"/>
    <row r="386" s="3" customFormat="1" ht="15.75"/>
    <row r="387" s="3" customFormat="1" ht="15.75"/>
    <row r="388" s="3" customFormat="1" ht="15.75"/>
    <row r="389" s="3" customFormat="1" ht="15.75"/>
    <row r="390" s="3" customFormat="1" ht="15.75"/>
    <row r="391" s="3" customFormat="1" ht="15.75"/>
    <row r="392" s="3" customFormat="1" ht="15.75"/>
    <row r="393" s="3" customFormat="1" ht="15.75"/>
    <row r="394" s="3" customFormat="1" ht="15.75"/>
    <row r="395" s="3" customFormat="1" ht="15.75"/>
    <row r="396" s="3" customFormat="1" ht="15.75"/>
    <row r="397" s="3" customFormat="1" ht="15.75"/>
    <row r="398" s="3" customFormat="1" ht="15.75"/>
    <row r="399" s="3" customFormat="1" ht="15.75"/>
    <row r="400" s="3" customFormat="1" ht="15.75"/>
    <row r="401" s="3" customFormat="1" ht="15.75"/>
    <row r="402" s="3" customFormat="1" ht="15.75"/>
    <row r="403" s="3" customFormat="1" ht="15.75"/>
    <row r="404" s="3" customFormat="1" ht="15.75"/>
    <row r="405" s="3" customFormat="1" ht="15.75"/>
    <row r="406" s="3" customFormat="1" ht="15.75"/>
    <row r="407" s="3" customFormat="1" ht="15.75"/>
    <row r="408" s="3" customFormat="1" ht="15.75"/>
    <row r="409" s="3" customFormat="1" ht="15.75"/>
    <row r="410" s="3" customFormat="1" ht="15.75"/>
    <row r="411" s="3" customFormat="1" ht="15.75"/>
    <row r="412" s="3" customFormat="1" ht="15.75"/>
    <row r="413" s="3" customFormat="1" ht="15.75"/>
    <row r="414" s="3" customFormat="1" ht="15.75"/>
    <row r="415" s="3" customFormat="1" ht="15.75"/>
    <row r="416" s="3" customFormat="1" ht="15.75"/>
    <row r="417" s="3" customFormat="1" ht="15.75"/>
    <row r="418" s="3" customFormat="1" ht="15.75"/>
    <row r="419" s="3" customFormat="1" ht="15.75"/>
    <row r="420" s="3" customFormat="1" ht="15.75"/>
    <row r="421" s="3" customFormat="1" ht="15.75"/>
    <row r="422" s="3" customFormat="1" ht="15.75"/>
    <row r="423" s="3" customFormat="1" ht="15.75"/>
    <row r="424" s="3" customFormat="1" ht="15.75"/>
    <row r="425" s="3" customFormat="1" ht="15.75"/>
    <row r="426" s="3" customFormat="1" ht="15.75"/>
    <row r="427" s="3" customFormat="1" ht="15.75"/>
    <row r="428" s="3" customFormat="1" ht="15.75"/>
    <row r="429" s="3" customFormat="1" ht="15.75"/>
    <row r="430" s="3" customFormat="1" ht="15.75"/>
    <row r="431" s="3" customFormat="1" ht="15.75"/>
    <row r="432" s="3" customFormat="1" ht="15.75"/>
    <row r="433" s="3" customFormat="1" ht="15.75"/>
    <row r="434" s="3" customFormat="1" ht="15.75"/>
    <row r="435" s="3" customFormat="1" ht="15.75"/>
    <row r="436" s="3" customFormat="1" ht="15.75"/>
    <row r="437" s="3" customFormat="1" ht="15.75"/>
    <row r="438" s="3" customFormat="1" ht="15.75"/>
    <row r="439" s="3" customFormat="1" ht="15.75"/>
    <row r="440" s="3" customFormat="1" ht="15.75"/>
    <row r="441" s="3" customFormat="1" ht="15.75"/>
    <row r="442" s="3" customFormat="1" ht="15.75"/>
    <row r="443" s="3" customFormat="1" ht="15.75"/>
    <row r="444" s="3" customFormat="1" ht="15.75"/>
    <row r="445" s="3" customFormat="1" ht="15.75"/>
    <row r="446" s="3" customFormat="1" ht="15.75"/>
    <row r="447" s="3" customFormat="1" ht="15.75"/>
    <row r="448" s="3" customFormat="1" ht="15.75"/>
    <row r="449" s="3" customFormat="1" ht="15.75"/>
    <row r="450" s="3" customFormat="1" ht="15.75"/>
    <row r="451" s="3" customFormat="1" ht="15.75"/>
    <row r="452" s="3" customFormat="1" ht="15.75"/>
    <row r="453" s="3" customFormat="1" ht="15.75"/>
    <row r="454" s="3" customFormat="1" ht="15.75"/>
    <row r="455" s="3" customFormat="1" ht="15.75"/>
    <row r="456" s="3" customFormat="1" ht="15.75"/>
    <row r="457" s="3" customFormat="1" ht="15.75"/>
    <row r="458" s="3" customFormat="1" ht="15.75"/>
    <row r="459" s="3" customFormat="1" ht="15.75"/>
    <row r="460" s="3" customFormat="1" ht="15.75"/>
    <row r="461" s="3" customFormat="1" ht="15.75"/>
    <row r="462" s="3" customFormat="1" ht="15.75"/>
    <row r="463" s="3" customFormat="1" ht="15.75"/>
    <row r="464" s="3" customFormat="1" ht="15.75"/>
    <row r="465" s="3" customFormat="1" ht="15.75"/>
    <row r="466" s="3" customFormat="1" ht="15.75"/>
    <row r="467" s="3" customFormat="1" ht="15.75"/>
    <row r="468" s="3" customFormat="1" ht="15.75"/>
    <row r="469" s="3" customFormat="1" ht="15.75"/>
    <row r="470" s="3" customFormat="1" ht="15.75"/>
    <row r="471" s="3" customFormat="1" ht="15.75"/>
    <row r="472" s="3" customFormat="1" ht="15.75"/>
    <row r="473" s="3" customFormat="1" ht="15.75"/>
    <row r="474" s="3" customFormat="1" ht="15.75"/>
    <row r="475" s="3" customFormat="1" ht="15.75"/>
    <row r="476" s="3" customFormat="1" ht="15.75"/>
    <row r="477" s="3" customFormat="1" ht="15.75"/>
    <row r="478" s="3" customFormat="1" ht="15.75"/>
    <row r="479" s="3" customFormat="1" ht="15.75"/>
    <row r="480" s="3" customFormat="1" ht="15.75"/>
    <row r="481" s="3" customFormat="1" ht="15.75"/>
    <row r="482" s="3" customFormat="1" ht="15.75"/>
    <row r="483" s="3" customFormat="1" ht="15.75"/>
    <row r="484" s="3" customFormat="1" ht="15.75"/>
    <row r="485" s="3" customFormat="1" ht="15.75"/>
    <row r="486" s="3" customFormat="1" ht="15.75"/>
    <row r="487" s="3" customFormat="1" ht="15.75"/>
    <row r="488" s="3" customFormat="1" ht="15.75"/>
    <row r="489" s="3" customFormat="1" ht="15.75"/>
    <row r="490" s="3" customFormat="1" ht="15.75"/>
    <row r="491" s="3" customFormat="1" ht="15.75"/>
    <row r="492" s="3" customFormat="1" ht="15.75"/>
    <row r="493" s="3" customFormat="1" ht="15.75"/>
    <row r="494" s="3" customFormat="1" ht="15.75"/>
    <row r="495" s="3" customFormat="1" ht="15.75"/>
    <row r="496" s="3" customFormat="1" ht="15.75"/>
    <row r="497" s="3" customFormat="1" ht="15.75"/>
    <row r="498" s="3" customFormat="1" ht="15.75"/>
    <row r="499" s="3" customFormat="1" ht="15.75"/>
    <row r="500" s="3" customFormat="1" ht="15.75"/>
    <row r="501" s="3" customFormat="1" ht="15.75"/>
    <row r="502" s="3" customFormat="1" ht="15.75"/>
    <row r="503" s="3" customFormat="1" ht="15.75"/>
    <row r="504" s="3" customFormat="1" ht="15.75"/>
    <row r="505" s="3" customFormat="1" ht="15.75"/>
    <row r="506" s="3" customFormat="1" ht="15.75"/>
    <row r="507" s="3" customFormat="1" ht="15.75"/>
    <row r="508" s="3" customFormat="1" ht="15.75"/>
    <row r="509" s="3" customFormat="1" ht="15.75"/>
    <row r="510" s="3" customFormat="1" ht="15.75"/>
    <row r="511" s="3" customFormat="1" ht="15.75"/>
    <row r="512" s="3" customFormat="1" ht="15.75"/>
    <row r="513" s="3" customFormat="1" ht="15.75"/>
    <row r="514" s="3" customFormat="1" ht="15.75"/>
    <row r="515" s="3" customFormat="1" ht="15.75"/>
    <row r="516" s="3" customFormat="1" ht="15.75"/>
    <row r="517" s="3" customFormat="1" ht="15.75"/>
    <row r="518" s="3" customFormat="1" ht="15.75"/>
    <row r="519" s="3" customFormat="1" ht="15.75"/>
    <row r="520" s="3" customFormat="1" ht="15.75"/>
    <row r="521" s="3" customFormat="1" ht="15.75"/>
    <row r="522" s="3" customFormat="1" ht="15.75"/>
    <row r="523" s="3" customFormat="1" ht="15.75"/>
  </sheetData>
  <mergeCells count="100">
    <mergeCell ref="B12:E12"/>
    <mergeCell ref="G12:I12"/>
    <mergeCell ref="B2:C2"/>
    <mergeCell ref="D2:J2"/>
    <mergeCell ref="B3:C3"/>
    <mergeCell ref="D3:J3"/>
    <mergeCell ref="B4:C4"/>
    <mergeCell ref="D4:J4"/>
    <mergeCell ref="B5:J6"/>
    <mergeCell ref="B7:J7"/>
    <mergeCell ref="B8:J8"/>
    <mergeCell ref="B9:J9"/>
    <mergeCell ref="B10:J11"/>
    <mergeCell ref="B13:E13"/>
    <mergeCell ref="G13:I13"/>
    <mergeCell ref="B14:E14"/>
    <mergeCell ref="G14:I14"/>
    <mergeCell ref="B15:E15"/>
    <mergeCell ref="G15:I15"/>
    <mergeCell ref="B16:E16"/>
    <mergeCell ref="G16:I16"/>
    <mergeCell ref="B17:E17"/>
    <mergeCell ref="G17:I17"/>
    <mergeCell ref="B18:E18"/>
    <mergeCell ref="G18:I18"/>
    <mergeCell ref="B19:E19"/>
    <mergeCell ref="G19:I19"/>
    <mergeCell ref="B20:E20"/>
    <mergeCell ref="G20:I20"/>
    <mergeCell ref="B21:E21"/>
    <mergeCell ref="G21:I21"/>
    <mergeCell ref="B22:J22"/>
    <mergeCell ref="B23:J23"/>
    <mergeCell ref="B24:J24"/>
    <mergeCell ref="B25:J25"/>
    <mergeCell ref="B26:B49"/>
    <mergeCell ref="C26:I26"/>
    <mergeCell ref="J26:J49"/>
    <mergeCell ref="C27:I27"/>
    <mergeCell ref="C28:I28"/>
    <mergeCell ref="C29:F29"/>
    <mergeCell ref="C39:F39"/>
    <mergeCell ref="G29:H29"/>
    <mergeCell ref="C30:F30"/>
    <mergeCell ref="G30:H30"/>
    <mergeCell ref="C31:F31"/>
    <mergeCell ref="C32:F32"/>
    <mergeCell ref="C33:F33"/>
    <mergeCell ref="C34:F34"/>
    <mergeCell ref="C35:F35"/>
    <mergeCell ref="C36:F36"/>
    <mergeCell ref="C37:F37"/>
    <mergeCell ref="C38:F38"/>
    <mergeCell ref="B51:J51"/>
    <mergeCell ref="C40:F40"/>
    <mergeCell ref="C41:F41"/>
    <mergeCell ref="C42:F42"/>
    <mergeCell ref="C43:F43"/>
    <mergeCell ref="C44:F44"/>
    <mergeCell ref="C45:F45"/>
    <mergeCell ref="C46:F46"/>
    <mergeCell ref="C47:F47"/>
    <mergeCell ref="C48:F48"/>
    <mergeCell ref="C49:F49"/>
    <mergeCell ref="B50:J50"/>
    <mergeCell ref="C65:F65"/>
    <mergeCell ref="B52:J52"/>
    <mergeCell ref="B53:B66"/>
    <mergeCell ref="C53:H53"/>
    <mergeCell ref="I53:J66"/>
    <mergeCell ref="C54:H54"/>
    <mergeCell ref="C55:H55"/>
    <mergeCell ref="C56:F56"/>
    <mergeCell ref="C57:F57"/>
    <mergeCell ref="C58:F58"/>
    <mergeCell ref="C59:F59"/>
    <mergeCell ref="C60:F60"/>
    <mergeCell ref="C61:F61"/>
    <mergeCell ref="C62:F62"/>
    <mergeCell ref="C63:F63"/>
    <mergeCell ref="C64:F64"/>
    <mergeCell ref="C66:F66"/>
    <mergeCell ref="B67:J67"/>
    <mergeCell ref="B68:J68"/>
    <mergeCell ref="B69:J69"/>
    <mergeCell ref="B70:C81"/>
    <mergeCell ref="D70:H70"/>
    <mergeCell ref="I70:J81"/>
    <mergeCell ref="D71:H71"/>
    <mergeCell ref="D72:H72"/>
    <mergeCell ref="D73:F73"/>
    <mergeCell ref="D80:F80"/>
    <mergeCell ref="D81:F81"/>
    <mergeCell ref="B82:J82"/>
    <mergeCell ref="D74:F74"/>
    <mergeCell ref="D75:F75"/>
    <mergeCell ref="D76:F76"/>
    <mergeCell ref="D77:F77"/>
    <mergeCell ref="D78:F78"/>
    <mergeCell ref="D79:F79"/>
  </mergeCells>
  <pageMargins left="0.7" right="0.7" top="0.75" bottom="0.75" header="0.3" footer="0.3"/>
  <pageSetup scale="94" fitToHeight="2" orientation="portrait" r:id="rId1"/>
  <headerFooter>
    <oddFooter>&amp;CFileName: &amp;F, Tab: &amp;A, Page &amp;P of &amp;N, &amp;D, &amp;T</oddFooter>
  </headerFooter>
  <rowBreaks count="1" manualBreakCount="1">
    <brk id="45" min="1" max="9" man="1"/>
  </rowBreaks>
</worksheet>
</file>

<file path=xl/worksheets/sheet9.xml><?xml version="1.0" encoding="utf-8"?>
<worksheet xmlns="http://schemas.openxmlformats.org/spreadsheetml/2006/main" xmlns:r="http://schemas.openxmlformats.org/officeDocument/2006/relationships">
  <dimension ref="A1:L523"/>
  <sheetViews>
    <sheetView zoomScaleNormal="100" workbookViewId="0"/>
  </sheetViews>
  <sheetFormatPr defaultRowHeight="12.75"/>
  <cols>
    <col min="1" max="1" width="2.85546875" customWidth="1"/>
    <col min="4" max="4" width="10.42578125" customWidth="1"/>
    <col min="5" max="5" width="11.5703125" customWidth="1"/>
    <col min="6" max="6" width="13.7109375" bestFit="1" customWidth="1"/>
    <col min="7" max="9" width="11.28515625" customWidth="1"/>
    <col min="10" max="10" width="11.5703125" bestFit="1" customWidth="1"/>
    <col min="11" max="11" width="2.85546875" customWidth="1"/>
  </cols>
  <sheetData>
    <row r="1" spans="1:12" ht="15.75">
      <c r="A1" s="1"/>
      <c r="B1" s="1"/>
      <c r="C1" s="1"/>
      <c r="D1" s="1"/>
      <c r="E1" s="1"/>
      <c r="F1" s="1"/>
      <c r="G1" s="1"/>
      <c r="H1" s="1"/>
      <c r="I1" s="1"/>
      <c r="J1" s="2"/>
      <c r="K1" s="4"/>
      <c r="L1" s="3"/>
    </row>
    <row r="2" spans="1:12" ht="16.5" thickBot="1">
      <c r="A2" s="1"/>
      <c r="B2" s="99" t="s">
        <v>5</v>
      </c>
      <c r="C2" s="100"/>
      <c r="D2" s="101" t="s">
        <v>56</v>
      </c>
      <c r="E2" s="101"/>
      <c r="F2" s="101"/>
      <c r="G2" s="101"/>
      <c r="H2" s="101"/>
      <c r="I2" s="101"/>
      <c r="J2" s="101"/>
      <c r="K2" s="4"/>
      <c r="L2" s="3"/>
    </row>
    <row r="3" spans="1:12" ht="16.5" thickBot="1">
      <c r="A3" s="1"/>
      <c r="B3" s="99" t="s">
        <v>7</v>
      </c>
      <c r="C3" s="100"/>
      <c r="D3" s="102"/>
      <c r="E3" s="102"/>
      <c r="F3" s="102"/>
      <c r="G3" s="102"/>
      <c r="H3" s="102"/>
      <c r="I3" s="102"/>
      <c r="J3" s="102"/>
      <c r="K3" s="4"/>
      <c r="L3" s="3"/>
    </row>
    <row r="4" spans="1:12" ht="16.5" thickBot="1">
      <c r="A4" s="1"/>
      <c r="B4" s="99" t="s">
        <v>6</v>
      </c>
      <c r="C4" s="100"/>
      <c r="D4" s="102"/>
      <c r="E4" s="102"/>
      <c r="F4" s="102"/>
      <c r="G4" s="102"/>
      <c r="H4" s="102"/>
      <c r="I4" s="102"/>
      <c r="J4" s="102"/>
      <c r="K4" s="4"/>
      <c r="L4" s="3"/>
    </row>
    <row r="5" spans="1:12" ht="18.75" customHeight="1">
      <c r="A5" s="1"/>
      <c r="B5" s="94" t="s">
        <v>131</v>
      </c>
      <c r="C5" s="94"/>
      <c r="D5" s="94"/>
      <c r="E5" s="94"/>
      <c r="F5" s="94"/>
      <c r="G5" s="94"/>
      <c r="H5" s="94"/>
      <c r="I5" s="94"/>
      <c r="J5" s="94"/>
      <c r="K5" s="4"/>
      <c r="L5" s="3"/>
    </row>
    <row r="6" spans="1:12" ht="18.75" customHeight="1">
      <c r="A6" s="1"/>
      <c r="B6" s="94"/>
      <c r="C6" s="94"/>
      <c r="D6" s="94"/>
      <c r="E6" s="94"/>
      <c r="F6" s="94"/>
      <c r="G6" s="94"/>
      <c r="H6" s="94"/>
      <c r="I6" s="94"/>
      <c r="J6" s="94"/>
      <c r="K6" s="4"/>
      <c r="L6" s="3"/>
    </row>
    <row r="7" spans="1:12" ht="18" customHeight="1">
      <c r="A7" s="1"/>
      <c r="B7" s="94" t="s">
        <v>153</v>
      </c>
      <c r="C7" s="94"/>
      <c r="D7" s="94"/>
      <c r="E7" s="94"/>
      <c r="F7" s="94"/>
      <c r="G7" s="94"/>
      <c r="H7" s="94"/>
      <c r="I7" s="94"/>
      <c r="J7" s="94"/>
      <c r="K7" s="4"/>
      <c r="L7" s="3"/>
    </row>
    <row r="8" spans="1:12" ht="18" customHeight="1">
      <c r="A8" s="1"/>
      <c r="B8" s="94" t="s">
        <v>201</v>
      </c>
      <c r="C8" s="94"/>
      <c r="D8" s="94"/>
      <c r="E8" s="94"/>
      <c r="F8" s="94"/>
      <c r="G8" s="94"/>
      <c r="H8" s="94"/>
      <c r="I8" s="94"/>
      <c r="J8" s="94"/>
      <c r="K8" s="4"/>
      <c r="L8" s="3"/>
    </row>
    <row r="9" spans="1:12" s="73" customFormat="1" ht="12.75" customHeight="1">
      <c r="A9" s="72"/>
      <c r="B9" s="161"/>
      <c r="C9" s="161"/>
      <c r="D9" s="161"/>
      <c r="E9" s="161"/>
      <c r="F9" s="161"/>
      <c r="G9" s="161"/>
      <c r="H9" s="161"/>
      <c r="I9" s="161"/>
      <c r="J9" s="161"/>
      <c r="K9" s="4"/>
      <c r="L9" s="3"/>
    </row>
    <row r="10" spans="1:12" s="3" customFormat="1" ht="15.75">
      <c r="A10" s="4"/>
      <c r="B10" s="95" t="s">
        <v>168</v>
      </c>
      <c r="C10" s="162"/>
      <c r="D10" s="162"/>
      <c r="E10" s="162"/>
      <c r="F10" s="162"/>
      <c r="G10" s="162"/>
      <c r="H10" s="162"/>
      <c r="I10" s="162"/>
      <c r="J10" s="162"/>
      <c r="K10" s="4"/>
    </row>
    <row r="11" spans="1:12" s="5" customFormat="1" ht="15.75">
      <c r="A11" s="4"/>
      <c r="B11" s="81"/>
      <c r="C11" s="81"/>
      <c r="D11" s="81"/>
      <c r="E11" s="81"/>
      <c r="F11" s="81"/>
      <c r="G11" s="81"/>
      <c r="H11" s="81"/>
      <c r="I11" s="81"/>
      <c r="J11" s="81"/>
      <c r="K11" s="4"/>
    </row>
    <row r="12" spans="1:12" s="5" customFormat="1" ht="15.75">
      <c r="A12" s="4"/>
      <c r="B12" s="149" t="s">
        <v>169</v>
      </c>
      <c r="C12" s="149"/>
      <c r="D12" s="149"/>
      <c r="E12" s="149"/>
      <c r="F12" s="14">
        <v>48000</v>
      </c>
      <c r="G12" s="149" t="s">
        <v>132</v>
      </c>
      <c r="H12" s="149"/>
      <c r="I12" s="149"/>
      <c r="J12" s="15">
        <v>16000</v>
      </c>
      <c r="K12" s="4"/>
    </row>
    <row r="13" spans="1:12" s="5" customFormat="1" ht="15.75">
      <c r="A13" s="4"/>
      <c r="B13" s="149" t="s">
        <v>170</v>
      </c>
      <c r="C13" s="149"/>
      <c r="D13" s="149"/>
      <c r="E13" s="149"/>
      <c r="F13" s="15">
        <v>39600</v>
      </c>
      <c r="G13" s="149" t="s">
        <v>133</v>
      </c>
      <c r="H13" s="149"/>
      <c r="I13" s="149"/>
      <c r="J13" s="15">
        <v>27600</v>
      </c>
      <c r="K13" s="4"/>
    </row>
    <row r="14" spans="1:12" s="5" customFormat="1" ht="15.75">
      <c r="A14" s="4"/>
      <c r="B14" s="149" t="s">
        <v>171</v>
      </c>
      <c r="C14" s="149"/>
      <c r="D14" s="149"/>
      <c r="E14" s="149"/>
      <c r="F14" s="15">
        <v>96000</v>
      </c>
      <c r="G14" s="149" t="s">
        <v>134</v>
      </c>
      <c r="H14" s="149"/>
      <c r="I14" s="149"/>
      <c r="J14" s="15">
        <v>8650</v>
      </c>
      <c r="K14" s="4"/>
    </row>
    <row r="15" spans="1:12" s="5" customFormat="1" ht="15.75">
      <c r="A15" s="4"/>
      <c r="B15" s="149" t="s">
        <v>172</v>
      </c>
      <c r="C15" s="149"/>
      <c r="D15" s="149"/>
      <c r="E15" s="149"/>
      <c r="F15" s="15">
        <v>75900</v>
      </c>
      <c r="G15" s="149" t="s">
        <v>135</v>
      </c>
      <c r="H15" s="149"/>
      <c r="I15" s="149"/>
      <c r="J15" s="15">
        <v>534000</v>
      </c>
      <c r="K15" s="4"/>
    </row>
    <row r="16" spans="1:12" s="5" customFormat="1" ht="15.75">
      <c r="A16" s="4"/>
      <c r="B16" s="149" t="s">
        <v>173</v>
      </c>
      <c r="C16" s="149"/>
      <c r="D16" s="149"/>
      <c r="E16" s="149"/>
      <c r="F16" s="15">
        <v>19800</v>
      </c>
      <c r="G16" s="149" t="s">
        <v>136</v>
      </c>
      <c r="H16" s="149"/>
      <c r="I16" s="149"/>
      <c r="J16" s="15">
        <v>4200</v>
      </c>
      <c r="K16" s="4"/>
    </row>
    <row r="17" spans="1:11" s="5" customFormat="1" ht="15.75">
      <c r="A17" s="4"/>
      <c r="B17" s="149" t="s">
        <v>174</v>
      </c>
      <c r="C17" s="149"/>
      <c r="D17" s="149"/>
      <c r="E17" s="149"/>
      <c r="F17" s="15">
        <v>18600</v>
      </c>
      <c r="G17" s="149" t="s">
        <v>137</v>
      </c>
      <c r="H17" s="149"/>
      <c r="I17" s="149"/>
      <c r="J17" s="15">
        <v>58000</v>
      </c>
      <c r="K17" s="4"/>
    </row>
    <row r="18" spans="1:11" s="5" customFormat="1" ht="15.75">
      <c r="A18" s="4"/>
      <c r="B18" s="149" t="s">
        <v>12</v>
      </c>
      <c r="C18" s="149"/>
      <c r="D18" s="149"/>
      <c r="E18" s="149"/>
      <c r="F18" s="15">
        <v>139250</v>
      </c>
      <c r="G18" s="149" t="s">
        <v>138</v>
      </c>
      <c r="H18" s="149"/>
      <c r="I18" s="149"/>
      <c r="J18" s="15">
        <v>9600</v>
      </c>
      <c r="K18" s="4"/>
    </row>
    <row r="19" spans="1:11" s="5" customFormat="1" ht="15.75">
      <c r="A19" s="4"/>
      <c r="B19" s="149" t="s">
        <v>139</v>
      </c>
      <c r="C19" s="149"/>
      <c r="D19" s="149"/>
      <c r="E19" s="149"/>
      <c r="F19" s="15">
        <v>24460</v>
      </c>
      <c r="G19" s="149" t="s">
        <v>140</v>
      </c>
      <c r="H19" s="149"/>
      <c r="I19" s="149"/>
      <c r="J19" s="15">
        <v>1400</v>
      </c>
      <c r="K19" s="4"/>
    </row>
    <row r="20" spans="1:11" s="5" customFormat="1" ht="15.75">
      <c r="A20" s="4"/>
      <c r="B20" s="149" t="s">
        <v>141</v>
      </c>
      <c r="C20" s="149"/>
      <c r="D20" s="149"/>
      <c r="E20" s="149"/>
      <c r="F20" s="15">
        <v>27000</v>
      </c>
      <c r="G20" s="149" t="s">
        <v>142</v>
      </c>
      <c r="H20" s="149"/>
      <c r="I20" s="149"/>
      <c r="J20" s="15">
        <v>96400</v>
      </c>
      <c r="K20" s="4"/>
    </row>
    <row r="21" spans="1:11" s="5" customFormat="1" ht="15.75">
      <c r="A21" s="4"/>
      <c r="B21" s="149" t="s">
        <v>143</v>
      </c>
      <c r="C21" s="149"/>
      <c r="D21" s="149"/>
      <c r="E21" s="149"/>
      <c r="F21" s="15">
        <v>4600</v>
      </c>
      <c r="G21" s="149" t="s">
        <v>144</v>
      </c>
      <c r="H21" s="149"/>
      <c r="I21" s="149"/>
      <c r="J21" s="15">
        <v>32000</v>
      </c>
      <c r="K21" s="4"/>
    </row>
    <row r="22" spans="1:11" s="5" customFormat="1" ht="15.75">
      <c r="A22" s="4"/>
      <c r="B22" s="130"/>
      <c r="C22" s="130"/>
      <c r="D22" s="130"/>
      <c r="E22" s="130"/>
      <c r="F22" s="130"/>
      <c r="G22" s="130"/>
      <c r="H22" s="130"/>
      <c r="I22" s="130"/>
      <c r="J22" s="130"/>
      <c r="K22" s="4"/>
    </row>
    <row r="23" spans="1:11" s="5" customFormat="1" ht="15.75">
      <c r="A23" s="4"/>
      <c r="B23" s="131" t="s">
        <v>14</v>
      </c>
      <c r="C23" s="131"/>
      <c r="D23" s="131"/>
      <c r="E23" s="131"/>
      <c r="F23" s="131"/>
      <c r="G23" s="131"/>
      <c r="H23" s="131"/>
      <c r="I23" s="131"/>
      <c r="J23" s="131"/>
      <c r="K23" s="4"/>
    </row>
    <row r="24" spans="1:11" s="5" customFormat="1" ht="15.75">
      <c r="A24" s="4"/>
      <c r="B24" s="119" t="s">
        <v>145</v>
      </c>
      <c r="C24" s="119"/>
      <c r="D24" s="119"/>
      <c r="E24" s="119"/>
      <c r="F24" s="119"/>
      <c r="G24" s="119"/>
      <c r="H24" s="119"/>
      <c r="I24" s="119"/>
      <c r="J24" s="119"/>
      <c r="K24" s="4"/>
    </row>
    <row r="25" spans="1:11" s="5" customFormat="1" ht="15.75">
      <c r="A25" s="4"/>
      <c r="B25" s="130"/>
      <c r="C25" s="130"/>
      <c r="D25" s="130"/>
      <c r="E25" s="130"/>
      <c r="F25" s="130"/>
      <c r="G25" s="130"/>
      <c r="H25" s="130"/>
      <c r="I25" s="130"/>
      <c r="J25" s="130"/>
      <c r="K25" s="4"/>
    </row>
    <row r="26" spans="1:11" s="5" customFormat="1" ht="15.75">
      <c r="A26" s="4"/>
      <c r="B26" s="151"/>
      <c r="C26" s="156" t="s">
        <v>177</v>
      </c>
      <c r="D26" s="156"/>
      <c r="E26" s="156"/>
      <c r="F26" s="156"/>
      <c r="G26" s="156"/>
      <c r="H26" s="156"/>
      <c r="I26" s="156"/>
      <c r="J26" s="151"/>
      <c r="K26" s="4"/>
    </row>
    <row r="27" spans="1:11" s="5" customFormat="1" ht="15.75">
      <c r="A27" s="4"/>
      <c r="B27" s="151"/>
      <c r="C27" s="151" t="s">
        <v>15</v>
      </c>
      <c r="D27" s="151"/>
      <c r="E27" s="151"/>
      <c r="F27" s="151"/>
      <c r="G27" s="151"/>
      <c r="H27" s="151"/>
      <c r="I27" s="151"/>
      <c r="J27" s="151"/>
      <c r="K27" s="4"/>
    </row>
    <row r="28" spans="1:11" s="5" customFormat="1" ht="16.5" thickBot="1">
      <c r="A28" s="4"/>
      <c r="B28" s="151"/>
      <c r="C28" s="159" t="s">
        <v>175</v>
      </c>
      <c r="D28" s="159"/>
      <c r="E28" s="159"/>
      <c r="F28" s="159"/>
      <c r="G28" s="159"/>
      <c r="H28" s="159"/>
      <c r="I28" s="159"/>
      <c r="J28" s="151"/>
      <c r="K28" s="4"/>
    </row>
    <row r="29" spans="1:11" s="5" customFormat="1" ht="15.75">
      <c r="A29" s="4"/>
      <c r="B29" s="151"/>
      <c r="C29" s="132" t="str">
        <f>B16</f>
        <v>Work in Process, 7/1/13</v>
      </c>
      <c r="D29" s="133"/>
      <c r="E29" s="133"/>
      <c r="F29" s="134"/>
      <c r="G29" s="160"/>
      <c r="H29" s="160"/>
      <c r="I29" s="19">
        <f>F16</f>
        <v>19800</v>
      </c>
      <c r="J29" s="151"/>
      <c r="K29" s="4"/>
    </row>
    <row r="30" spans="1:11" s="5" customFormat="1" ht="15.75">
      <c r="A30" s="4"/>
      <c r="B30" s="151"/>
      <c r="C30" s="124" t="s">
        <v>16</v>
      </c>
      <c r="D30" s="125"/>
      <c r="E30" s="125"/>
      <c r="F30" s="126"/>
      <c r="G30" s="160"/>
      <c r="H30" s="160"/>
      <c r="I30" s="74"/>
      <c r="J30" s="151"/>
      <c r="K30" s="4"/>
    </row>
    <row r="31" spans="1:11" s="5" customFormat="1" ht="15.75">
      <c r="A31" s="4"/>
      <c r="B31" s="151"/>
      <c r="C31" s="142" t="str">
        <f>B12</f>
        <v>Raw Materials Inventory, 7/1/13</v>
      </c>
      <c r="D31" s="143"/>
      <c r="E31" s="143"/>
      <c r="F31" s="144"/>
      <c r="G31" s="20">
        <f>F12</f>
        <v>48000</v>
      </c>
      <c r="I31" s="74"/>
      <c r="J31" s="151"/>
      <c r="K31" s="4"/>
    </row>
    <row r="32" spans="1:11" s="5" customFormat="1" ht="16.5" thickBot="1">
      <c r="A32" s="4"/>
      <c r="B32" s="151"/>
      <c r="C32" s="142" t="str">
        <f>G20</f>
        <v>Raw Materials Purchases</v>
      </c>
      <c r="D32" s="143"/>
      <c r="E32" s="143"/>
      <c r="F32" s="144"/>
      <c r="G32" s="21">
        <f>J20</f>
        <v>96400</v>
      </c>
      <c r="H32" s="74"/>
      <c r="I32" s="74"/>
      <c r="J32" s="151"/>
      <c r="K32" s="4"/>
    </row>
    <row r="33" spans="1:11" s="5" customFormat="1" ht="15.75">
      <c r="A33" s="4"/>
      <c r="B33" s="151"/>
      <c r="C33" s="142" t="s">
        <v>22</v>
      </c>
      <c r="D33" s="143"/>
      <c r="E33" s="143"/>
      <c r="F33" s="144"/>
      <c r="G33" s="22">
        <f>SUM(G31:G32)</f>
        <v>144400</v>
      </c>
      <c r="H33" s="31"/>
      <c r="I33" s="74"/>
      <c r="J33" s="151"/>
      <c r="K33" s="4"/>
    </row>
    <row r="34" spans="1:11" s="5" customFormat="1" ht="16.5" thickBot="1">
      <c r="A34" s="4"/>
      <c r="B34" s="151"/>
      <c r="C34" s="142" t="str">
        <f>CONCATENATE("Less:  ",B13)</f>
        <v>Less:  Raw Materials Inventory, 6/30/14</v>
      </c>
      <c r="D34" s="143"/>
      <c r="E34" s="143"/>
      <c r="F34" s="144"/>
      <c r="G34" s="21">
        <f>F13</f>
        <v>39600</v>
      </c>
      <c r="H34" s="75"/>
      <c r="I34" s="74"/>
      <c r="J34" s="151"/>
      <c r="K34" s="4"/>
    </row>
    <row r="35" spans="1:11" s="5" customFormat="1" ht="15.75">
      <c r="A35" s="4"/>
      <c r="B35" s="151"/>
      <c r="C35" s="142" t="s">
        <v>17</v>
      </c>
      <c r="D35" s="143"/>
      <c r="E35" s="143"/>
      <c r="F35" s="144"/>
      <c r="H35" s="20">
        <f>G33-G34</f>
        <v>104800</v>
      </c>
      <c r="I35" s="74"/>
      <c r="J35" s="151"/>
      <c r="K35" s="4"/>
    </row>
    <row r="36" spans="1:11" s="5" customFormat="1" ht="15.75">
      <c r="A36" s="4"/>
      <c r="B36" s="151"/>
      <c r="C36" s="124" t="str">
        <f>B18</f>
        <v>Direct labor</v>
      </c>
      <c r="D36" s="125"/>
      <c r="E36" s="125"/>
      <c r="F36" s="126"/>
      <c r="G36" s="74"/>
      <c r="H36" s="24">
        <f>F18</f>
        <v>139250</v>
      </c>
      <c r="I36" s="74"/>
      <c r="J36" s="151"/>
      <c r="K36" s="4"/>
    </row>
    <row r="37" spans="1:11" s="5" customFormat="1" ht="15.75">
      <c r="A37" s="4"/>
      <c r="B37" s="151"/>
      <c r="C37" s="124" t="s">
        <v>13</v>
      </c>
      <c r="D37" s="125"/>
      <c r="E37" s="125"/>
      <c r="F37" s="126"/>
      <c r="G37" s="74"/>
      <c r="H37" s="74"/>
      <c r="I37" s="74"/>
      <c r="J37" s="151"/>
      <c r="K37" s="4"/>
    </row>
    <row r="38" spans="1:11" s="5" customFormat="1" ht="15.75">
      <c r="A38" s="4"/>
      <c r="B38" s="151"/>
      <c r="C38" s="142" t="str">
        <f>G17</f>
        <v>Plant Manager's Salary</v>
      </c>
      <c r="D38" s="143"/>
      <c r="E38" s="143"/>
      <c r="F38" s="144"/>
      <c r="G38" s="24">
        <f>J17</f>
        <v>58000</v>
      </c>
      <c r="H38" s="74"/>
      <c r="I38" s="74"/>
      <c r="J38" s="151"/>
      <c r="K38" s="4"/>
    </row>
    <row r="39" spans="1:11" s="5" customFormat="1" ht="15.75">
      <c r="A39" s="4"/>
      <c r="B39" s="151"/>
      <c r="C39" s="142" t="str">
        <f>G13</f>
        <v>Factory Utilities</v>
      </c>
      <c r="D39" s="143"/>
      <c r="E39" s="143"/>
      <c r="F39" s="144"/>
      <c r="G39" s="24">
        <f>J13</f>
        <v>27600</v>
      </c>
      <c r="H39" s="74"/>
      <c r="I39" s="74"/>
      <c r="J39" s="151"/>
      <c r="K39" s="4"/>
    </row>
    <row r="40" spans="1:11" s="5" customFormat="1" ht="15.75">
      <c r="A40" s="4"/>
      <c r="B40" s="151"/>
      <c r="C40" s="142" t="str">
        <f>B19</f>
        <v>Indirect Labor</v>
      </c>
      <c r="D40" s="143"/>
      <c r="E40" s="143"/>
      <c r="F40" s="144"/>
      <c r="G40" s="24">
        <f>F19</f>
        <v>24460</v>
      </c>
      <c r="H40" s="74"/>
      <c r="I40" s="74"/>
      <c r="J40" s="151"/>
      <c r="K40" s="4"/>
    </row>
    <row r="41" spans="1:11" s="5" customFormat="1" ht="15.75">
      <c r="A41" s="4"/>
      <c r="B41" s="151"/>
      <c r="C41" s="142" t="str">
        <f>G12</f>
        <v>Factory Machinery Depreciation</v>
      </c>
      <c r="D41" s="143"/>
      <c r="E41" s="143"/>
      <c r="F41" s="144"/>
      <c r="G41" s="24">
        <f>J12</f>
        <v>16000</v>
      </c>
      <c r="H41" s="74"/>
      <c r="I41" s="74"/>
      <c r="J41" s="151"/>
      <c r="K41" s="4"/>
    </row>
    <row r="42" spans="1:11" s="5" customFormat="1" ht="15.75">
      <c r="A42" s="4"/>
      <c r="B42" s="151"/>
      <c r="C42" s="142" t="str">
        <f>G18</f>
        <v>Factory Property Taxes</v>
      </c>
      <c r="D42" s="143"/>
      <c r="E42" s="143"/>
      <c r="F42" s="144"/>
      <c r="G42" s="24">
        <f>J18</f>
        <v>9600</v>
      </c>
      <c r="H42" s="74"/>
      <c r="I42" s="74"/>
      <c r="J42" s="151"/>
      <c r="K42" s="4"/>
    </row>
    <row r="43" spans="1:11" s="5" customFormat="1" ht="15.75">
      <c r="A43" s="4"/>
      <c r="B43" s="151"/>
      <c r="C43" s="142" t="str">
        <f>B21</f>
        <v>Factory Insurance</v>
      </c>
      <c r="D43" s="143"/>
      <c r="E43" s="143"/>
      <c r="F43" s="144"/>
      <c r="G43" s="24">
        <f>F21</f>
        <v>4600</v>
      </c>
      <c r="H43" s="74"/>
      <c r="I43" s="74"/>
      <c r="J43" s="151"/>
      <c r="K43" s="4"/>
    </row>
    <row r="44" spans="1:11" s="5" customFormat="1" ht="16.5" thickBot="1">
      <c r="A44" s="4"/>
      <c r="B44" s="151"/>
      <c r="C44" s="142" t="str">
        <f>G19</f>
        <v>Factory Repairs</v>
      </c>
      <c r="D44" s="143"/>
      <c r="E44" s="143"/>
      <c r="F44" s="144"/>
      <c r="G44" s="21">
        <f>J19</f>
        <v>1400</v>
      </c>
      <c r="H44" s="74"/>
      <c r="I44" s="74"/>
      <c r="J44" s="151"/>
      <c r="K44" s="4"/>
    </row>
    <row r="45" spans="1:11" s="5" customFormat="1" ht="16.5" thickBot="1">
      <c r="A45" s="4"/>
      <c r="B45" s="151"/>
      <c r="C45" s="127" t="s">
        <v>21</v>
      </c>
      <c r="D45" s="128"/>
      <c r="E45" s="128"/>
      <c r="F45" s="129"/>
      <c r="G45" s="74"/>
      <c r="H45" s="21">
        <f>SUM(G38:G44)</f>
        <v>141660</v>
      </c>
      <c r="I45" s="74"/>
      <c r="J45" s="151"/>
      <c r="K45" s="4"/>
    </row>
    <row r="46" spans="1:11" s="5" customFormat="1" ht="16.5" thickBot="1">
      <c r="A46" s="4"/>
      <c r="B46" s="151"/>
      <c r="C46" s="124" t="s">
        <v>18</v>
      </c>
      <c r="D46" s="125"/>
      <c r="E46" s="125"/>
      <c r="F46" s="126"/>
      <c r="G46" s="74"/>
      <c r="H46" s="74"/>
      <c r="I46" s="21">
        <f>H35+H36+H45</f>
        <v>385710</v>
      </c>
      <c r="J46" s="151"/>
      <c r="K46" s="4"/>
    </row>
    <row r="47" spans="1:11" s="5" customFormat="1" ht="15.75">
      <c r="A47" s="4"/>
      <c r="B47" s="151"/>
      <c r="C47" s="124" t="s">
        <v>19</v>
      </c>
      <c r="D47" s="125"/>
      <c r="E47" s="125"/>
      <c r="F47" s="126"/>
      <c r="G47" s="74"/>
      <c r="H47" s="74"/>
      <c r="I47" s="22">
        <f>I29+I46</f>
        <v>405510</v>
      </c>
      <c r="J47" s="151"/>
      <c r="K47" s="4"/>
    </row>
    <row r="48" spans="1:11" s="5" customFormat="1" ht="16.5" thickBot="1">
      <c r="A48" s="4"/>
      <c r="B48" s="151"/>
      <c r="C48" s="124" t="str">
        <f>CONCATENATE("Less:  ",B17)</f>
        <v>Less:  Work in Process, 6/30/14</v>
      </c>
      <c r="D48" s="125"/>
      <c r="E48" s="125"/>
      <c r="F48" s="126"/>
      <c r="G48" s="74"/>
      <c r="H48" s="74"/>
      <c r="I48" s="25">
        <f>F17</f>
        <v>18600</v>
      </c>
      <c r="J48" s="151"/>
      <c r="K48" s="4"/>
    </row>
    <row r="49" spans="1:11" s="5" customFormat="1" ht="16.5" thickBot="1">
      <c r="A49" s="4"/>
      <c r="B49" s="151"/>
      <c r="C49" s="124" t="s">
        <v>20</v>
      </c>
      <c r="D49" s="125"/>
      <c r="E49" s="125"/>
      <c r="F49" s="126"/>
      <c r="G49" s="74"/>
      <c r="H49" s="74"/>
      <c r="I49" s="26">
        <f>I47-I48</f>
        <v>386910</v>
      </c>
      <c r="J49" s="151"/>
      <c r="K49" s="4"/>
    </row>
    <row r="50" spans="1:11" s="5" customFormat="1" ht="16.5" thickTop="1">
      <c r="A50" s="4"/>
      <c r="B50" s="130"/>
      <c r="C50" s="130"/>
      <c r="D50" s="130"/>
      <c r="E50" s="130"/>
      <c r="F50" s="130"/>
      <c r="G50" s="130"/>
      <c r="H50" s="130"/>
      <c r="I50" s="130"/>
      <c r="J50" s="130"/>
      <c r="K50" s="4"/>
    </row>
    <row r="51" spans="1:11" s="5" customFormat="1" ht="15.75">
      <c r="A51" s="4"/>
      <c r="B51" s="119" t="s">
        <v>146</v>
      </c>
      <c r="C51" s="119"/>
      <c r="D51" s="119"/>
      <c r="E51" s="119"/>
      <c r="F51" s="119"/>
      <c r="G51" s="119"/>
      <c r="H51" s="119"/>
      <c r="I51" s="119"/>
      <c r="J51" s="119"/>
      <c r="K51" s="4"/>
    </row>
    <row r="52" spans="1:11" s="5" customFormat="1" ht="15.75">
      <c r="A52" s="4"/>
      <c r="B52" s="130"/>
      <c r="C52" s="130"/>
      <c r="D52" s="130"/>
      <c r="E52" s="130"/>
      <c r="F52" s="130"/>
      <c r="G52" s="130"/>
      <c r="H52" s="130"/>
      <c r="I52" s="130"/>
      <c r="J52" s="130"/>
      <c r="K52" s="4"/>
    </row>
    <row r="53" spans="1:11" s="5" customFormat="1" ht="15.75">
      <c r="A53" s="4"/>
      <c r="B53" s="151"/>
      <c r="C53" s="156" t="str">
        <f>C26</f>
        <v>CLARKSON COMPANY</v>
      </c>
      <c r="D53" s="156"/>
      <c r="E53" s="156"/>
      <c r="F53" s="156"/>
      <c r="G53" s="156"/>
      <c r="H53" s="156"/>
      <c r="I53" s="151"/>
      <c r="J53" s="151"/>
      <c r="K53" s="4"/>
    </row>
    <row r="54" spans="1:11" s="5" customFormat="1" ht="15.75">
      <c r="A54" s="4"/>
      <c r="B54" s="151"/>
      <c r="C54" s="151" t="s">
        <v>147</v>
      </c>
      <c r="D54" s="151"/>
      <c r="E54" s="151"/>
      <c r="F54" s="151"/>
      <c r="G54" s="151"/>
      <c r="H54" s="151"/>
      <c r="I54" s="151"/>
      <c r="J54" s="151"/>
      <c r="K54" s="4"/>
    </row>
    <row r="55" spans="1:11" s="5" customFormat="1" ht="16.5" thickBot="1">
      <c r="A55" s="4"/>
      <c r="B55" s="151"/>
      <c r="C55" s="159" t="str">
        <f>C28</f>
        <v>For the Year Ended June 30, 2014</v>
      </c>
      <c r="D55" s="159"/>
      <c r="E55" s="159"/>
      <c r="F55" s="159"/>
      <c r="G55" s="159"/>
      <c r="H55" s="159"/>
      <c r="I55" s="151"/>
      <c r="J55" s="151"/>
      <c r="K55" s="4"/>
    </row>
    <row r="56" spans="1:11" s="5" customFormat="1" ht="15.75">
      <c r="A56" s="4"/>
      <c r="B56" s="151"/>
      <c r="C56" s="132" t="s">
        <v>148</v>
      </c>
      <c r="D56" s="133"/>
      <c r="E56" s="133"/>
      <c r="F56" s="134"/>
      <c r="I56" s="151"/>
      <c r="J56" s="151"/>
      <c r="K56" s="4"/>
    </row>
    <row r="57" spans="1:11" s="5" customFormat="1" ht="15.75">
      <c r="A57" s="4"/>
      <c r="B57" s="151"/>
      <c r="C57" s="142" t="str">
        <f>G15</f>
        <v>Sales</v>
      </c>
      <c r="D57" s="143"/>
      <c r="E57" s="143"/>
      <c r="F57" s="144"/>
      <c r="G57" s="20">
        <f>J15</f>
        <v>534000</v>
      </c>
      <c r="I57" s="151"/>
      <c r="J57" s="151"/>
      <c r="K57" s="4"/>
    </row>
    <row r="58" spans="1:11" s="5" customFormat="1" ht="16.5" thickBot="1">
      <c r="A58" s="4"/>
      <c r="B58" s="151"/>
      <c r="C58" s="142" t="str">
        <f>CONCATENATE("Less: ",G16)</f>
        <v>Less: Sale Discounts</v>
      </c>
      <c r="D58" s="143"/>
      <c r="E58" s="143"/>
      <c r="F58" s="144"/>
      <c r="G58" s="21">
        <f>J16</f>
        <v>4200</v>
      </c>
      <c r="I58" s="151"/>
      <c r="J58" s="151"/>
      <c r="K58" s="4"/>
    </row>
    <row r="59" spans="1:11" s="5" customFormat="1" ht="15.75">
      <c r="A59" s="4"/>
      <c r="B59" s="151"/>
      <c r="C59" s="142" t="s">
        <v>111</v>
      </c>
      <c r="D59" s="143"/>
      <c r="E59" s="143"/>
      <c r="F59" s="144"/>
      <c r="G59" s="74"/>
      <c r="H59" s="20">
        <f>G57-G58</f>
        <v>529800</v>
      </c>
      <c r="I59" s="151"/>
      <c r="J59" s="151"/>
      <c r="K59" s="4"/>
    </row>
    <row r="60" spans="1:11" s="5" customFormat="1" ht="15.75">
      <c r="A60" s="4"/>
      <c r="B60" s="151"/>
      <c r="C60" s="124" t="s">
        <v>47</v>
      </c>
      <c r="D60" s="125"/>
      <c r="E60" s="125"/>
      <c r="F60" s="126"/>
      <c r="G60" s="74"/>
      <c r="H60" s="74"/>
      <c r="I60" s="151"/>
      <c r="J60" s="151"/>
      <c r="K60" s="4"/>
    </row>
    <row r="61" spans="1:11" s="5" customFormat="1" ht="15.75">
      <c r="A61" s="4"/>
      <c r="B61" s="151"/>
      <c r="C61" s="142" t="str">
        <f>B14</f>
        <v>Finished Goods Inventory, 7/1/13</v>
      </c>
      <c r="D61" s="143"/>
      <c r="E61" s="143"/>
      <c r="F61" s="144"/>
      <c r="G61" s="24">
        <f>F14</f>
        <v>96000</v>
      </c>
      <c r="H61" s="74"/>
      <c r="I61" s="151"/>
      <c r="J61" s="151"/>
      <c r="K61" s="4"/>
    </row>
    <row r="62" spans="1:11" s="5" customFormat="1" ht="16.5" thickBot="1">
      <c r="A62" s="4"/>
      <c r="B62" s="151"/>
      <c r="C62" s="142" t="s">
        <v>149</v>
      </c>
      <c r="D62" s="143"/>
      <c r="E62" s="143"/>
      <c r="F62" s="144"/>
      <c r="G62" s="21">
        <f>I49</f>
        <v>386910</v>
      </c>
      <c r="H62" s="74"/>
      <c r="I62" s="151"/>
      <c r="J62" s="151"/>
      <c r="K62" s="4"/>
    </row>
    <row r="63" spans="1:11" s="5" customFormat="1" ht="15.75">
      <c r="A63" s="4"/>
      <c r="B63" s="151"/>
      <c r="C63" s="142" t="s">
        <v>49</v>
      </c>
      <c r="D63" s="143"/>
      <c r="E63" s="143"/>
      <c r="F63" s="144"/>
      <c r="G63" s="22">
        <f>G61+G62</f>
        <v>482910</v>
      </c>
      <c r="H63" s="74"/>
      <c r="I63" s="151"/>
      <c r="J63" s="151"/>
      <c r="K63" s="4"/>
    </row>
    <row r="64" spans="1:11" s="5" customFormat="1" ht="16.5" thickBot="1">
      <c r="A64" s="4"/>
      <c r="B64" s="151"/>
      <c r="C64" s="142" t="str">
        <f>B15</f>
        <v>Finished Goods Inventory, 6/30/14</v>
      </c>
      <c r="D64" s="143"/>
      <c r="E64" s="143"/>
      <c r="F64" s="144"/>
      <c r="G64" s="21">
        <f>F15</f>
        <v>75900</v>
      </c>
      <c r="H64" s="74"/>
      <c r="I64" s="151"/>
      <c r="J64" s="151"/>
      <c r="K64" s="4"/>
    </row>
    <row r="65" spans="1:11" s="5" customFormat="1" ht="16.5" thickBot="1">
      <c r="A65" s="4"/>
      <c r="B65" s="151"/>
      <c r="C65" s="127" t="s">
        <v>47</v>
      </c>
      <c r="D65" s="128"/>
      <c r="E65" s="128"/>
      <c r="F65" s="129"/>
      <c r="G65" s="74"/>
      <c r="H65" s="25">
        <f>G63-G64</f>
        <v>407010</v>
      </c>
      <c r="I65" s="151"/>
      <c r="J65" s="151"/>
      <c r="K65" s="4"/>
    </row>
    <row r="66" spans="1:11" s="5" customFormat="1" ht="16.5" thickBot="1">
      <c r="A66" s="4"/>
      <c r="B66" s="151"/>
      <c r="C66" s="124" t="s">
        <v>51</v>
      </c>
      <c r="D66" s="125"/>
      <c r="E66" s="125"/>
      <c r="F66" s="126"/>
      <c r="G66" s="74"/>
      <c r="H66" s="26">
        <f>H59-H65</f>
        <v>122790</v>
      </c>
      <c r="I66" s="151"/>
      <c r="J66" s="151"/>
      <c r="K66" s="4"/>
    </row>
    <row r="67" spans="1:11" s="5" customFormat="1" ht="16.5" thickTop="1">
      <c r="A67" s="4"/>
      <c r="B67" s="130"/>
      <c r="C67" s="130"/>
      <c r="D67" s="130"/>
      <c r="E67" s="130"/>
      <c r="F67" s="130"/>
      <c r="G67" s="130"/>
      <c r="H67" s="130"/>
      <c r="I67" s="130"/>
      <c r="J67" s="130"/>
      <c r="K67" s="4"/>
    </row>
    <row r="68" spans="1:11" s="5" customFormat="1" ht="15.75">
      <c r="A68" s="4"/>
      <c r="B68" s="119" t="s">
        <v>176</v>
      </c>
      <c r="C68" s="119"/>
      <c r="D68" s="119"/>
      <c r="E68" s="119"/>
      <c r="F68" s="119"/>
      <c r="G68" s="119"/>
      <c r="H68" s="119"/>
      <c r="I68" s="119"/>
      <c r="J68" s="119"/>
      <c r="K68" s="4"/>
    </row>
    <row r="69" spans="1:11" s="5" customFormat="1" ht="15.75">
      <c r="A69" s="4"/>
      <c r="B69" s="130"/>
      <c r="C69" s="130"/>
      <c r="D69" s="130"/>
      <c r="E69" s="130"/>
      <c r="F69" s="130"/>
      <c r="G69" s="130"/>
      <c r="H69" s="130"/>
      <c r="I69" s="130"/>
      <c r="J69" s="130"/>
      <c r="K69" s="4"/>
    </row>
    <row r="70" spans="1:11" s="5" customFormat="1" ht="15.75">
      <c r="A70" s="4"/>
      <c r="B70" s="151"/>
      <c r="C70" s="151"/>
      <c r="D70" s="156" t="str">
        <f>C53</f>
        <v>CLARKSON COMPANY</v>
      </c>
      <c r="E70" s="156"/>
      <c r="F70" s="156"/>
      <c r="G70" s="156"/>
      <c r="H70" s="156"/>
      <c r="I70" s="151"/>
      <c r="J70" s="151"/>
      <c r="K70" s="4"/>
    </row>
    <row r="71" spans="1:11" s="5" customFormat="1" ht="15.75">
      <c r="A71" s="4"/>
      <c r="B71" s="151"/>
      <c r="C71" s="151"/>
      <c r="D71" s="151" t="s">
        <v>129</v>
      </c>
      <c r="E71" s="151"/>
      <c r="F71" s="151"/>
      <c r="G71" s="151"/>
      <c r="H71" s="151"/>
      <c r="I71" s="151"/>
      <c r="J71" s="151"/>
      <c r="K71" s="4"/>
    </row>
    <row r="72" spans="1:11" s="5" customFormat="1" ht="16.5" thickBot="1">
      <c r="A72" s="4"/>
      <c r="B72" s="151"/>
      <c r="C72" s="151"/>
      <c r="D72" s="157">
        <v>41820</v>
      </c>
      <c r="E72" s="157"/>
      <c r="F72" s="157"/>
      <c r="G72" s="157"/>
      <c r="H72" s="157"/>
      <c r="I72" s="151"/>
      <c r="J72" s="151"/>
      <c r="K72" s="4"/>
    </row>
    <row r="73" spans="1:11" s="5" customFormat="1" ht="15.75">
      <c r="A73" s="4"/>
      <c r="B73" s="151"/>
      <c r="C73" s="151"/>
      <c r="D73" s="158" t="s">
        <v>150</v>
      </c>
      <c r="E73" s="158"/>
      <c r="F73" s="158"/>
      <c r="I73" s="151"/>
      <c r="J73" s="151"/>
      <c r="K73" s="4"/>
    </row>
    <row r="74" spans="1:11" s="5" customFormat="1" ht="15.75">
      <c r="A74" s="4"/>
      <c r="B74" s="151"/>
      <c r="C74" s="151"/>
      <c r="D74" s="130" t="s">
        <v>130</v>
      </c>
      <c r="E74" s="130"/>
      <c r="F74" s="130"/>
      <c r="I74" s="151"/>
      <c r="J74" s="151"/>
      <c r="K74" s="4"/>
    </row>
    <row r="75" spans="1:11" s="5" customFormat="1" ht="15.75">
      <c r="A75" s="4"/>
      <c r="B75" s="151"/>
      <c r="C75" s="151"/>
      <c r="D75" s="142" t="str">
        <f>G21</f>
        <v>Cash</v>
      </c>
      <c r="E75" s="143"/>
      <c r="F75" s="144"/>
      <c r="G75" s="6"/>
      <c r="H75" s="20">
        <f>J21</f>
        <v>32000</v>
      </c>
      <c r="I75" s="151"/>
      <c r="J75" s="151"/>
      <c r="K75" s="4"/>
    </row>
    <row r="76" spans="1:11" s="5" customFormat="1" ht="15.75">
      <c r="A76" s="4"/>
      <c r="B76" s="151"/>
      <c r="C76" s="151"/>
      <c r="D76" s="142" t="str">
        <f>B20</f>
        <v>Account Receivable</v>
      </c>
      <c r="E76" s="143"/>
      <c r="F76" s="144"/>
      <c r="H76" s="24">
        <f>F20</f>
        <v>27000</v>
      </c>
      <c r="I76" s="151"/>
      <c r="J76" s="151"/>
      <c r="K76" s="4"/>
    </row>
    <row r="77" spans="1:11" s="5" customFormat="1" ht="15.75">
      <c r="A77" s="4"/>
      <c r="B77" s="151"/>
      <c r="C77" s="151"/>
      <c r="D77" s="142" t="s">
        <v>114</v>
      </c>
      <c r="E77" s="143"/>
      <c r="F77" s="144"/>
      <c r="I77" s="151"/>
      <c r="J77" s="151"/>
      <c r="K77" s="4"/>
    </row>
    <row r="78" spans="1:11" s="5" customFormat="1" ht="15.75">
      <c r="A78" s="4"/>
      <c r="B78" s="151"/>
      <c r="C78" s="151"/>
      <c r="D78" s="127" t="str">
        <f>B15</f>
        <v>Finished Goods Inventory, 6/30/14</v>
      </c>
      <c r="E78" s="128"/>
      <c r="F78" s="129"/>
      <c r="G78" s="20">
        <f>F15</f>
        <v>75900</v>
      </c>
      <c r="I78" s="151"/>
      <c r="J78" s="151"/>
      <c r="K78" s="4"/>
    </row>
    <row r="79" spans="1:11" s="5" customFormat="1" ht="15.75">
      <c r="A79" s="4"/>
      <c r="B79" s="151"/>
      <c r="C79" s="151"/>
      <c r="D79" s="127" t="str">
        <f>B17</f>
        <v>Work in Process, 6/30/14</v>
      </c>
      <c r="E79" s="128"/>
      <c r="F79" s="129"/>
      <c r="G79" s="24">
        <f>F17</f>
        <v>18600</v>
      </c>
      <c r="I79" s="151"/>
      <c r="J79" s="151"/>
      <c r="K79" s="4"/>
    </row>
    <row r="80" spans="1:11" s="5" customFormat="1" ht="16.5" thickBot="1">
      <c r="A80" s="4"/>
      <c r="B80" s="151"/>
      <c r="C80" s="151"/>
      <c r="D80" s="127" t="str">
        <f>B13</f>
        <v>Raw Materials Inventory, 6/30/14</v>
      </c>
      <c r="E80" s="128"/>
      <c r="F80" s="129"/>
      <c r="G80" s="21">
        <f>F13</f>
        <v>39600</v>
      </c>
      <c r="H80" s="24">
        <f>SUM(G78:G80)</f>
        <v>134100</v>
      </c>
      <c r="I80" s="151"/>
      <c r="J80" s="151"/>
      <c r="K80" s="4"/>
    </row>
    <row r="81" spans="1:11" s="5" customFormat="1" ht="16.5" thickBot="1">
      <c r="A81" s="4"/>
      <c r="B81" s="151"/>
      <c r="C81" s="151"/>
      <c r="D81" s="130" t="s">
        <v>151</v>
      </c>
      <c r="E81" s="130"/>
      <c r="F81" s="130"/>
      <c r="H81" s="26">
        <f>H75+H76+H80</f>
        <v>193100</v>
      </c>
      <c r="I81" s="151"/>
      <c r="J81" s="151"/>
      <c r="K81" s="4"/>
    </row>
    <row r="82" spans="1:11" s="5" customFormat="1" ht="16.5" thickTop="1">
      <c r="A82" s="4"/>
      <c r="B82" s="130"/>
      <c r="C82" s="130"/>
      <c r="D82" s="130"/>
      <c r="E82" s="130"/>
      <c r="F82" s="130"/>
      <c r="G82" s="130"/>
      <c r="H82" s="130"/>
      <c r="I82" s="130"/>
      <c r="J82" s="130"/>
      <c r="K82" s="4"/>
    </row>
    <row r="83" spans="1:11" s="5" customFormat="1" ht="15.75">
      <c r="A83" s="4"/>
      <c r="B83" s="4"/>
      <c r="C83" s="4"/>
      <c r="D83" s="4"/>
      <c r="E83" s="4"/>
      <c r="F83" s="4"/>
      <c r="G83" s="4"/>
      <c r="H83" s="4"/>
      <c r="I83" s="4"/>
      <c r="J83" s="4"/>
      <c r="K83" s="4"/>
    </row>
    <row r="84" spans="1:11" s="5" customFormat="1" ht="15.75"/>
    <row r="85" spans="1:11" s="5" customFormat="1" ht="15.75"/>
    <row r="86" spans="1:11" s="5" customFormat="1" ht="15.75"/>
    <row r="87" spans="1:11" s="5" customFormat="1" ht="15.75"/>
    <row r="88" spans="1:11" s="5" customFormat="1" ht="15.75"/>
    <row r="89" spans="1:11" s="5" customFormat="1" ht="15.75"/>
    <row r="90" spans="1:11" s="5" customFormat="1" ht="15.75"/>
    <row r="91" spans="1:11" s="5" customFormat="1" ht="15.75"/>
    <row r="92" spans="1:11" s="5" customFormat="1" ht="15.75"/>
    <row r="93" spans="1:11" s="5" customFormat="1" ht="15.75"/>
    <row r="94" spans="1:11" s="5" customFormat="1" ht="15.75"/>
    <row r="95" spans="1:11" s="5" customFormat="1" ht="15.75"/>
    <row r="96" spans="1:11" s="5" customFormat="1" ht="15.75"/>
    <row r="97" s="5" customFormat="1" ht="15.75"/>
    <row r="98" s="5" customFormat="1" ht="15.75"/>
    <row r="99" s="5" customFormat="1" ht="15.75"/>
    <row r="100" s="5" customFormat="1" ht="15.75"/>
    <row r="101" s="5" customFormat="1" ht="15.75"/>
    <row r="102" s="5" customFormat="1" ht="15.75"/>
    <row r="103" s="5" customFormat="1" ht="15.75"/>
    <row r="104" s="5" customFormat="1" ht="15.75"/>
    <row r="105" s="5" customFormat="1" ht="15.75"/>
    <row r="106" s="5" customFormat="1" ht="15.75"/>
    <row r="107" s="5" customFormat="1" ht="15.75"/>
    <row r="108" s="5" customFormat="1" ht="15.75"/>
    <row r="109" s="5" customFormat="1" ht="15.75"/>
    <row r="110" s="5" customFormat="1" ht="15.75"/>
    <row r="111" s="5" customFormat="1" ht="15.75"/>
    <row r="112" s="5" customFormat="1" ht="15.75"/>
    <row r="113" s="5" customFormat="1" ht="15.75"/>
    <row r="114" s="5" customFormat="1" ht="15.75"/>
    <row r="115" s="5" customFormat="1" ht="15.75"/>
    <row r="116" s="5" customFormat="1" ht="15.75"/>
    <row r="117" s="5" customFormat="1" ht="15.75"/>
    <row r="118" s="5" customFormat="1" ht="15.75"/>
    <row r="119" s="5" customFormat="1" ht="15.75"/>
    <row r="120" s="5" customFormat="1" ht="15.75"/>
    <row r="121" s="5" customFormat="1" ht="15.75"/>
    <row r="122" s="5" customFormat="1" ht="15.75"/>
    <row r="123" s="5" customFormat="1" ht="15.75"/>
    <row r="124" s="5" customFormat="1" ht="15.75"/>
    <row r="125" s="5" customFormat="1" ht="15.75"/>
    <row r="126" s="5" customFormat="1" ht="15.75"/>
    <row r="127" s="5" customFormat="1" ht="15.75"/>
    <row r="128" s="5" customFormat="1" ht="15.75"/>
    <row r="129" s="5" customFormat="1" ht="15.75"/>
    <row r="130" s="5" customFormat="1" ht="15.75"/>
    <row r="131" s="5" customFormat="1" ht="15.75"/>
    <row r="132" s="5" customFormat="1" ht="15.75"/>
    <row r="133" s="5" customFormat="1" ht="15.75"/>
    <row r="134" s="5" customFormat="1" ht="15.75"/>
    <row r="135" s="5" customFormat="1" ht="15.75"/>
    <row r="136" s="5" customFormat="1" ht="15.75"/>
    <row r="137" s="5" customFormat="1" ht="15.75"/>
    <row r="138" s="5" customFormat="1" ht="15.75"/>
    <row r="139" s="5" customFormat="1" ht="15.75"/>
    <row r="140" s="5" customFormat="1" ht="15.75"/>
    <row r="141" s="5" customFormat="1" ht="15.75"/>
    <row r="142" s="5" customFormat="1" ht="15.75"/>
    <row r="143" s="5" customFormat="1" ht="15.75"/>
    <row r="144" s="5" customFormat="1" ht="15.75"/>
    <row r="145" s="5" customFormat="1" ht="15.75"/>
    <row r="146" s="5" customFormat="1" ht="15.75"/>
    <row r="147" s="5" customFormat="1" ht="15.75"/>
    <row r="148" s="5" customFormat="1" ht="15.75"/>
    <row r="149" s="5" customFormat="1" ht="15.75"/>
    <row r="150" s="5" customFormat="1" ht="15.75"/>
    <row r="151" s="5" customFormat="1" ht="15.75"/>
    <row r="152" s="5" customFormat="1" ht="15.75"/>
    <row r="153" s="5" customFormat="1" ht="15.75"/>
    <row r="154" s="5" customFormat="1" ht="15.75"/>
    <row r="155" s="5" customFormat="1" ht="15.75"/>
    <row r="156" s="5" customFormat="1" ht="15.75"/>
    <row r="157" s="5" customFormat="1" ht="15.75"/>
    <row r="158" s="5" customFormat="1" ht="15.75"/>
    <row r="159" s="5" customFormat="1" ht="15.75"/>
    <row r="160" s="5" customFormat="1" ht="15.75"/>
    <row r="161" s="5" customFormat="1" ht="15.75"/>
    <row r="162" s="5" customFormat="1" ht="15.75"/>
    <row r="163" s="5" customFormat="1" ht="15.75"/>
    <row r="164" s="5" customFormat="1" ht="15.75"/>
    <row r="165" s="5" customFormat="1" ht="15.75"/>
    <row r="166" s="5" customFormat="1" ht="15.75"/>
    <row r="167" s="5" customFormat="1" ht="15.75"/>
    <row r="168" s="5" customFormat="1" ht="15.75"/>
    <row r="169" s="5" customFormat="1" ht="15.75"/>
    <row r="170" s="5" customFormat="1" ht="15.75"/>
    <row r="171" s="5" customFormat="1" ht="15.75"/>
    <row r="172" s="5" customFormat="1" ht="15.75"/>
    <row r="173" s="5" customFormat="1" ht="15.75"/>
    <row r="174" s="5" customFormat="1" ht="15.75"/>
    <row r="175" s="5" customFormat="1" ht="15.75"/>
    <row r="176" s="5" customFormat="1" ht="15.75"/>
    <row r="177" s="5" customFormat="1" ht="15.75"/>
    <row r="178" s="5" customFormat="1" ht="15.75"/>
    <row r="179" s="5" customFormat="1" ht="15.75"/>
    <row r="180" s="5" customFormat="1" ht="15.75"/>
    <row r="181" s="5" customFormat="1" ht="15.75"/>
    <row r="182" s="5" customFormat="1" ht="15.75"/>
    <row r="183" s="5" customFormat="1" ht="15.75"/>
    <row r="184" s="5" customFormat="1" ht="15.75"/>
    <row r="185" s="5" customFormat="1" ht="15.75"/>
    <row r="186" s="5" customFormat="1" ht="15.75"/>
    <row r="187" s="5" customFormat="1" ht="15.75"/>
    <row r="188" s="5" customFormat="1" ht="15.75"/>
    <row r="189" s="5" customFormat="1" ht="15.75"/>
    <row r="190" s="5" customFormat="1" ht="15.75"/>
    <row r="191" s="5" customFormat="1" ht="15.75"/>
    <row r="192" s="5" customFormat="1" ht="15.75"/>
    <row r="193" s="5" customFormat="1" ht="15.75"/>
    <row r="194" s="5" customFormat="1" ht="15.75"/>
    <row r="195" s="5" customFormat="1" ht="15.75"/>
    <row r="196" s="5" customFormat="1" ht="15.75"/>
    <row r="197" s="5" customFormat="1" ht="15.75"/>
    <row r="198" s="5" customFormat="1" ht="15.75"/>
    <row r="199" s="5" customFormat="1" ht="15.75"/>
    <row r="200" s="5" customFormat="1" ht="15.75"/>
    <row r="201" s="5" customFormat="1" ht="15.75"/>
    <row r="202" s="5" customFormat="1" ht="15.75"/>
    <row r="203" s="5" customFormat="1" ht="15.75"/>
    <row r="204" s="5" customFormat="1" ht="15.75"/>
    <row r="205" s="5" customFormat="1" ht="15.75"/>
    <row r="206" s="5" customFormat="1" ht="15.75"/>
    <row r="207" s="5" customFormat="1" ht="15.75"/>
    <row r="208" s="5" customFormat="1" ht="15.75"/>
    <row r="209" s="5" customFormat="1" ht="15.75"/>
    <row r="210" s="5" customFormat="1" ht="15.75"/>
    <row r="211" s="5" customFormat="1" ht="15.75"/>
    <row r="212" s="5" customFormat="1" ht="15.75"/>
    <row r="213" s="5" customFormat="1" ht="15.75"/>
    <row r="214" s="5" customFormat="1" ht="15.75"/>
    <row r="215" s="5" customFormat="1" ht="15.75"/>
    <row r="216" s="5" customFormat="1" ht="15.75"/>
    <row r="217" s="5" customFormat="1" ht="15.75"/>
    <row r="218" s="5" customFormat="1" ht="15.75"/>
    <row r="219" s="5" customFormat="1" ht="15.75"/>
    <row r="220" s="5" customFormat="1" ht="15.75"/>
    <row r="221" s="5" customFormat="1" ht="15.75"/>
    <row r="222" s="5" customFormat="1" ht="15.75"/>
    <row r="223" s="5" customFormat="1" ht="15.75"/>
    <row r="224" s="5" customFormat="1" ht="15.75"/>
    <row r="225" s="5" customFormat="1" ht="15.75"/>
    <row r="226" s="5" customFormat="1" ht="15.75"/>
    <row r="227" s="5" customFormat="1" ht="15.75"/>
    <row r="228" s="5" customFormat="1" ht="15.75"/>
    <row r="229" s="5" customFormat="1" ht="15.75"/>
    <row r="230" s="5" customFormat="1" ht="15.75"/>
    <row r="231" s="5" customFormat="1" ht="15.75"/>
    <row r="232" s="5" customFormat="1" ht="15.75"/>
    <row r="233" s="5" customFormat="1" ht="15.75"/>
    <row r="234" s="5" customFormat="1" ht="15.75"/>
    <row r="235" s="5" customFormat="1" ht="15.75"/>
    <row r="236" s="5" customFormat="1" ht="15.75"/>
    <row r="237" s="5" customFormat="1" ht="15.75"/>
    <row r="238" s="5" customFormat="1" ht="15.75"/>
    <row r="239" s="5" customFormat="1" ht="15.75"/>
    <row r="240" s="5" customFormat="1" ht="15.75"/>
    <row r="241" s="5" customFormat="1" ht="15.75"/>
    <row r="242" s="5" customFormat="1" ht="15.75"/>
    <row r="243" s="5" customFormat="1" ht="15.75"/>
    <row r="244" s="5" customFormat="1" ht="15.75"/>
    <row r="245" s="5" customFormat="1" ht="15.75"/>
    <row r="246" s="5" customFormat="1" ht="15.75"/>
    <row r="247" s="5" customFormat="1" ht="15.75"/>
    <row r="248" s="5" customFormat="1" ht="15.75"/>
    <row r="249" s="5" customFormat="1" ht="15.75"/>
    <row r="250" s="5" customFormat="1" ht="15.75"/>
    <row r="251" s="5" customFormat="1" ht="15.75"/>
    <row r="252" s="5" customFormat="1" ht="15.75"/>
    <row r="253" s="5" customFormat="1" ht="15.75"/>
    <row r="254" s="5" customFormat="1" ht="15.75"/>
    <row r="255" s="5" customFormat="1" ht="15.75"/>
    <row r="256" s="5" customFormat="1" ht="15.75"/>
    <row r="257" s="5" customFormat="1" ht="15.75"/>
    <row r="258" s="5" customFormat="1" ht="15.75"/>
    <row r="259" s="5" customFormat="1" ht="15.75"/>
    <row r="260" s="5" customFormat="1" ht="15.75"/>
    <row r="261" s="5" customFormat="1" ht="15.75"/>
    <row r="262" s="5" customFormat="1" ht="15.75"/>
    <row r="263" s="5" customFormat="1" ht="15.75"/>
    <row r="264" s="5" customFormat="1" ht="15.75"/>
    <row r="265" s="5" customFormat="1" ht="15.75"/>
    <row r="266" s="5" customFormat="1" ht="15.75"/>
    <row r="267" s="5" customFormat="1" ht="15.75"/>
    <row r="268" s="5" customFormat="1" ht="15.75"/>
    <row r="269" s="5" customFormat="1" ht="15.75"/>
    <row r="270" s="5" customFormat="1" ht="15.75"/>
    <row r="271" s="5" customFormat="1" ht="15.75"/>
    <row r="272" s="5" customFormat="1" ht="15.75"/>
    <row r="273" s="5" customFormat="1" ht="15.75"/>
    <row r="274" s="5" customFormat="1" ht="15.75"/>
    <row r="275" s="5" customFormat="1" ht="15.75"/>
    <row r="276" s="5" customFormat="1" ht="15.75"/>
    <row r="277" s="5" customFormat="1" ht="15.75"/>
    <row r="278" s="5" customFormat="1" ht="15.75"/>
    <row r="279" s="5" customFormat="1" ht="15.75"/>
    <row r="280" s="5" customFormat="1" ht="15.75"/>
    <row r="281" s="5" customFormat="1" ht="15.75"/>
    <row r="282" s="5" customFormat="1" ht="15.75"/>
    <row r="283" s="5" customFormat="1" ht="15.75"/>
    <row r="284" s="5" customFormat="1" ht="15.75"/>
    <row r="285" s="5" customFormat="1" ht="15.75"/>
    <row r="286" s="5" customFormat="1" ht="15.75"/>
    <row r="287" s="5" customFormat="1" ht="15.75"/>
    <row r="288" s="5" customFormat="1" ht="15.75"/>
    <row r="289" s="3" customFormat="1" ht="15.75"/>
    <row r="290" s="3" customFormat="1" ht="15.75"/>
    <row r="291" s="3" customFormat="1" ht="15.75"/>
    <row r="292" s="3" customFormat="1" ht="15.75"/>
    <row r="293" s="3" customFormat="1" ht="15.75"/>
    <row r="294" s="3" customFormat="1" ht="15.75"/>
    <row r="295" s="3" customFormat="1" ht="15.75"/>
    <row r="296" s="3" customFormat="1" ht="15.75"/>
    <row r="297" s="3" customFormat="1" ht="15.75"/>
    <row r="298" s="3" customFormat="1" ht="15.75"/>
    <row r="299" s="3" customFormat="1" ht="15.75"/>
    <row r="300" s="3" customFormat="1" ht="15.75"/>
    <row r="301" s="3" customFormat="1" ht="15.75"/>
    <row r="302" s="3" customFormat="1" ht="15.75"/>
    <row r="303" s="3" customFormat="1" ht="15.75"/>
    <row r="304" s="3" customFormat="1" ht="15.75"/>
    <row r="305" s="3" customFormat="1" ht="15.75"/>
    <row r="306" s="3" customFormat="1" ht="15.75"/>
    <row r="307" s="3" customFormat="1" ht="15.75"/>
    <row r="308" s="3" customFormat="1" ht="15.75"/>
    <row r="309" s="3" customFormat="1" ht="15.75"/>
    <row r="310" s="3" customFormat="1" ht="15.75"/>
    <row r="311" s="3" customFormat="1" ht="15.75"/>
    <row r="312" s="3" customFormat="1" ht="15.75"/>
    <row r="313" s="3" customFormat="1" ht="15.75"/>
    <row r="314" s="3" customFormat="1" ht="15.75"/>
    <row r="315" s="3" customFormat="1" ht="15.75"/>
    <row r="316" s="3" customFormat="1" ht="15.75"/>
    <row r="317" s="3" customFormat="1" ht="15.75"/>
    <row r="318" s="3" customFormat="1" ht="15.75"/>
    <row r="319" s="3" customFormat="1" ht="15.75"/>
    <row r="320" s="3" customFormat="1" ht="15.75"/>
    <row r="321" s="3" customFormat="1" ht="15.75"/>
    <row r="322" s="3" customFormat="1" ht="15.75"/>
    <row r="323" s="3" customFormat="1" ht="15.75"/>
    <row r="324" s="3" customFormat="1" ht="15.75"/>
    <row r="325" s="3" customFormat="1" ht="15.75"/>
    <row r="326" s="3" customFormat="1" ht="15.75"/>
    <row r="327" s="3" customFormat="1" ht="15.75"/>
    <row r="328" s="3" customFormat="1" ht="15.75"/>
    <row r="329" s="3" customFormat="1" ht="15.75"/>
    <row r="330" s="3" customFormat="1" ht="15.75"/>
    <row r="331" s="3" customFormat="1" ht="15.75"/>
    <row r="332" s="3" customFormat="1" ht="15.75"/>
    <row r="333" s="3" customFormat="1" ht="15.75"/>
    <row r="334" s="3" customFormat="1" ht="15.75"/>
    <row r="335" s="3" customFormat="1" ht="15.75"/>
    <row r="336" s="3" customFormat="1" ht="15.75"/>
    <row r="337" s="3" customFormat="1" ht="15.75"/>
    <row r="338" s="3" customFormat="1" ht="15.75"/>
    <row r="339" s="3" customFormat="1" ht="15.75"/>
    <row r="340" s="3" customFormat="1" ht="15.75"/>
    <row r="341" s="3" customFormat="1" ht="15.75"/>
    <row r="342" s="3" customFormat="1" ht="15.75"/>
    <row r="343" s="3" customFormat="1" ht="15.75"/>
    <row r="344" s="3" customFormat="1" ht="15.75"/>
    <row r="345" s="3" customFormat="1" ht="15.75"/>
    <row r="346" s="3" customFormat="1" ht="15.75"/>
    <row r="347" s="3" customFormat="1" ht="15.75"/>
    <row r="348" s="3" customFormat="1" ht="15.75"/>
    <row r="349" s="3" customFormat="1" ht="15.75"/>
    <row r="350" s="3" customFormat="1" ht="15.75"/>
    <row r="351" s="3" customFormat="1" ht="15.75"/>
    <row r="352" s="3" customFormat="1" ht="15.75"/>
    <row r="353" s="3" customFormat="1" ht="15.75"/>
    <row r="354" s="3" customFormat="1" ht="15.75"/>
    <row r="355" s="3" customFormat="1" ht="15.75"/>
    <row r="356" s="3" customFormat="1" ht="15.75"/>
    <row r="357" s="3" customFormat="1" ht="15.75"/>
    <row r="358" s="3" customFormat="1" ht="15.75"/>
    <row r="359" s="3" customFormat="1" ht="15.75"/>
    <row r="360" s="3" customFormat="1" ht="15.75"/>
    <row r="361" s="3" customFormat="1" ht="15.75"/>
    <row r="362" s="3" customFormat="1" ht="15.75"/>
    <row r="363" s="3" customFormat="1" ht="15.75"/>
    <row r="364" s="3" customFormat="1" ht="15.75"/>
    <row r="365" s="3" customFormat="1" ht="15.75"/>
    <row r="366" s="3" customFormat="1" ht="15.75"/>
    <row r="367" s="3" customFormat="1" ht="15.75"/>
    <row r="368" s="3" customFormat="1" ht="15.75"/>
    <row r="369" s="3" customFormat="1" ht="15.75"/>
    <row r="370" s="3" customFormat="1" ht="15.75"/>
    <row r="371" s="3" customFormat="1" ht="15.75"/>
    <row r="372" s="3" customFormat="1" ht="15.75"/>
    <row r="373" s="3" customFormat="1" ht="15.75"/>
    <row r="374" s="3" customFormat="1" ht="15.75"/>
    <row r="375" s="3" customFormat="1" ht="15.75"/>
    <row r="376" s="3" customFormat="1" ht="15.75"/>
    <row r="377" s="3" customFormat="1" ht="15.75"/>
    <row r="378" s="3" customFormat="1" ht="15.75"/>
    <row r="379" s="3" customFormat="1" ht="15.75"/>
    <row r="380" s="3" customFormat="1" ht="15.75"/>
    <row r="381" s="3" customFormat="1" ht="15.75"/>
    <row r="382" s="3" customFormat="1" ht="15.75"/>
    <row r="383" s="3" customFormat="1" ht="15.75"/>
    <row r="384" s="3" customFormat="1" ht="15.75"/>
    <row r="385" s="3" customFormat="1" ht="15.75"/>
    <row r="386" s="3" customFormat="1" ht="15.75"/>
    <row r="387" s="3" customFormat="1" ht="15.75"/>
    <row r="388" s="3" customFormat="1" ht="15.75"/>
    <row r="389" s="3" customFormat="1" ht="15.75"/>
    <row r="390" s="3" customFormat="1" ht="15.75"/>
    <row r="391" s="3" customFormat="1" ht="15.75"/>
    <row r="392" s="3" customFormat="1" ht="15.75"/>
    <row r="393" s="3" customFormat="1" ht="15.75"/>
    <row r="394" s="3" customFormat="1" ht="15.75"/>
    <row r="395" s="3" customFormat="1" ht="15.75"/>
    <row r="396" s="3" customFormat="1" ht="15.75"/>
    <row r="397" s="3" customFormat="1" ht="15.75"/>
    <row r="398" s="3" customFormat="1" ht="15.75"/>
    <row r="399" s="3" customFormat="1" ht="15.75"/>
    <row r="400" s="3" customFormat="1" ht="15.75"/>
    <row r="401" s="3" customFormat="1" ht="15.75"/>
    <row r="402" s="3" customFormat="1" ht="15.75"/>
    <row r="403" s="3" customFormat="1" ht="15.75"/>
    <row r="404" s="3" customFormat="1" ht="15.75"/>
    <row r="405" s="3" customFormat="1" ht="15.75"/>
    <row r="406" s="3" customFormat="1" ht="15.75"/>
    <row r="407" s="3" customFormat="1" ht="15.75"/>
    <row r="408" s="3" customFormat="1" ht="15.75"/>
    <row r="409" s="3" customFormat="1" ht="15.75"/>
    <row r="410" s="3" customFormat="1" ht="15.75"/>
    <row r="411" s="3" customFormat="1" ht="15.75"/>
    <row r="412" s="3" customFormat="1" ht="15.75"/>
    <row r="413" s="3" customFormat="1" ht="15.75"/>
    <row r="414" s="3" customFormat="1" ht="15.75"/>
    <row r="415" s="3" customFormat="1" ht="15.75"/>
    <row r="416" s="3" customFormat="1" ht="15.75"/>
    <row r="417" s="3" customFormat="1" ht="15.75"/>
    <row r="418" s="3" customFormat="1" ht="15.75"/>
    <row r="419" s="3" customFormat="1" ht="15.75"/>
    <row r="420" s="3" customFormat="1" ht="15.75"/>
    <row r="421" s="3" customFormat="1" ht="15.75"/>
    <row r="422" s="3" customFormat="1" ht="15.75"/>
    <row r="423" s="3" customFormat="1" ht="15.75"/>
    <row r="424" s="3" customFormat="1" ht="15.75"/>
    <row r="425" s="3" customFormat="1" ht="15.75"/>
    <row r="426" s="3" customFormat="1" ht="15.75"/>
    <row r="427" s="3" customFormat="1" ht="15.75"/>
    <row r="428" s="3" customFormat="1" ht="15.75"/>
    <row r="429" s="3" customFormat="1" ht="15.75"/>
    <row r="430" s="3" customFormat="1" ht="15.75"/>
    <row r="431" s="3" customFormat="1" ht="15.75"/>
    <row r="432" s="3" customFormat="1" ht="15.75"/>
    <row r="433" s="3" customFormat="1" ht="15.75"/>
    <row r="434" s="3" customFormat="1" ht="15.75"/>
    <row r="435" s="3" customFormat="1" ht="15.75"/>
    <row r="436" s="3" customFormat="1" ht="15.75"/>
    <row r="437" s="3" customFormat="1" ht="15.75"/>
    <row r="438" s="3" customFormat="1" ht="15.75"/>
    <row r="439" s="3" customFormat="1" ht="15.75"/>
    <row r="440" s="3" customFormat="1" ht="15.75"/>
    <row r="441" s="3" customFormat="1" ht="15.75"/>
    <row r="442" s="3" customFormat="1" ht="15.75"/>
    <row r="443" s="3" customFormat="1" ht="15.75"/>
    <row r="444" s="3" customFormat="1" ht="15.75"/>
    <row r="445" s="3" customFormat="1" ht="15.75"/>
    <row r="446" s="3" customFormat="1" ht="15.75"/>
    <row r="447" s="3" customFormat="1" ht="15.75"/>
    <row r="448" s="3" customFormat="1" ht="15.75"/>
    <row r="449" s="3" customFormat="1" ht="15.75"/>
    <row r="450" s="3" customFormat="1" ht="15.75"/>
    <row r="451" s="3" customFormat="1" ht="15.75"/>
    <row r="452" s="3" customFormat="1" ht="15.75"/>
    <row r="453" s="3" customFormat="1" ht="15.75"/>
    <row r="454" s="3" customFormat="1" ht="15.75"/>
    <row r="455" s="3" customFormat="1" ht="15.75"/>
    <row r="456" s="3" customFormat="1" ht="15.75"/>
    <row r="457" s="3" customFormat="1" ht="15.75"/>
    <row r="458" s="3" customFormat="1" ht="15.75"/>
    <row r="459" s="3" customFormat="1" ht="15.75"/>
    <row r="460" s="3" customFormat="1" ht="15.75"/>
    <row r="461" s="3" customFormat="1" ht="15.75"/>
    <row r="462" s="3" customFormat="1" ht="15.75"/>
    <row r="463" s="3" customFormat="1" ht="15.75"/>
    <row r="464" s="3" customFormat="1" ht="15.75"/>
    <row r="465" s="3" customFormat="1" ht="15.75"/>
    <row r="466" s="3" customFormat="1" ht="15.75"/>
    <row r="467" s="3" customFormat="1" ht="15.75"/>
    <row r="468" s="3" customFormat="1" ht="15.75"/>
    <row r="469" s="3" customFormat="1" ht="15.75"/>
    <row r="470" s="3" customFormat="1" ht="15.75"/>
    <row r="471" s="3" customFormat="1" ht="15.75"/>
    <row r="472" s="3" customFormat="1" ht="15.75"/>
    <row r="473" s="3" customFormat="1" ht="15.75"/>
    <row r="474" s="3" customFormat="1" ht="15.75"/>
    <row r="475" s="3" customFormat="1" ht="15.75"/>
    <row r="476" s="3" customFormat="1" ht="15.75"/>
    <row r="477" s="3" customFormat="1" ht="15.75"/>
    <row r="478" s="3" customFormat="1" ht="15.75"/>
    <row r="479" s="3" customFormat="1" ht="15.75"/>
    <row r="480" s="3" customFormat="1" ht="15.75"/>
    <row r="481" s="3" customFormat="1" ht="15.75"/>
    <row r="482" s="3" customFormat="1" ht="15.75"/>
    <row r="483" s="3" customFormat="1" ht="15.75"/>
    <row r="484" s="3" customFormat="1" ht="15.75"/>
    <row r="485" s="3" customFormat="1" ht="15.75"/>
    <row r="486" s="3" customFormat="1" ht="15.75"/>
    <row r="487" s="3" customFormat="1" ht="15.75"/>
    <row r="488" s="3" customFormat="1" ht="15.75"/>
    <row r="489" s="3" customFormat="1" ht="15.75"/>
    <row r="490" s="3" customFormat="1" ht="15.75"/>
    <row r="491" s="3" customFormat="1" ht="15.75"/>
    <row r="492" s="3" customFormat="1" ht="15.75"/>
    <row r="493" s="3" customFormat="1" ht="15.75"/>
    <row r="494" s="3" customFormat="1" ht="15.75"/>
    <row r="495" s="3" customFormat="1" ht="15.75"/>
    <row r="496" s="3" customFormat="1" ht="15.75"/>
    <row r="497" s="3" customFormat="1" ht="15.75"/>
    <row r="498" s="3" customFormat="1" ht="15.75"/>
    <row r="499" s="3" customFormat="1" ht="15.75"/>
    <row r="500" s="3" customFormat="1" ht="15.75"/>
    <row r="501" s="3" customFormat="1" ht="15.75"/>
    <row r="502" s="3" customFormat="1" ht="15.75"/>
    <row r="503" s="3" customFormat="1" ht="15.75"/>
    <row r="504" s="3" customFormat="1" ht="15.75"/>
    <row r="505" s="3" customFormat="1" ht="15.75"/>
    <row r="506" s="3" customFormat="1" ht="15.75"/>
    <row r="507" s="3" customFormat="1" ht="15.75"/>
    <row r="508" s="3" customFormat="1" ht="15.75"/>
    <row r="509" s="3" customFormat="1" ht="15.75"/>
    <row r="510" s="3" customFormat="1" ht="15.75"/>
    <row r="511" s="3" customFormat="1" ht="15.75"/>
    <row r="512" s="3" customFormat="1" ht="15.75"/>
    <row r="513" s="3" customFormat="1" ht="15.75"/>
    <row r="514" s="3" customFormat="1" ht="15.75"/>
    <row r="515" s="3" customFormat="1" ht="15.75"/>
    <row r="516" s="3" customFormat="1" ht="15.75"/>
    <row r="517" s="3" customFormat="1" ht="15.75"/>
    <row r="518" s="3" customFormat="1" ht="15.75"/>
    <row r="519" s="3" customFormat="1" ht="15.75"/>
    <row r="520" s="3" customFormat="1" ht="15.75"/>
    <row r="521" s="3" customFormat="1" ht="15.75"/>
    <row r="522" s="3" customFormat="1" ht="15.75"/>
    <row r="523" s="3" customFormat="1" ht="15.75"/>
  </sheetData>
  <mergeCells count="100">
    <mergeCell ref="B12:E12"/>
    <mergeCell ref="G12:I12"/>
    <mergeCell ref="B2:C2"/>
    <mergeCell ref="D2:J2"/>
    <mergeCell ref="B3:C3"/>
    <mergeCell ref="D3:J3"/>
    <mergeCell ref="B4:C4"/>
    <mergeCell ref="D4:J4"/>
    <mergeCell ref="B5:J6"/>
    <mergeCell ref="B7:J7"/>
    <mergeCell ref="B8:J8"/>
    <mergeCell ref="B9:J9"/>
    <mergeCell ref="B10:J11"/>
    <mergeCell ref="B13:E13"/>
    <mergeCell ref="G13:I13"/>
    <mergeCell ref="B14:E14"/>
    <mergeCell ref="G14:I14"/>
    <mergeCell ref="B15:E15"/>
    <mergeCell ref="G15:I15"/>
    <mergeCell ref="B16:E16"/>
    <mergeCell ref="G16:I16"/>
    <mergeCell ref="B17:E17"/>
    <mergeCell ref="G17:I17"/>
    <mergeCell ref="B18:E18"/>
    <mergeCell ref="G18:I18"/>
    <mergeCell ref="B19:E19"/>
    <mergeCell ref="G19:I19"/>
    <mergeCell ref="B20:E20"/>
    <mergeCell ref="G20:I20"/>
    <mergeCell ref="B21:E21"/>
    <mergeCell ref="G21:I21"/>
    <mergeCell ref="B22:J22"/>
    <mergeCell ref="B23:J23"/>
    <mergeCell ref="B24:J24"/>
    <mergeCell ref="B25:J25"/>
    <mergeCell ref="B26:B49"/>
    <mergeCell ref="C26:I26"/>
    <mergeCell ref="J26:J49"/>
    <mergeCell ref="C27:I27"/>
    <mergeCell ref="C28:I28"/>
    <mergeCell ref="C29:F29"/>
    <mergeCell ref="C39:F39"/>
    <mergeCell ref="G29:H29"/>
    <mergeCell ref="C30:F30"/>
    <mergeCell ref="G30:H30"/>
    <mergeCell ref="C31:F31"/>
    <mergeCell ref="C32:F32"/>
    <mergeCell ref="C33:F33"/>
    <mergeCell ref="C34:F34"/>
    <mergeCell ref="C35:F35"/>
    <mergeCell ref="C36:F36"/>
    <mergeCell ref="C37:F37"/>
    <mergeCell ref="C38:F38"/>
    <mergeCell ref="B51:J51"/>
    <mergeCell ref="C40:F40"/>
    <mergeCell ref="C41:F41"/>
    <mergeCell ref="C42:F42"/>
    <mergeCell ref="C43:F43"/>
    <mergeCell ref="C44:F44"/>
    <mergeCell ref="C45:F45"/>
    <mergeCell ref="C46:F46"/>
    <mergeCell ref="C47:F47"/>
    <mergeCell ref="C48:F48"/>
    <mergeCell ref="C49:F49"/>
    <mergeCell ref="B50:J50"/>
    <mergeCell ref="C65:F65"/>
    <mergeCell ref="B52:J52"/>
    <mergeCell ref="B53:B66"/>
    <mergeCell ref="C53:H53"/>
    <mergeCell ref="I53:J66"/>
    <mergeCell ref="C54:H54"/>
    <mergeCell ref="C55:H55"/>
    <mergeCell ref="C56:F56"/>
    <mergeCell ref="C57:F57"/>
    <mergeCell ref="C58:F58"/>
    <mergeCell ref="C59:F59"/>
    <mergeCell ref="C60:F60"/>
    <mergeCell ref="C61:F61"/>
    <mergeCell ref="C62:F62"/>
    <mergeCell ref="C63:F63"/>
    <mergeCell ref="C64:F64"/>
    <mergeCell ref="C66:F66"/>
    <mergeCell ref="B67:J67"/>
    <mergeCell ref="B68:J68"/>
    <mergeCell ref="B69:J69"/>
    <mergeCell ref="B70:C81"/>
    <mergeCell ref="D70:H70"/>
    <mergeCell ref="I70:J81"/>
    <mergeCell ref="D71:H71"/>
    <mergeCell ref="D72:H72"/>
    <mergeCell ref="D73:F73"/>
    <mergeCell ref="D80:F80"/>
    <mergeCell ref="D81:F81"/>
    <mergeCell ref="B82:J82"/>
    <mergeCell ref="D74:F74"/>
    <mergeCell ref="D75:F75"/>
    <mergeCell ref="D76:F76"/>
    <mergeCell ref="D77:F77"/>
    <mergeCell ref="D78:F78"/>
    <mergeCell ref="D79:F79"/>
  </mergeCells>
  <pageMargins left="0.7" right="0.7" top="0.75" bottom="0.75" header="0.3" footer="0.3"/>
  <pageSetup scale="92" fitToHeight="2" orientation="portrait" r:id="rId1"/>
  <headerFooter>
    <oddFooter>&amp;CFileName: &amp;F, Tab: &amp;A, Page &amp;P of &amp;N, &amp;D, &amp;T</oddFooter>
  </headerFooter>
  <rowBreaks count="1" manualBreakCount="1">
    <brk id="45" min="1"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22</vt:i4>
      </vt:variant>
    </vt:vector>
  </HeadingPairs>
  <TitlesOfParts>
    <vt:vector size="37" baseType="lpstr">
      <vt:lpstr>General Instructions</vt:lpstr>
      <vt:lpstr>Exercise E1-4</vt:lpstr>
      <vt:lpstr>Solution Exercise E1-4</vt:lpstr>
      <vt:lpstr>Exercise E1-12</vt:lpstr>
      <vt:lpstr>Solution Exercise E1-12</vt:lpstr>
      <vt:lpstr>Exercise E1-16</vt:lpstr>
      <vt:lpstr>Solution Exercise E1-16</vt:lpstr>
      <vt:lpstr>Problem P1-4A</vt:lpstr>
      <vt:lpstr>Solution Problem P1-4A</vt:lpstr>
      <vt:lpstr>Problem P1-5A</vt:lpstr>
      <vt:lpstr>Solution Problem P1-5A</vt:lpstr>
      <vt:lpstr>Problem P1-4B</vt:lpstr>
      <vt:lpstr>Solution Problem P1-4B</vt:lpstr>
      <vt:lpstr>Problem P1-5B</vt:lpstr>
      <vt:lpstr>Solution Problem P1-5B</vt:lpstr>
      <vt:lpstr>'Exercise E1-12'!Print_Area</vt:lpstr>
      <vt:lpstr>'Exercise E1-16'!Print_Area</vt:lpstr>
      <vt:lpstr>'Exercise E1-4'!Print_Area</vt:lpstr>
      <vt:lpstr>'Problem P1-4A'!Print_Area</vt:lpstr>
      <vt:lpstr>'Problem P1-4B'!Print_Area</vt:lpstr>
      <vt:lpstr>'Problem P1-5A'!Print_Area</vt:lpstr>
      <vt:lpstr>'Problem P1-5B'!Print_Area</vt:lpstr>
      <vt:lpstr>'Solution Exercise E1-12'!Print_Area</vt:lpstr>
      <vt:lpstr>'Solution Exercise E1-16'!Print_Area</vt:lpstr>
      <vt:lpstr>'Solution Exercise E1-4'!Print_Area</vt:lpstr>
      <vt:lpstr>'Solution Problem P1-4A'!Print_Area</vt:lpstr>
      <vt:lpstr>'Solution Problem P1-4B'!Print_Area</vt:lpstr>
      <vt:lpstr>'Solution Problem P1-5A'!Print_Area</vt:lpstr>
      <vt:lpstr>'Solution Problem P1-5B'!Print_Area</vt:lpstr>
      <vt:lpstr>'Problem P1-4A'!Print_Titles</vt:lpstr>
      <vt:lpstr>'Problem P1-4B'!Print_Titles</vt:lpstr>
      <vt:lpstr>'Problem P1-5A'!Print_Titles</vt:lpstr>
      <vt:lpstr>'Problem P1-5B'!Print_Titles</vt:lpstr>
      <vt:lpstr>'Solution Problem P1-4A'!Print_Titles</vt:lpstr>
      <vt:lpstr>'Solution Problem P1-4B'!Print_Titles</vt:lpstr>
      <vt:lpstr>'Solution Problem P1-5A'!Print_Titles</vt:lpstr>
      <vt:lpstr>'Solution Problem P1-5B'!Print_Titles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Rex A Schildhouse</dc:creator>
  <cp:lastModifiedBy>Rex A Schildhouse</cp:lastModifiedBy>
  <cp:lastPrinted>2011-08-22T17:50:49Z</cp:lastPrinted>
  <dcterms:created xsi:type="dcterms:W3CDTF">2000-04-30T18:31:39Z</dcterms:created>
  <dcterms:modified xsi:type="dcterms:W3CDTF">2011-08-24T21:36:04Z</dcterms:modified>
</cp:coreProperties>
</file>