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k\Documents\Warren CFA and Man 15e Excel\Man Chapter 01\"/>
    </mc:Choice>
  </mc:AlternateContent>
  <bookViews>
    <workbookView xWindow="705" yWindow="465" windowWidth="9690" windowHeight="7290" activeTab="1"/>
  </bookViews>
  <sheets>
    <sheet name="Ex. 15(1)-15" sheetId="1" r:id="rId1"/>
    <sheet name="Sol" sheetId="11" r:id="rId2"/>
  </sheets>
  <definedNames>
    <definedName name="_xlnm.Print_Area" localSheetId="0">'Ex. 15(1)-15'!$A$1:$P$21</definedName>
  </definedNames>
  <calcPr calcId="152511" fullPrecision="0"/>
</workbook>
</file>

<file path=xl/calcChain.xml><?xml version="1.0" encoding="utf-8"?>
<calcChain xmlns="http://schemas.openxmlformats.org/spreadsheetml/2006/main">
  <c r="G44" i="11" l="1"/>
  <c r="G46" i="11" s="1"/>
  <c r="F36" i="1"/>
  <c r="C5" i="11" l="1"/>
  <c r="A5" i="1" s="1"/>
  <c r="G22" i="11"/>
  <c r="I24" i="11" s="1"/>
  <c r="I33" i="11"/>
  <c r="K34" i="11" l="1"/>
  <c r="K35" i="11" s="1"/>
  <c r="K37" i="11" s="1"/>
  <c r="H45" i="1"/>
  <c r="H44" i="1"/>
  <c r="F43" i="1"/>
  <c r="F42" i="1"/>
  <c r="L36" i="1"/>
  <c r="L35" i="1"/>
  <c r="J33" i="1"/>
  <c r="F32" i="1"/>
  <c r="F31" i="1"/>
  <c r="F30" i="1"/>
  <c r="F29" i="1"/>
  <c r="F28" i="1"/>
  <c r="F27" i="1"/>
  <c r="J24" i="1"/>
  <c r="F23" i="1"/>
  <c r="F22" i="1"/>
  <c r="F21" i="1"/>
  <c r="F20" i="1"/>
  <c r="A11" i="1"/>
  <c r="H46" i="1"/>
  <c r="F45" i="1"/>
  <c r="H43" i="1"/>
  <c r="H42" i="1"/>
  <c r="L37" i="1"/>
  <c r="L34" i="1"/>
  <c r="H32" i="1"/>
  <c r="H31" i="1"/>
  <c r="H30" i="1"/>
  <c r="H29" i="1"/>
  <c r="H28" i="1"/>
  <c r="H27" i="1"/>
  <c r="J25" i="1"/>
  <c r="H23" i="1"/>
  <c r="H22" i="1"/>
  <c r="H21" i="1"/>
  <c r="H20" i="1"/>
  <c r="L18" i="1"/>
  <c r="AE2" i="1" l="1"/>
  <c r="AE6" i="1"/>
  <c r="AE4" i="1"/>
  <c r="AE8" i="1" l="1"/>
  <c r="AE10" i="1" s="1"/>
  <c r="C5" i="1" s="1"/>
</calcChain>
</file>

<file path=xl/comments1.xml><?xml version="1.0" encoding="utf-8"?>
<comments xmlns="http://schemas.openxmlformats.org/spreadsheetml/2006/main">
  <authors>
    <author>Mark Sears</author>
  </authors>
  <commentList>
    <comment ref="G23" authorId="0" shapeId="0">
      <text>
        <r>
          <rPr>
            <sz val="8"/>
            <color indexed="81"/>
            <rFont val="Tahoma"/>
            <family val="2"/>
          </rPr>
          <t xml:space="preserve">Enter as a negative value.
</t>
        </r>
      </text>
    </comment>
    <comment ref="K36" authorId="0" shapeId="0">
      <text>
        <r>
          <rPr>
            <sz val="8"/>
            <color indexed="81"/>
            <rFont val="Tahoma"/>
            <family val="2"/>
          </rPr>
          <t xml:space="preserve">Enter as a negative value.
</t>
        </r>
      </text>
    </comment>
    <comment ref="G45" authorId="0" shapeId="0">
      <text>
        <r>
          <rPr>
            <sz val="8"/>
            <color indexed="81"/>
            <rFont val="Tahoma"/>
            <family val="2"/>
          </rPr>
          <t xml:space="preserve">Enter as a negative value.
</t>
        </r>
      </text>
    </comment>
  </commentList>
</comments>
</file>

<file path=xl/sharedStrings.xml><?xml version="1.0" encoding="utf-8"?>
<sst xmlns="http://schemas.openxmlformats.org/spreadsheetml/2006/main" count="115" uniqueCount="57">
  <si>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</si>
  <si>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</si>
  <si>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</si>
  <si>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</si>
  <si>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</si>
  <si>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</si>
  <si>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</si>
  <si>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</si>
  <si>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</si>
  <si>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Answers are entered in the cells with gray backgrounds.</t>
  </si>
  <si>
    <t>Cells with non-gray backgrounds are protected and cannot be edited.</t>
  </si>
  <si>
    <t>Solution</t>
  </si>
  <si>
    <t xml:space="preserve">Name:   </t>
  </si>
  <si>
    <t xml:space="preserve">Section:   </t>
  </si>
  <si>
    <t xml:space="preserve">Key Code:    </t>
  </si>
  <si>
    <t xml:space="preserve">Score:   </t>
  </si>
  <si>
    <t>If number-entry box is blank (this would be an incorrect answer for N-boxes), error check returns two spaces, "  "</t>
  </si>
  <si>
    <t>An asterisk (*) will appear to the right of an incorrect entry.</t>
  </si>
  <si>
    <t>Accounts Receivable</t>
  </si>
  <si>
    <t>Accounts Payable</t>
  </si>
  <si>
    <t>Cash</t>
  </si>
  <si>
    <t>Income Summary</t>
  </si>
  <si>
    <t>[Key code here]</t>
  </si>
  <si>
    <t>Direct materials:</t>
  </si>
  <si>
    <t>Purchases</t>
  </si>
  <si>
    <t>Cost of materials available for use</t>
  </si>
  <si>
    <t>Cost of goods manufactured</t>
  </si>
  <si>
    <t>Factory overhead</t>
  </si>
  <si>
    <t>Cost of direct materials used in production</t>
  </si>
  <si>
    <t>Direct labor</t>
  </si>
  <si>
    <t>Factory overhead:</t>
  </si>
  <si>
    <t>Heat, light, and power</t>
  </si>
  <si>
    <t>Indirect labor</t>
  </si>
  <si>
    <t>Machinery depreciation</t>
  </si>
  <si>
    <t>Materials inventory</t>
  </si>
  <si>
    <t>Property taxes</t>
  </si>
  <si>
    <t>Supplies</t>
  </si>
  <si>
    <t>Total factory overhead</t>
  </si>
  <si>
    <t>Total manufacturing costs</t>
  </si>
  <si>
    <t>Cost of finished goods available for sale</t>
  </si>
  <si>
    <t>Cost of goods sold</t>
  </si>
  <si>
    <t>Statement of Cost of Goods Manufactured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</si>
  <si>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</si>
  <si>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Exercise 15(1)-15</t>
  </si>
  <si>
    <t>a.</t>
  </si>
  <si>
    <t>b.</t>
  </si>
  <si>
    <t>Johnstone Manufacturing Company</t>
  </si>
  <si>
    <t>For the Month Ended March 31</t>
  </si>
  <si>
    <t>Work in process inventory, March 1</t>
  </si>
  <si>
    <t>Materials inventory, March 1</t>
  </si>
  <si>
    <t>Materials inventory, March 31</t>
  </si>
  <si>
    <t>Total manufacturing costs incurred during March</t>
  </si>
  <si>
    <t>Finished goods inventory, March 1</t>
  </si>
  <si>
    <t>Finished goods inventory, March 31</t>
  </si>
  <si>
    <t>Cost of goods sold for March:</t>
  </si>
  <si>
    <t>Work in process inventory, March 31</t>
  </si>
  <si>
    <t>Miscellaneous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</si>
</sst>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  <font>
      <sz val="10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0" applyFont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5" fillId="0" borderId="0" xfId="0" applyFont="1"/>
    <xf numFmtId="0" fontId="0" fillId="0" borderId="1" xfId="0" applyBorder="1"/>
    <xf numFmtId="0" fontId="5" fillId="0" borderId="0" xfId="0" quotePrefix="1" applyFont="1"/>
    <xf numFmtId="9" fontId="0" fillId="0" borderId="1" xfId="1" applyFont="1" applyBorder="1"/>
    <xf numFmtId="0" fontId="5" fillId="0" borderId="2" xfId="0" applyFont="1" applyBorder="1"/>
    <xf numFmtId="0" fontId="0" fillId="0" borderId="0" xfId="0" applyAlignment="1"/>
    <xf numFmtId="0" fontId="7" fillId="0" borderId="0" xfId="0" applyFont="1" applyProtection="1"/>
    <xf numFmtId="0" fontId="12" fillId="0" borderId="0" xfId="0" applyFont="1" applyBorder="1" applyAlignment="1"/>
    <xf numFmtId="0" fontId="0" fillId="0" borderId="0" xfId="0" applyAlignment="1" applyProtection="1"/>
    <xf numFmtId="0" fontId="12" fillId="0" borderId="3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0" fillId="0" borderId="0" xfId="0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right"/>
      <protection hidden="1"/>
    </xf>
    <xf numFmtId="0" fontId="0" fillId="2" borderId="2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hidden="1"/>
    </xf>
    <xf numFmtId="41" fontId="0" fillId="2" borderId="0" xfId="0" applyNumberFormat="1" applyFill="1" applyBorder="1" applyProtection="1">
      <protection hidden="1"/>
    </xf>
    <xf numFmtId="41" fontId="0" fillId="2" borderId="2" xfId="0" applyNumberFormat="1" applyFill="1" applyBorder="1" applyProtection="1">
      <protection hidden="1"/>
    </xf>
    <xf numFmtId="41" fontId="0" fillId="3" borderId="8" xfId="0" applyNumberForma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41" fontId="0" fillId="3" borderId="8" xfId="0" applyNumberFormat="1" applyFill="1" applyBorder="1" applyProtection="1"/>
    <xf numFmtId="0" fontId="4" fillId="2" borderId="5" xfId="0" applyFont="1" applyFill="1" applyBorder="1" applyAlignment="1" applyProtection="1">
      <alignment horizontal="left"/>
      <protection hidden="1"/>
    </xf>
    <xf numFmtId="0" fontId="2" fillId="0" borderId="0" xfId="0" quotePrefix="1" applyFont="1" applyAlignment="1" applyProtection="1">
      <alignment horizontal="center"/>
      <protection hidden="1"/>
    </xf>
    <xf numFmtId="42" fontId="0" fillId="3" borderId="8" xfId="0" applyNumberFormat="1" applyFill="1" applyBorder="1" applyProtection="1">
      <protection locked="0"/>
    </xf>
    <xf numFmtId="42" fontId="0" fillId="3" borderId="8" xfId="0" applyNumberFormat="1" applyFill="1" applyBorder="1" applyProtection="1"/>
    <xf numFmtId="0" fontId="2" fillId="2" borderId="9" xfId="0" applyFont="1" applyFill="1" applyBorder="1" applyAlignment="1" applyProtection="1">
      <alignment horizontal="center"/>
      <protection hidden="1"/>
    </xf>
    <xf numFmtId="42" fontId="0" fillId="3" borderId="10" xfId="0" applyNumberFormat="1" applyFill="1" applyBorder="1" applyProtection="1"/>
    <xf numFmtId="42" fontId="0" fillId="3" borderId="10" xfId="0" applyNumberFormat="1" applyFill="1" applyBorder="1" applyProtection="1">
      <protection locked="0"/>
    </xf>
    <xf numFmtId="0" fontId="4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41" fontId="0" fillId="3" borderId="13" xfId="0" applyNumberFormat="1" applyFill="1" applyBorder="1" applyProtection="1"/>
    <xf numFmtId="41" fontId="0" fillId="3" borderId="13" xfId="0" applyNumberFormat="1" applyFill="1" applyBorder="1" applyProtection="1">
      <protection locked="0"/>
    </xf>
    <xf numFmtId="0" fontId="13" fillId="2" borderId="0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left" indent="3"/>
      <protection hidden="1"/>
    </xf>
    <xf numFmtId="41" fontId="0" fillId="3" borderId="14" xfId="0" applyNumberFormat="1" applyFill="1" applyBorder="1" applyProtection="1"/>
    <xf numFmtId="0" fontId="0" fillId="2" borderId="0" xfId="0" applyFill="1" applyBorder="1" applyAlignment="1" applyProtection="1">
      <alignment horizontal="left" indent="2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41" fontId="0" fillId="3" borderId="14" xfId="0" applyNumberFormat="1" applyFill="1" applyBorder="1" applyProtection="1">
      <protection locked="0"/>
    </xf>
    <xf numFmtId="0" fontId="0" fillId="2" borderId="15" xfId="0" applyFill="1" applyBorder="1" applyAlignment="1" applyProtection="1">
      <alignment horizontal="left" indent="3"/>
      <protection hidden="1"/>
    </xf>
    <xf numFmtId="0" fontId="0" fillId="2" borderId="9" xfId="0" applyFill="1" applyBorder="1" applyAlignment="1" applyProtection="1">
      <alignment horizontal="left"/>
      <protection hidden="1"/>
    </xf>
    <xf numFmtId="0" fontId="0" fillId="2" borderId="9" xfId="0" applyFill="1" applyBorder="1" applyProtection="1">
      <protection hidden="1"/>
    </xf>
    <xf numFmtId="0" fontId="4" fillId="2" borderId="9" xfId="0" applyFont="1" applyFill="1" applyBorder="1" applyAlignment="1" applyProtection="1">
      <alignment horizontal="left"/>
      <protection hidden="1"/>
    </xf>
    <xf numFmtId="0" fontId="4" fillId="2" borderId="16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2" borderId="0" xfId="0" applyFill="1" applyBorder="1"/>
    <xf numFmtId="0" fontId="0" fillId="0" borderId="3" xfId="0" applyBorder="1"/>
    <xf numFmtId="0" fontId="0" fillId="0" borderId="3" xfId="0" applyBorder="1" applyProtection="1"/>
    <xf numFmtId="41" fontId="10" fillId="3" borderId="14" xfId="0" applyNumberFormat="1" applyFont="1" applyFill="1" applyBorder="1" applyProtection="1"/>
    <xf numFmtId="0" fontId="10" fillId="2" borderId="3" xfId="0" applyFont="1" applyFill="1" applyBorder="1" applyAlignment="1" applyProtection="1">
      <alignment horizontal="left" indent="3"/>
      <protection hidden="1"/>
    </xf>
    <xf numFmtId="0" fontId="6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right"/>
    </xf>
    <xf numFmtId="0" fontId="0" fillId="0" borderId="5" xfId="0" applyBorder="1" applyAlignment="1">
      <alignment horizontal="right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2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49" fontId="0" fillId="3" borderId="20" xfId="0" applyNumberFormat="1" applyFill="1" applyBorder="1" applyAlignment="1" applyProtection="1">
      <alignment horizontal="left"/>
      <protection locked="0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9" fontId="0" fillId="0" borderId="9" xfId="1" applyFont="1" applyBorder="1" applyAlignment="1">
      <alignment horizontal="left"/>
    </xf>
    <xf numFmtId="0" fontId="0" fillId="0" borderId="9" xfId="0" applyBorder="1" applyAlignment="1"/>
    <xf numFmtId="9" fontId="8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 applyProtection="1">
      <protection hidden="1"/>
    </xf>
    <xf numFmtId="0" fontId="11" fillId="6" borderId="3" xfId="0" applyNumberFormat="1" applyFont="1" applyFill="1" applyBorder="1" applyAlignment="1">
      <alignment horizontal="left" vertical="center"/>
    </xf>
    <xf numFmtId="0" fontId="11" fillId="6" borderId="0" xfId="0" applyNumberFormat="1" applyFont="1" applyFill="1" applyBorder="1" applyAlignment="1">
      <alignment horizontal="left" vertical="center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5" borderId="3" xfId="0" applyNumberFormat="1" applyFont="1" applyFill="1" applyBorder="1" applyAlignment="1">
      <alignment horizontal="left" vertical="center"/>
    </xf>
    <xf numFmtId="0" fontId="10" fillId="5" borderId="0" xfId="0" applyNumberFormat="1" applyFont="1" applyFill="1" applyBorder="1" applyAlignment="1">
      <alignment horizontal="left" vertic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4" borderId="3" xfId="0" applyNumberFormat="1" applyFont="1" applyFill="1" applyBorder="1" applyAlignment="1">
      <alignment horizontal="left" vertical="center" wrapText="1"/>
    </xf>
    <xf numFmtId="0" fontId="14" fillId="4" borderId="0" xfId="0" applyNumberFormat="1" applyFont="1" applyFill="1" applyBorder="1" applyAlignment="1">
      <alignment horizontal="left" vertical="center" wrapText="1"/>
    </xf>
    <xf numFmtId="0" fontId="16" fillId="0" borderId="0" xfId="0" applyFont="1" applyAlignment="1"/>
    <xf numFmtId="0" fontId="0" fillId="3" borderId="17" xfId="0" applyFill="1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0" fontId="0" fillId="3" borderId="18" xfId="0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5" fontId="2" fillId="2" borderId="4" xfId="0" applyNumberFormat="1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/>
    <xf numFmtId="0" fontId="0" fillId="0" borderId="6" xfId="0" applyBorder="1" applyAlignment="1" applyProtection="1"/>
    <xf numFmtId="0" fontId="6" fillId="4" borderId="0" xfId="0" applyFont="1" applyFill="1" applyAlignment="1" applyProtection="1">
      <alignment horizontal="left"/>
    </xf>
    <xf numFmtId="0" fontId="0" fillId="0" borderId="5" xfId="0" applyBorder="1" applyAlignment="1" applyProtection="1">
      <alignment horizontal="right"/>
    </xf>
    <xf numFmtId="49" fontId="0" fillId="3" borderId="4" xfId="0" applyNumberFormat="1" applyFill="1" applyBorder="1" applyAlignment="1" applyProtection="1">
      <alignment horizontal="left"/>
    </xf>
    <xf numFmtId="49" fontId="0" fillId="3" borderId="2" xfId="0" applyNumberFormat="1" applyFill="1" applyBorder="1" applyAlignment="1" applyProtection="1">
      <alignment horizontal="left"/>
    </xf>
    <xf numFmtId="49" fontId="0" fillId="3" borderId="20" xfId="0" applyNumberFormat="1" applyFill="1" applyBorder="1" applyAlignment="1" applyProtection="1">
      <alignment horizontal="left"/>
    </xf>
    <xf numFmtId="49" fontId="0" fillId="3" borderId="11" xfId="0" applyNumberFormat="1" applyFill="1" applyBorder="1" applyAlignment="1" applyProtection="1">
      <alignment horizontal="left"/>
    </xf>
    <xf numFmtId="0" fontId="0" fillId="0" borderId="11" xfId="0" applyBorder="1" applyAlignment="1" applyProtection="1"/>
    <xf numFmtId="9" fontId="8" fillId="0" borderId="0" xfId="1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11" fillId="6" borderId="3" xfId="0" applyNumberFormat="1" applyFont="1" applyFill="1" applyBorder="1" applyAlignment="1" applyProtection="1">
      <alignment horizontal="left" vertical="center"/>
    </xf>
    <xf numFmtId="0" fontId="0" fillId="0" borderId="0" xfId="0"/>
    <xf numFmtId="0" fontId="14" fillId="4" borderId="3" xfId="0" applyNumberFormat="1" applyFont="1" applyFill="1" applyBorder="1" applyAlignment="1" applyProtection="1">
      <alignment horizontal="left" vertical="center" wrapText="1"/>
    </xf>
    <xf numFmtId="0" fontId="14" fillId="4" borderId="0" xfId="0" applyNumberFormat="1" applyFont="1" applyFill="1" applyBorder="1" applyAlignment="1" applyProtection="1">
      <alignment horizontal="left" vertical="center" wrapText="1"/>
    </xf>
    <xf numFmtId="0" fontId="16" fillId="0" borderId="0" xfId="0" applyFont="1" applyAlignment="1" applyProtection="1"/>
    <xf numFmtId="0" fontId="10" fillId="5" borderId="3" xfId="0" applyNumberFormat="1" applyFont="1" applyFill="1" applyBorder="1" applyAlignment="1" applyProtection="1">
      <alignment horizontal="left" vertical="center"/>
    </xf>
    <xf numFmtId="0" fontId="0" fillId="3" borderId="17" xfId="0" applyFill="1" applyBorder="1" applyAlignment="1" applyProtection="1"/>
    <xf numFmtId="0" fontId="0" fillId="3" borderId="18" xfId="0" applyFill="1" applyBorder="1" applyAlignment="1" applyProtection="1"/>
    <xf numFmtId="0" fontId="0" fillId="0" borderId="19" xfId="0" applyBorder="1" applyAlignment="1"/>
    <xf numFmtId="0" fontId="0" fillId="0" borderId="18" xfId="0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48"/>
  <sheetViews>
    <sheetView showGridLines="0" zoomScaleNormal="100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hidden="1" customWidth="1"/>
    <col min="17" max="17" width="11.7109375" customWidth="1"/>
    <col min="18" max="18" width="3.7109375" customWidth="1"/>
    <col min="20" max="20" width="9.140625" hidden="1" customWidth="1"/>
    <col min="30" max="31" width="0" hidden="1" customWidth="1"/>
  </cols>
  <sheetData>
    <row r="1" spans="1:31" ht="19.5" x14ac:dyDescent="0.4">
      <c r="A1" s="60" t="s">
        <v>43</v>
      </c>
      <c r="B1" s="60"/>
      <c r="C1" s="60"/>
      <c r="D1" s="60"/>
      <c r="E1" s="61"/>
      <c r="F1" s="61"/>
      <c r="G1" s="61"/>
      <c r="H1" s="61"/>
      <c r="I1" s="56"/>
      <c r="L1" s="2"/>
      <c r="M1" s="2"/>
      <c r="N1" s="2"/>
      <c r="O1" s="3"/>
      <c r="P1" s="3"/>
      <c r="Q1" s="3"/>
      <c r="AD1" s="5"/>
      <c r="AE1" s="5"/>
    </row>
    <row r="2" spans="1:31" ht="15" customHeight="1" thickBot="1" x14ac:dyDescent="0.25">
      <c r="A2" s="62" t="s">
        <v>12</v>
      </c>
      <c r="B2" s="63"/>
      <c r="C2" s="64"/>
      <c r="D2" s="65"/>
      <c r="E2" s="65"/>
      <c r="F2" s="65"/>
      <c r="G2" s="66"/>
      <c r="H2" s="66"/>
      <c r="I2" s="56"/>
      <c r="L2" s="2"/>
      <c r="M2" s="2"/>
      <c r="N2" s="2"/>
      <c r="O2" s="3"/>
      <c r="P2" s="3"/>
      <c r="Q2" s="3"/>
      <c r="AD2" s="6"/>
      <c r="AE2" s="6">
        <f>COUNTIF(B14:R49,"~*")</f>
        <v>0</v>
      </c>
    </row>
    <row r="3" spans="1:31" ht="15" customHeight="1" thickTop="1" x14ac:dyDescent="0.2">
      <c r="A3" s="62" t="s">
        <v>13</v>
      </c>
      <c r="B3" s="63"/>
      <c r="C3" s="67"/>
      <c r="D3" s="68"/>
      <c r="E3" s="68"/>
      <c r="F3" s="68"/>
      <c r="G3" s="69"/>
      <c r="H3" s="69"/>
      <c r="I3" s="56"/>
      <c r="L3" s="3"/>
      <c r="M3" s="3"/>
      <c r="N3" s="3"/>
      <c r="O3" s="3"/>
      <c r="P3" s="3"/>
      <c r="Q3" s="3"/>
      <c r="AD3" s="5"/>
      <c r="AE3" s="5" t="s">
        <v>0</v>
      </c>
    </row>
    <row r="4" spans="1:31" ht="12.95" customHeight="1" thickBot="1" x14ac:dyDescent="0.3">
      <c r="A4" s="11"/>
      <c r="C4" s="70"/>
      <c r="D4" s="70"/>
      <c r="E4" s="70"/>
      <c r="F4" s="70"/>
      <c r="G4" s="71"/>
      <c r="H4" s="71"/>
      <c r="L4" s="3"/>
      <c r="M4" s="3"/>
      <c r="N4" s="3"/>
      <c r="O4" s="3"/>
      <c r="P4" s="3"/>
      <c r="Q4" s="3"/>
      <c r="AD4" s="6"/>
      <c r="AE4" s="6">
        <f>COUNTIF(B14:R49,"  ")</f>
        <v>37</v>
      </c>
    </row>
    <row r="5" spans="1:31" ht="15" customHeight="1" thickTop="1" x14ac:dyDescent="0.2">
      <c r="A5" s="83" t="str">
        <f>IF(Sol!C5="OFF","     ","Score:   ")</f>
        <v xml:space="preserve">Score:   </v>
      </c>
      <c r="B5" s="84"/>
      <c r="C5" s="72">
        <f>IF(Sol!C5="OFF","",AE10)</f>
        <v>0</v>
      </c>
      <c r="D5" s="73"/>
      <c r="E5" s="73"/>
      <c r="F5" s="73"/>
      <c r="G5" s="73"/>
      <c r="H5" s="73"/>
      <c r="L5" s="3"/>
      <c r="M5" s="3"/>
      <c r="N5" s="3"/>
      <c r="O5" s="3"/>
      <c r="P5" s="3"/>
      <c r="Q5" s="3"/>
      <c r="AD5" s="7"/>
      <c r="AE5" s="7" t="s">
        <v>1</v>
      </c>
    </row>
    <row r="6" spans="1:31" ht="12.95" customHeight="1" thickBot="1" x14ac:dyDescent="0.25">
      <c r="L6" s="3"/>
      <c r="M6" s="3"/>
      <c r="N6" s="3"/>
      <c r="O6" s="3"/>
      <c r="P6" s="3"/>
      <c r="Q6" s="3"/>
      <c r="AD6" s="6"/>
      <c r="AE6" s="6">
        <f>COUNTIF(B14:R49," ")</f>
        <v>0</v>
      </c>
    </row>
    <row r="7" spans="1:31" ht="14.1" customHeight="1" thickTop="1" x14ac:dyDescent="0.2">
      <c r="A7" s="85" t="s">
        <v>14</v>
      </c>
      <c r="B7" s="86"/>
      <c r="C7" s="79" t="s">
        <v>22</v>
      </c>
      <c r="D7" s="80"/>
      <c r="E7" s="80"/>
      <c r="L7" s="3"/>
      <c r="M7" s="3"/>
      <c r="N7" s="3"/>
      <c r="O7" s="3"/>
      <c r="P7" s="3"/>
      <c r="Q7" s="3"/>
      <c r="AD7" s="5"/>
      <c r="AE7" s="5" t="s">
        <v>2</v>
      </c>
    </row>
    <row r="8" spans="1:31" ht="15.75" customHeight="1" thickBot="1" x14ac:dyDescent="0.25">
      <c r="A8" s="87" t="s">
        <v>42</v>
      </c>
      <c r="B8" s="88"/>
      <c r="C8" s="88"/>
      <c r="D8" s="88"/>
      <c r="E8" s="88"/>
      <c r="F8" s="88"/>
      <c r="G8" s="88"/>
      <c r="H8" s="89"/>
      <c r="I8" s="89"/>
      <c r="J8" s="89"/>
      <c r="K8" s="3"/>
      <c r="L8" s="3"/>
      <c r="M8" s="3"/>
      <c r="N8" s="3"/>
      <c r="O8" s="3"/>
      <c r="P8" s="3"/>
      <c r="Q8" s="3"/>
      <c r="AD8" s="6"/>
      <c r="AE8" s="6">
        <f>AE2+AE4+AE6</f>
        <v>37</v>
      </c>
    </row>
    <row r="9" spans="1:31" ht="12.95" customHeight="1" thickTop="1" x14ac:dyDescent="0.2">
      <c r="A9" s="81" t="s">
        <v>9</v>
      </c>
      <c r="B9" s="82"/>
      <c r="C9" s="82"/>
      <c r="D9" s="82"/>
      <c r="E9" s="82"/>
      <c r="F9" s="82"/>
      <c r="G9" s="82"/>
      <c r="H9" s="61"/>
      <c r="I9" s="61"/>
      <c r="J9" s="61"/>
      <c r="K9" s="3"/>
      <c r="L9" s="3"/>
      <c r="M9" s="3"/>
      <c r="N9" s="3"/>
      <c r="O9" s="3"/>
      <c r="P9" s="3"/>
      <c r="Q9" s="3"/>
      <c r="AD9" s="5"/>
      <c r="AE9" s="5" t="s">
        <v>3</v>
      </c>
    </row>
    <row r="10" spans="1:31" ht="12.95" customHeight="1" thickBot="1" x14ac:dyDescent="0.25">
      <c r="A10" s="74" t="s">
        <v>10</v>
      </c>
      <c r="B10" s="75"/>
      <c r="C10" s="75"/>
      <c r="D10" s="75"/>
      <c r="E10" s="75"/>
      <c r="F10" s="75"/>
      <c r="G10" s="75"/>
      <c r="H10" s="61"/>
      <c r="I10" s="61"/>
      <c r="J10" s="61"/>
      <c r="K10" s="3"/>
      <c r="L10" s="3"/>
      <c r="M10" s="3"/>
      <c r="N10" s="3"/>
      <c r="O10" s="3"/>
      <c r="P10" s="3"/>
      <c r="Q10" s="3"/>
      <c r="AD10" s="8"/>
      <c r="AE10" s="8">
        <f>(AE8-AE4-AE2)/AE8</f>
        <v>0</v>
      </c>
    </row>
    <row r="11" spans="1:31" ht="12.95" customHeight="1" thickTop="1" x14ac:dyDescent="0.2">
      <c r="A11" s="39" t="str">
        <f>IF(Sol!$C$5="OFF","     ","An asterisk (*) will appear to the right of an incorrect entry. ")</f>
        <v xml:space="preserve">An asterisk (*) will appear to the right of an incorrect entry. </v>
      </c>
      <c r="B11" s="12"/>
      <c r="C11" s="12"/>
      <c r="D11" s="12"/>
      <c r="E11" s="12"/>
      <c r="F11" s="12"/>
      <c r="G11" s="12"/>
      <c r="H11" s="10"/>
      <c r="I11" s="10"/>
      <c r="J11" s="10"/>
      <c r="K11" s="10"/>
      <c r="L11" s="3"/>
      <c r="M11" s="3"/>
      <c r="N11" s="3"/>
      <c r="O11" s="3"/>
      <c r="P11" s="3"/>
      <c r="Q11" s="3"/>
      <c r="AE11" t="s">
        <v>4</v>
      </c>
    </row>
    <row r="12" spans="1:31" ht="12.95" customHeight="1" x14ac:dyDescent="0.2">
      <c r="A12" s="39"/>
      <c r="B12" s="1"/>
      <c r="L12" s="3"/>
      <c r="M12" s="3"/>
      <c r="N12" s="3"/>
      <c r="O12" s="3"/>
      <c r="P12" s="3"/>
      <c r="Q12" s="3"/>
      <c r="AE12" t="s">
        <v>16</v>
      </c>
    </row>
    <row r="13" spans="1:31" ht="12.95" customHeight="1" x14ac:dyDescent="0.2">
      <c r="A13" s="1"/>
      <c r="B13" s="1"/>
      <c r="L13" s="3"/>
      <c r="M13" s="3"/>
      <c r="N13" s="3"/>
      <c r="O13" s="3"/>
      <c r="P13" s="3"/>
      <c r="Q13" s="3"/>
      <c r="AE13" t="s">
        <v>5</v>
      </c>
    </row>
    <row r="14" spans="1:31" ht="18" customHeight="1" x14ac:dyDescent="0.2">
      <c r="A14" s="54" t="s">
        <v>44</v>
      </c>
      <c r="B14" s="76" t="s">
        <v>46</v>
      </c>
      <c r="C14" s="77"/>
      <c r="D14" s="77"/>
      <c r="E14" s="77"/>
      <c r="F14" s="77"/>
      <c r="G14" s="77"/>
      <c r="H14" s="77"/>
      <c r="I14" s="77"/>
      <c r="J14" s="77"/>
      <c r="K14" s="77"/>
      <c r="L14" s="78"/>
      <c r="M14" s="3"/>
      <c r="AD14" s="5"/>
      <c r="AE14" s="5" t="s">
        <v>6</v>
      </c>
    </row>
    <row r="15" spans="1:31" ht="12.95" customHeight="1" x14ac:dyDescent="0.2">
      <c r="A15" s="33"/>
      <c r="B15" s="94" t="s">
        <v>41</v>
      </c>
      <c r="C15" s="95"/>
      <c r="D15" s="95"/>
      <c r="E15" s="95"/>
      <c r="F15" s="95"/>
      <c r="G15" s="95"/>
      <c r="H15" s="95"/>
      <c r="I15" s="95"/>
      <c r="J15" s="95"/>
      <c r="K15" s="95"/>
      <c r="L15" s="96"/>
      <c r="M15" s="3"/>
      <c r="N15" s="3"/>
      <c r="T15" t="s">
        <v>18</v>
      </c>
      <c r="AD15" s="5"/>
      <c r="AE15" s="5" t="s">
        <v>7</v>
      </c>
    </row>
    <row r="16" spans="1:31" ht="12.95" customHeight="1" x14ac:dyDescent="0.2">
      <c r="A16" s="16"/>
      <c r="B16" s="97" t="s">
        <v>47</v>
      </c>
      <c r="C16" s="98"/>
      <c r="D16" s="98"/>
      <c r="E16" s="98"/>
      <c r="F16" s="98"/>
      <c r="G16" s="98"/>
      <c r="H16" s="98"/>
      <c r="I16" s="98"/>
      <c r="J16" s="98"/>
      <c r="K16" s="98"/>
      <c r="L16" s="99"/>
      <c r="M16" s="3"/>
      <c r="N16" s="3"/>
      <c r="T16" t="s">
        <v>19</v>
      </c>
      <c r="AD16" s="9"/>
      <c r="AE16" s="9" t="s">
        <v>8</v>
      </c>
    </row>
    <row r="17" spans="1:16" ht="15" customHeight="1" x14ac:dyDescent="0.2">
      <c r="A17" s="16"/>
      <c r="B17" s="17"/>
      <c r="C17" s="19"/>
      <c r="D17" s="43"/>
      <c r="E17" s="30"/>
      <c r="F17" s="19"/>
      <c r="G17" s="30"/>
      <c r="H17" s="19"/>
      <c r="I17" s="30"/>
      <c r="J17" s="36"/>
      <c r="K17" s="30"/>
      <c r="L17" s="23"/>
      <c r="M17" s="3"/>
    </row>
    <row r="18" spans="1:16" ht="15" customHeight="1" x14ac:dyDescent="0.2">
      <c r="A18" s="16"/>
      <c r="B18" s="44" t="s">
        <v>48</v>
      </c>
      <c r="C18" s="19"/>
      <c r="D18" s="43"/>
      <c r="E18" s="30"/>
      <c r="F18" s="19"/>
      <c r="G18" s="30"/>
      <c r="H18" s="19"/>
      <c r="I18" s="30"/>
      <c r="J18" s="30"/>
      <c r="K18" s="34"/>
      <c r="L18" s="40" t="str">
        <f>IF(Sol!$C$5="OFF","",IF(K18="","  ",IF(AND(K18&lt;&gt;"",K18&lt;&gt;Sol!K18),"*"," ")))</f>
        <v xml:space="preserve">  </v>
      </c>
      <c r="M18" s="3"/>
    </row>
    <row r="19" spans="1:16" ht="15" customHeight="1" x14ac:dyDescent="0.2">
      <c r="A19" s="16"/>
      <c r="B19" s="44" t="s">
        <v>23</v>
      </c>
      <c r="C19" s="18"/>
      <c r="D19" s="19"/>
      <c r="E19" s="30"/>
      <c r="F19" s="26"/>
      <c r="G19" s="30"/>
      <c r="H19" s="19"/>
      <c r="I19" s="30"/>
      <c r="J19" s="26"/>
      <c r="K19" s="30"/>
      <c r="L19" s="23"/>
      <c r="M19" s="3"/>
      <c r="N19" s="3"/>
    </row>
    <row r="20" spans="1:16" ht="15" customHeight="1" x14ac:dyDescent="0.2">
      <c r="A20" s="16"/>
      <c r="B20" s="17"/>
      <c r="C20" s="90"/>
      <c r="D20" s="93"/>
      <c r="E20" s="92"/>
      <c r="F20" s="25" t="str">
        <f>IF(Sol!$C$5="OFF","",IF(C20="","  ",IF(AND(C20&lt;&gt;"",C20&lt;&gt;Sol!C20),"*"," ")))</f>
        <v xml:space="preserve">  </v>
      </c>
      <c r="G20" s="34"/>
      <c r="H20" s="25" t="str">
        <f>IF(Sol!$C$5="OFF","",IF(G20="","  ",IF(AND(G20&lt;&gt;"",G20&lt;&gt;Sol!G20),"*"," ")))</f>
        <v xml:space="preserve">  </v>
      </c>
      <c r="I20" s="30"/>
      <c r="J20" s="30"/>
      <c r="K20" s="30"/>
      <c r="L20" s="32"/>
      <c r="M20" s="3"/>
      <c r="N20" s="3"/>
      <c r="P20" t="s">
        <v>49</v>
      </c>
    </row>
    <row r="21" spans="1:16" ht="15" customHeight="1" x14ac:dyDescent="0.2">
      <c r="A21" s="16"/>
      <c r="B21" s="17"/>
      <c r="C21" s="90"/>
      <c r="D21" s="93"/>
      <c r="E21" s="92"/>
      <c r="F21" s="25" t="str">
        <f>IF(Sol!$C$5="OFF","",IF(C21="","  ",IF(AND(C21&lt;&gt;"",C21&lt;&gt;Sol!C21),"*"," ")))</f>
        <v xml:space="preserve">  </v>
      </c>
      <c r="G21" s="48"/>
      <c r="H21" s="25" t="str">
        <f>IF(Sol!$C$5="OFF","",IF(G21="","  ",IF(AND(G21&lt;&gt;"",G21&lt;&gt;Sol!G21),"*"," ")))</f>
        <v xml:space="preserve">  </v>
      </c>
      <c r="I21" s="30"/>
      <c r="J21" s="30"/>
      <c r="K21" s="30"/>
      <c r="L21" s="32"/>
      <c r="M21" s="3"/>
      <c r="N21" s="3"/>
      <c r="P21" t="s">
        <v>50</v>
      </c>
    </row>
    <row r="22" spans="1:16" ht="15" customHeight="1" x14ac:dyDescent="0.2">
      <c r="A22" s="16"/>
      <c r="B22" s="17"/>
      <c r="C22" s="90"/>
      <c r="D22" s="93"/>
      <c r="E22" s="92"/>
      <c r="F22" s="25" t="str">
        <f>IF(Sol!$C$5="OFF","",IF(C22="","  ",IF(AND(C22&lt;&gt;"",C22&lt;&gt;Sol!C22),"*"," ")))</f>
        <v xml:space="preserve">  </v>
      </c>
      <c r="G22" s="34"/>
      <c r="H22" s="25" t="str">
        <f>IF(Sol!$C$5="OFF","",IF(G22="","  ",IF(AND(G22&lt;&gt;"",G22&lt;&gt;Sol!G22),"*"," ")))</f>
        <v xml:space="preserve">  </v>
      </c>
      <c r="I22" s="30"/>
      <c r="J22" s="30"/>
      <c r="K22" s="30"/>
      <c r="L22" s="32"/>
      <c r="M22" s="3"/>
    </row>
    <row r="23" spans="1:16" ht="15" customHeight="1" x14ac:dyDescent="0.2">
      <c r="A23" s="16"/>
      <c r="B23" s="17"/>
      <c r="C23" s="90"/>
      <c r="D23" s="93"/>
      <c r="E23" s="92"/>
      <c r="F23" s="25" t="str">
        <f>IF(Sol!$C$5="OFF","",IF(C23="","  ",IF(AND(C23&lt;&gt;"",C23&lt;&gt;Sol!C23),"*"," ")))</f>
        <v xml:space="preserve">  </v>
      </c>
      <c r="G23" s="48"/>
      <c r="H23" s="25" t="str">
        <f>IF(Sol!$C$5="OFF","",IF(G23="","  ",IF(AND(G23&lt;&gt;"",G23&lt;&gt;Sol!G23),"*"," ")))</f>
        <v xml:space="preserve">  </v>
      </c>
      <c r="I23" s="30"/>
      <c r="J23" s="30"/>
      <c r="K23" s="30"/>
      <c r="L23" s="32"/>
      <c r="M23" s="3"/>
      <c r="P23" t="s">
        <v>26</v>
      </c>
    </row>
    <row r="24" spans="1:16" ht="15" customHeight="1" x14ac:dyDescent="0.2">
      <c r="A24" s="16"/>
      <c r="B24" s="17"/>
      <c r="C24" s="46" t="s">
        <v>28</v>
      </c>
      <c r="D24" s="19"/>
      <c r="E24" s="30"/>
      <c r="F24" s="20"/>
      <c r="G24" s="30"/>
      <c r="H24" s="19"/>
      <c r="I24" s="34"/>
      <c r="J24" s="25" t="str">
        <f>IF(Sol!$C$5="OFF","",IF(I24="","  ",IF(AND(I24&lt;&gt;"",I24&lt;&gt;Sol!I24),"*"," ")))</f>
        <v xml:space="preserve">  </v>
      </c>
      <c r="K24" s="30"/>
      <c r="L24" s="32"/>
      <c r="M24" s="3"/>
      <c r="P24" t="s">
        <v>25</v>
      </c>
    </row>
    <row r="25" spans="1:16" ht="15" customHeight="1" x14ac:dyDescent="0.2">
      <c r="A25" s="16"/>
      <c r="B25" s="44" t="s">
        <v>29</v>
      </c>
      <c r="C25" s="18"/>
      <c r="D25" s="19"/>
      <c r="E25" s="30"/>
      <c r="F25" s="20"/>
      <c r="G25" s="30"/>
      <c r="H25" s="19"/>
      <c r="I25" s="29"/>
      <c r="J25" s="25" t="str">
        <f>IF(Sol!$C$5="OFF","",IF(I25="","  ",IF(AND(I25&lt;&gt;"",I25&lt;&gt;Sol!I25),"*"," ")))</f>
        <v xml:space="preserve">  </v>
      </c>
      <c r="K25" s="30"/>
      <c r="L25" s="32"/>
      <c r="M25" s="3"/>
      <c r="P25" t="s">
        <v>27</v>
      </c>
    </row>
    <row r="26" spans="1:16" ht="15" customHeight="1" x14ac:dyDescent="0.2">
      <c r="A26" s="16"/>
      <c r="B26" s="44" t="s">
        <v>30</v>
      </c>
      <c r="C26" s="18"/>
      <c r="D26" s="19"/>
      <c r="E26" s="30"/>
      <c r="F26" s="20"/>
      <c r="G26" s="30"/>
      <c r="H26" s="19"/>
      <c r="I26" s="30"/>
      <c r="J26" s="19"/>
      <c r="K26" s="30"/>
      <c r="L26" s="32"/>
      <c r="M26" s="3"/>
    </row>
    <row r="27" spans="1:16" ht="15" customHeight="1" x14ac:dyDescent="0.2">
      <c r="A27" s="16"/>
      <c r="B27" s="17"/>
      <c r="C27" s="90"/>
      <c r="D27" s="93"/>
      <c r="E27" s="92"/>
      <c r="F27" s="25" t="str">
        <f>IF(Sol!$C$5="OFF","",IF(C27="","  ",IF(AND(C27&lt;&gt;"",C27&lt;&gt;Sol!C27),"*"," ")))</f>
        <v xml:space="preserve">  </v>
      </c>
      <c r="G27" s="34"/>
      <c r="H27" s="25" t="str">
        <f>IF(Sol!$C$5="OFF","",IF(G27="","  ",IF(AND(G27&lt;&gt;"",G27&lt;&gt;Sol!G27),"*"," ")))</f>
        <v xml:space="preserve">  </v>
      </c>
      <c r="I27" s="19"/>
      <c r="J27" s="19"/>
      <c r="K27" s="30"/>
      <c r="L27" s="32"/>
      <c r="M27" s="3"/>
      <c r="P27" t="s">
        <v>31</v>
      </c>
    </row>
    <row r="28" spans="1:16" ht="15" customHeight="1" x14ac:dyDescent="0.2">
      <c r="A28" s="16"/>
      <c r="B28" s="17"/>
      <c r="C28" s="90"/>
      <c r="D28" s="93"/>
      <c r="E28" s="92"/>
      <c r="F28" s="25" t="str">
        <f>IF(Sol!$C$5="OFF","",IF(C28="","  ",IF(AND(C28&lt;&gt;"",C28&lt;&gt;Sol!C28),"*"," ")))</f>
        <v xml:space="preserve">  </v>
      </c>
      <c r="G28" s="29"/>
      <c r="H28" s="25" t="str">
        <f>IF(Sol!$C$5="OFF","",IF(G28="","  ",IF(AND(G28&lt;&gt;"",G28&lt;&gt;Sol!G28),"*"," ")))</f>
        <v xml:space="preserve">  </v>
      </c>
      <c r="I28" s="19"/>
      <c r="J28" s="19"/>
      <c r="K28" s="30"/>
      <c r="L28" s="32"/>
      <c r="M28" s="3"/>
      <c r="P28" t="s">
        <v>32</v>
      </c>
    </row>
    <row r="29" spans="1:16" ht="15" customHeight="1" x14ac:dyDescent="0.2">
      <c r="A29" s="16"/>
      <c r="B29" s="17"/>
      <c r="C29" s="90"/>
      <c r="D29" s="93"/>
      <c r="E29" s="92"/>
      <c r="F29" s="25" t="str">
        <f>IF(Sol!$C$5="OFF","",IF(C29="","  ",IF(AND(C29&lt;&gt;"",C29&lt;&gt;Sol!C29),"*"," ")))</f>
        <v xml:space="preserve">  </v>
      </c>
      <c r="G29" s="29"/>
      <c r="H29" s="25" t="str">
        <f>IF(Sol!$C$5="OFF","",IF(G29="","  ",IF(AND(G29&lt;&gt;"",G29&lt;&gt;Sol!G29),"*"," ")))</f>
        <v xml:space="preserve">  </v>
      </c>
      <c r="I29" s="19"/>
      <c r="J29" s="19"/>
      <c r="K29" s="30"/>
      <c r="L29" s="32"/>
      <c r="M29" s="3"/>
      <c r="P29" t="s">
        <v>33</v>
      </c>
    </row>
    <row r="30" spans="1:16" ht="15" customHeight="1" x14ac:dyDescent="0.2">
      <c r="A30" s="16"/>
      <c r="B30" s="44"/>
      <c r="C30" s="90"/>
      <c r="D30" s="93"/>
      <c r="E30" s="92"/>
      <c r="F30" s="25" t="str">
        <f>IF(Sol!$C$5="OFF","",IF(C30="","  ",IF(AND(C30&lt;&gt;"",C30&lt;&gt;Sol!C30),"*"," ")))</f>
        <v xml:space="preserve">  </v>
      </c>
      <c r="G30" s="29"/>
      <c r="H30" s="25" t="str">
        <f>IF(Sol!$C$5="OFF","",IF(G30="","  ",IF(AND(G30&lt;&gt;"",G30&lt;&gt;Sol!G30),"*"," ")))</f>
        <v xml:space="preserve">  </v>
      </c>
      <c r="I30" s="19"/>
      <c r="J30" s="19"/>
      <c r="K30" s="30"/>
      <c r="L30" s="32"/>
      <c r="M30" s="3"/>
      <c r="P30" t="s">
        <v>34</v>
      </c>
    </row>
    <row r="31" spans="1:16" ht="15" customHeight="1" x14ac:dyDescent="0.2">
      <c r="A31" s="16"/>
      <c r="B31" s="17"/>
      <c r="C31" s="90"/>
      <c r="D31" s="93"/>
      <c r="E31" s="92"/>
      <c r="F31" s="25" t="str">
        <f>IF(Sol!$C$5="OFF","",IF(C31="","  ",IF(AND(C31&lt;&gt;"",C31&lt;&gt;Sol!C31),"*"," ")))</f>
        <v xml:space="preserve">  </v>
      </c>
      <c r="G31" s="29"/>
      <c r="H31" s="25" t="str">
        <f>IF(Sol!$C$5="OFF","",IF(G31="","  ",IF(AND(G31&lt;&gt;"",G31&lt;&gt;Sol!G31),"*"," ")))</f>
        <v xml:space="preserve">  </v>
      </c>
      <c r="I31" s="19"/>
      <c r="J31" s="19"/>
      <c r="K31" s="30"/>
      <c r="L31" s="32"/>
      <c r="M31" s="3"/>
      <c r="P31" t="s">
        <v>56</v>
      </c>
    </row>
    <row r="32" spans="1:16" ht="15" customHeight="1" x14ac:dyDescent="0.2">
      <c r="A32" s="16"/>
      <c r="B32" s="44"/>
      <c r="C32" s="90"/>
      <c r="D32" s="93"/>
      <c r="E32" s="92"/>
      <c r="F32" s="25" t="str">
        <f>IF(Sol!$C$5="OFF","",IF(C32="","  ",IF(AND(C32&lt;&gt;"",C32&lt;&gt;Sol!C32),"*"," ")))</f>
        <v xml:space="preserve">  </v>
      </c>
      <c r="G32" s="48"/>
      <c r="H32" s="25" t="str">
        <f>IF(Sol!$C$5="OFF","",IF(G32="","  ",IF(AND(G32&lt;&gt;"",G32&lt;&gt;Sol!G32),"*"," ")))</f>
        <v xml:space="preserve">  </v>
      </c>
      <c r="I32" s="19"/>
      <c r="J32" s="19"/>
      <c r="K32" s="30"/>
      <c r="L32" s="32"/>
      <c r="M32" s="3"/>
      <c r="P32" t="s">
        <v>35</v>
      </c>
    </row>
    <row r="33" spans="1:20" ht="15" customHeight="1" x14ac:dyDescent="0.2">
      <c r="A33" s="16"/>
      <c r="B33" s="44"/>
      <c r="C33" s="46" t="s">
        <v>37</v>
      </c>
      <c r="D33" s="47"/>
      <c r="E33" s="30"/>
      <c r="F33" s="20"/>
      <c r="G33" s="30"/>
      <c r="H33" s="19"/>
      <c r="I33" s="42"/>
      <c r="J33" s="25" t="str">
        <f>IF(Sol!$C$5="OFF","",IF(I33="","  ",IF(AND(I33&lt;&gt;"",I33&lt;&gt;Sol!I33),"*"," ")))</f>
        <v xml:space="preserve">  </v>
      </c>
      <c r="K33" s="30"/>
      <c r="L33" s="32"/>
      <c r="M33" s="3"/>
      <c r="P33" t="s">
        <v>36</v>
      </c>
    </row>
    <row r="34" spans="1:20" ht="15" customHeight="1" x14ac:dyDescent="0.2">
      <c r="A34" s="16"/>
      <c r="B34" s="44" t="s">
        <v>51</v>
      </c>
      <c r="C34" s="18"/>
      <c r="D34" s="19"/>
      <c r="E34" s="30"/>
      <c r="F34" s="20"/>
      <c r="G34" s="19"/>
      <c r="H34" s="19"/>
      <c r="I34" s="19"/>
      <c r="J34" s="19"/>
      <c r="K34" s="42"/>
      <c r="L34" s="40" t="str">
        <f>IF(Sol!$C$5="OFF","",IF(K34="","  ",IF(AND(K34&lt;&gt;"",K34&lt;&gt;Sol!K34),"*"," ")))</f>
        <v xml:space="preserve">  </v>
      </c>
      <c r="M34" s="3"/>
    </row>
    <row r="35" spans="1:20" ht="15" customHeight="1" x14ac:dyDescent="0.2">
      <c r="A35" s="16"/>
      <c r="B35" s="44" t="s">
        <v>38</v>
      </c>
      <c r="C35" s="18"/>
      <c r="D35" s="19"/>
      <c r="E35" s="30"/>
      <c r="F35" s="20"/>
      <c r="G35" s="19"/>
      <c r="H35" s="19"/>
      <c r="I35" s="19"/>
      <c r="J35" s="19"/>
      <c r="K35" s="34"/>
      <c r="L35" s="40" t="str">
        <f>IF(Sol!$C$5="OFF","",IF(K35="","  ",IF(AND(K35&lt;&gt;"",K35&lt;&gt;Sol!K35),"*"," ")))</f>
        <v xml:space="preserve">  </v>
      </c>
      <c r="M35" s="3"/>
    </row>
    <row r="36" spans="1:20" ht="15" customHeight="1" x14ac:dyDescent="0.2">
      <c r="A36" s="16"/>
      <c r="B36" s="44"/>
      <c r="C36" s="90"/>
      <c r="D36" s="91"/>
      <c r="E36" s="92"/>
      <c r="F36" s="25" t="str">
        <f>IF(Sol!$C$5="OFF","",IF(C36="","  ",IF(AND(C36&lt;&gt;"",C36&lt;&gt;Sol!C36),"*"," ")))</f>
        <v xml:space="preserve">  </v>
      </c>
      <c r="G36" s="19"/>
      <c r="H36" s="19"/>
      <c r="I36" s="19"/>
      <c r="J36" s="19"/>
      <c r="K36" s="48"/>
      <c r="L36" s="40" t="str">
        <f>IF(Sol!$C$5="OFF","",IF(K36="","  ",IF(AND(K36&lt;&gt;"",K36&lt;&gt;Sol!K36),"*"," ")))</f>
        <v xml:space="preserve">  </v>
      </c>
      <c r="M36" s="3"/>
      <c r="P36" t="s">
        <v>52</v>
      </c>
    </row>
    <row r="37" spans="1:20" ht="15" customHeight="1" thickBot="1" x14ac:dyDescent="0.25">
      <c r="A37" s="16"/>
      <c r="B37" s="44" t="s">
        <v>26</v>
      </c>
      <c r="C37" s="18"/>
      <c r="D37" s="19"/>
      <c r="E37" s="30"/>
      <c r="F37" s="20"/>
      <c r="G37" s="19"/>
      <c r="H37" s="19"/>
      <c r="I37" s="19"/>
      <c r="J37" s="19"/>
      <c r="K37" s="38"/>
      <c r="L37" s="40" t="str">
        <f>IF(Sol!$C$5="OFF","",IF(K37="","  ",IF(AND(K37&lt;&gt;"",K37&lt;&gt;Sol!K37),"*"," ")))</f>
        <v xml:space="preserve">  </v>
      </c>
      <c r="M37" s="3"/>
      <c r="P37" t="s">
        <v>53</v>
      </c>
    </row>
    <row r="38" spans="1:20" ht="15" customHeight="1" thickTop="1" x14ac:dyDescent="0.2">
      <c r="A38" s="16"/>
      <c r="B38" s="21"/>
      <c r="C38" s="22"/>
      <c r="D38" s="22"/>
      <c r="E38" s="28"/>
      <c r="F38" s="28"/>
      <c r="G38" s="28"/>
      <c r="H38" s="28"/>
      <c r="I38" s="28"/>
      <c r="J38" s="28"/>
      <c r="K38" s="28"/>
      <c r="L38" s="24"/>
      <c r="M38" s="3"/>
      <c r="P38" t="s">
        <v>49</v>
      </c>
    </row>
    <row r="39" spans="1:20" ht="1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P39" t="s">
        <v>50</v>
      </c>
    </row>
    <row r="40" spans="1:20" ht="15" customHeight="1" x14ac:dyDescent="0.2">
      <c r="A40" s="54" t="s">
        <v>45</v>
      </c>
      <c r="B40" s="49"/>
      <c r="C40" s="50"/>
      <c r="D40" s="51"/>
      <c r="E40" s="36"/>
      <c r="F40" s="52"/>
      <c r="G40" s="51"/>
      <c r="H40" s="53"/>
      <c r="I40" s="3"/>
      <c r="K40" s="3"/>
      <c r="P40" t="s">
        <v>48</v>
      </c>
    </row>
    <row r="41" spans="1:20" ht="15" customHeight="1" x14ac:dyDescent="0.2">
      <c r="A41" s="16"/>
      <c r="B41" s="59" t="s">
        <v>54</v>
      </c>
      <c r="C41" s="18"/>
      <c r="D41" s="19"/>
      <c r="E41" s="30"/>
      <c r="F41" s="20"/>
      <c r="G41" s="19"/>
      <c r="H41" s="32"/>
      <c r="I41" s="3"/>
      <c r="K41" s="3"/>
      <c r="P41" t="s">
        <v>55</v>
      </c>
    </row>
    <row r="42" spans="1:20" ht="15" customHeight="1" x14ac:dyDescent="0.2">
      <c r="A42" s="16"/>
      <c r="B42" s="44"/>
      <c r="C42" s="90"/>
      <c r="D42" s="93"/>
      <c r="E42" s="92"/>
      <c r="F42" s="25" t="str">
        <f>IF(Sol!$C$5="OFF","",IF(C42="","  ",IF(AND(C42&lt;&gt;"",C42&lt;&gt;Sol!C42),"*"," ")))</f>
        <v xml:space="preserve">  </v>
      </c>
      <c r="G42" s="34"/>
      <c r="H42" s="40" t="str">
        <f>IF(Sol!$C$5="OFF","",IF(G42="","  ",IF(AND(G42&lt;&gt;"",G42&lt;&gt;Sol!G42),"*"," ")))</f>
        <v xml:space="preserve">  </v>
      </c>
      <c r="I42" s="3"/>
      <c r="K42" s="3"/>
    </row>
    <row r="43" spans="1:20" ht="15" customHeight="1" x14ac:dyDescent="0.2">
      <c r="A43" s="16"/>
      <c r="B43" s="44"/>
      <c r="C43" s="90"/>
      <c r="D43" s="93"/>
      <c r="E43" s="92"/>
      <c r="F43" s="25" t="str">
        <f>IF(Sol!$C$5="OFF","",IF(C43="","  ",IF(AND(C43&lt;&gt;"",C43&lt;&gt;Sol!C43),"*"," ")))</f>
        <v xml:space="preserve">  </v>
      </c>
      <c r="G43" s="48"/>
      <c r="H43" s="40" t="str">
        <f>IF(Sol!$C$5="OFF","",IF(G43="","  ",IF(AND(G43&lt;&gt;"",G43&lt;&gt;Sol!G43),"*"," ")))</f>
        <v xml:space="preserve">  </v>
      </c>
      <c r="I43" s="3"/>
      <c r="K43" s="3"/>
    </row>
    <row r="44" spans="1:20" ht="15" customHeight="1" x14ac:dyDescent="0.2">
      <c r="A44" s="16"/>
      <c r="B44" s="44"/>
      <c r="C44" s="55" t="s">
        <v>39</v>
      </c>
      <c r="D44" s="55"/>
      <c r="E44" s="55"/>
      <c r="F44" s="27"/>
      <c r="G44" s="34"/>
      <c r="H44" s="40" t="str">
        <f>IF(Sol!$C$5="OFF","",IF(G44="","  ",IF(AND(G44&lt;&gt;"",G44&lt;&gt;Sol!G44),"*"," ")))</f>
        <v xml:space="preserve">  </v>
      </c>
      <c r="I44" s="3"/>
      <c r="K44" s="3"/>
      <c r="T44" t="s">
        <v>20</v>
      </c>
    </row>
    <row r="45" spans="1:20" ht="15" customHeight="1" x14ac:dyDescent="0.2">
      <c r="A45" s="16"/>
      <c r="B45" s="44"/>
      <c r="C45" s="90"/>
      <c r="D45" s="93"/>
      <c r="E45" s="92"/>
      <c r="F45" s="25" t="str">
        <f>IF(Sol!$C$5="OFF","",IF(C45="","  ",IF(AND(C45&lt;&gt;"",C45&lt;&gt;Sol!C45),"*"," ")))</f>
        <v xml:space="preserve">  </v>
      </c>
      <c r="G45" s="48"/>
      <c r="H45" s="40" t="str">
        <f>IF(Sol!$C$5="OFF","",IF(G45="","  ",IF(AND(G45&lt;&gt;"",G45&lt;&gt;Sol!G45),"*"," ")))</f>
        <v xml:space="preserve">  </v>
      </c>
      <c r="I45" s="3"/>
      <c r="K45" s="3"/>
      <c r="T45" t="s">
        <v>21</v>
      </c>
    </row>
    <row r="46" spans="1:20" ht="15" customHeight="1" thickBot="1" x14ac:dyDescent="0.25">
      <c r="A46" s="16"/>
      <c r="B46" s="44"/>
      <c r="C46" s="55" t="s">
        <v>40</v>
      </c>
      <c r="D46" s="55"/>
      <c r="E46" s="55"/>
      <c r="F46" s="27"/>
      <c r="G46" s="38"/>
      <c r="H46" s="40" t="str">
        <f>IF(Sol!$C$5="OFF","",IF(G46="","  ",IF(AND(G46&lt;&gt;"",G46&lt;&gt;Sol!G46),"*"," ")))</f>
        <v xml:space="preserve">  </v>
      </c>
      <c r="I46" s="3"/>
      <c r="K46" s="3"/>
    </row>
    <row r="47" spans="1:20" ht="15" customHeight="1" thickTop="1" x14ac:dyDescent="0.2">
      <c r="A47" s="16"/>
      <c r="B47" s="21"/>
      <c r="C47" s="22"/>
      <c r="D47" s="22"/>
      <c r="E47" s="28"/>
      <c r="F47" s="28"/>
      <c r="G47" s="28"/>
      <c r="H47" s="24"/>
      <c r="I47" s="3"/>
      <c r="K47" s="3"/>
    </row>
    <row r="48" spans="1:2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</sheetData>
  <sheetProtection password="EF22" sheet="1" objects="1" scenarios="1"/>
  <mergeCells count="30">
    <mergeCell ref="C36:E36"/>
    <mergeCell ref="C45:E45"/>
    <mergeCell ref="B15:L15"/>
    <mergeCell ref="B16:L16"/>
    <mergeCell ref="C43:E43"/>
    <mergeCell ref="C27:E27"/>
    <mergeCell ref="C28:E28"/>
    <mergeCell ref="C29:E29"/>
    <mergeCell ref="C30:E30"/>
    <mergeCell ref="C31:E31"/>
    <mergeCell ref="C32:E32"/>
    <mergeCell ref="C42:E42"/>
    <mergeCell ref="C20:E20"/>
    <mergeCell ref="C21:E21"/>
    <mergeCell ref="C22:E22"/>
    <mergeCell ref="C23:E23"/>
    <mergeCell ref="C4:H4"/>
    <mergeCell ref="C5:H5"/>
    <mergeCell ref="A10:J10"/>
    <mergeCell ref="B14:L14"/>
    <mergeCell ref="C7:E7"/>
    <mergeCell ref="A9:J9"/>
    <mergeCell ref="A5:B5"/>
    <mergeCell ref="A7:B7"/>
    <mergeCell ref="A8:J8"/>
    <mergeCell ref="A1:H1"/>
    <mergeCell ref="A2:B2"/>
    <mergeCell ref="C2:H2"/>
    <mergeCell ref="A3:B3"/>
    <mergeCell ref="C3:H3"/>
  </mergeCells>
  <phoneticPr fontId="3" type="noConversion"/>
  <dataValidations count="9">
    <dataValidation allowBlank="1" showErrorMessage="1" sqref="G23 G21 I25 G43 K36 G28:G32 G45"/>
    <dataValidation allowBlank="1" showErrorMessage="1" prompt="_x000a_" sqref="G22 I24 K18 G20 I33 K35 G27 G42 G44"/>
    <dataValidation type="list" allowBlank="1" showInputMessage="1" showErrorMessage="1" sqref="C23:E23">
      <formula1>$P$20:$P$21</formula1>
    </dataValidation>
    <dataValidation type="list" allowBlank="1" showInputMessage="1" showErrorMessage="1" sqref="C21:E21">
      <formula1>"Cost of goods manufactured,Purchases,Sales,"</formula1>
    </dataValidation>
    <dataValidation type="list" allowBlank="1" showInputMessage="1" showErrorMessage="1" sqref="C22:E22 C43:E43">
      <formula1>$P$23:$P$25</formula1>
    </dataValidation>
    <dataValidation type="list" allowBlank="1" showInputMessage="1" showErrorMessage="1" prompt="Select from the drop-down list." sqref="C20:E20">
      <formula1>$P$20:$P$21</formula1>
    </dataValidation>
    <dataValidation type="list" allowBlank="1" showInputMessage="1" showErrorMessage="1" sqref="C28:E32">
      <formula1>$P$27:$P$33</formula1>
    </dataValidation>
    <dataValidation type="list" allowBlank="1" showInputMessage="1" showErrorMessage="1" prompt="Select factory overhead items in descending order by amount, except miscellaneous costs, which should appear last." sqref="C27:E27">
      <formula1>$P$27:$P$33</formula1>
    </dataValidation>
    <dataValidation type="list" allowBlank="1" showErrorMessage="1" sqref="C45:E45 C42:E42 C36:E36">
      <formula1>$P$36:$P$41</formula1>
    </dataValidation>
  </dataValidations>
  <pageMargins left="0.75" right="0.75" top="1" bottom="1" header="0.5" footer="0.5"/>
  <pageSetup scale="78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tabSelected="1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hidden="1" customWidth="1"/>
    <col min="17" max="17" width="11.7109375" customWidth="1"/>
    <col min="18" max="18" width="3.7109375" customWidth="1"/>
  </cols>
  <sheetData>
    <row r="1" spans="1:23" ht="19.5" x14ac:dyDescent="0.4">
      <c r="A1" s="100" t="s">
        <v>43</v>
      </c>
      <c r="B1" s="100"/>
      <c r="C1" s="100"/>
      <c r="D1" s="100"/>
      <c r="E1" s="80"/>
      <c r="F1" s="80"/>
      <c r="G1" s="80"/>
      <c r="H1" s="80"/>
      <c r="I1" s="57"/>
      <c r="J1" s="3"/>
      <c r="K1" s="3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5" customHeight="1" x14ac:dyDescent="0.2">
      <c r="A2" s="62" t="s">
        <v>12</v>
      </c>
      <c r="B2" s="101"/>
      <c r="C2" s="102" t="s">
        <v>11</v>
      </c>
      <c r="D2" s="103"/>
      <c r="E2" s="103"/>
      <c r="F2" s="103"/>
      <c r="G2" s="98"/>
      <c r="H2" s="98"/>
      <c r="I2" s="57"/>
      <c r="J2" s="3"/>
      <c r="K2" s="3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5" customHeight="1" x14ac:dyDescent="0.2">
      <c r="A3" s="62" t="s">
        <v>13</v>
      </c>
      <c r="B3" s="101"/>
      <c r="C3" s="104"/>
      <c r="D3" s="105"/>
      <c r="E3" s="105"/>
      <c r="F3" s="105"/>
      <c r="G3" s="106"/>
      <c r="H3" s="106"/>
      <c r="I3" s="57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3.5" x14ac:dyDescent="0.25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5" customHeight="1" x14ac:dyDescent="0.2">
      <c r="A5" s="62" t="s">
        <v>15</v>
      </c>
      <c r="B5" s="109"/>
      <c r="C5" s="107" t="str">
        <f>IF('Ex. 15(1)-15'!C7=100200,"OFF","ON")</f>
        <v>ON</v>
      </c>
      <c r="D5" s="80"/>
      <c r="E5" s="80"/>
      <c r="F5" s="80"/>
      <c r="G5" s="80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4.1" customHeight="1" x14ac:dyDescent="0.2">
      <c r="A7" s="108"/>
      <c r="B7" s="109"/>
      <c r="C7" s="79"/>
      <c r="D7" s="80"/>
      <c r="E7" s="8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5" x14ac:dyDescent="0.2">
      <c r="A8" s="112" t="s">
        <v>42</v>
      </c>
      <c r="B8" s="113"/>
      <c r="C8" s="113"/>
      <c r="D8" s="113"/>
      <c r="E8" s="113"/>
      <c r="F8" s="113"/>
      <c r="G8" s="113"/>
      <c r="H8" s="114"/>
      <c r="I8" s="114"/>
      <c r="J8" s="114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12.95" customHeight="1" x14ac:dyDescent="0.2">
      <c r="A9" s="115" t="s">
        <v>9</v>
      </c>
      <c r="B9" s="111"/>
      <c r="C9" s="111"/>
      <c r="D9" s="111"/>
      <c r="E9" s="111"/>
      <c r="F9" s="111"/>
      <c r="G9" s="111"/>
      <c r="H9" s="111"/>
      <c r="I9" s="111"/>
      <c r="J9" s="111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2.95" customHeight="1" x14ac:dyDescent="0.2">
      <c r="A10" s="110" t="s">
        <v>10</v>
      </c>
      <c r="B10" s="111"/>
      <c r="C10" s="111"/>
      <c r="D10" s="111"/>
      <c r="E10" s="111"/>
      <c r="F10" s="111"/>
      <c r="G10" s="111"/>
      <c r="H10" s="111"/>
      <c r="I10" s="111"/>
      <c r="J10" s="111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ht="12.95" customHeight="1" x14ac:dyDescent="0.2">
      <c r="A11" s="14" t="s">
        <v>17</v>
      </c>
      <c r="B11" s="15"/>
      <c r="C11" s="15"/>
      <c r="D11" s="15"/>
      <c r="E11" s="15"/>
      <c r="F11" s="15"/>
      <c r="G11" s="15"/>
      <c r="H11" s="13"/>
      <c r="I11" s="13"/>
      <c r="J11" s="13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2.95" customHeight="1" x14ac:dyDescent="0.2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12.95" customHeight="1" x14ac:dyDescent="0.2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23" ht="18" customHeight="1" x14ac:dyDescent="0.2">
      <c r="A14" s="54" t="s">
        <v>44</v>
      </c>
      <c r="B14" s="76" t="s">
        <v>46</v>
      </c>
      <c r="C14" s="77"/>
      <c r="D14" s="77"/>
      <c r="E14" s="77"/>
      <c r="F14" s="77"/>
      <c r="G14" s="77"/>
      <c r="H14" s="77"/>
      <c r="I14" s="77"/>
      <c r="J14" s="77"/>
      <c r="K14" s="77"/>
      <c r="L14" s="78"/>
      <c r="M14" s="3"/>
    </row>
    <row r="15" spans="1:23" ht="12.95" customHeight="1" x14ac:dyDescent="0.2">
      <c r="A15" s="33"/>
      <c r="B15" s="94" t="s">
        <v>41</v>
      </c>
      <c r="C15" s="95"/>
      <c r="D15" s="95"/>
      <c r="E15" s="95"/>
      <c r="F15" s="95"/>
      <c r="G15" s="95"/>
      <c r="H15" s="95"/>
      <c r="I15" s="95"/>
      <c r="J15" s="95"/>
      <c r="K15" s="95"/>
      <c r="L15" s="96"/>
      <c r="M15" s="3"/>
    </row>
    <row r="16" spans="1:23" ht="12.95" customHeight="1" x14ac:dyDescent="0.2">
      <c r="A16" s="16"/>
      <c r="B16" s="97" t="s">
        <v>47</v>
      </c>
      <c r="C16" s="98"/>
      <c r="D16" s="98"/>
      <c r="E16" s="98"/>
      <c r="F16" s="98"/>
      <c r="G16" s="98"/>
      <c r="H16" s="98"/>
      <c r="I16" s="98"/>
      <c r="J16" s="98"/>
      <c r="K16" s="98"/>
      <c r="L16" s="99"/>
      <c r="M16" s="3"/>
      <c r="N16" s="3"/>
    </row>
    <row r="17" spans="1:16" ht="12.95" customHeight="1" x14ac:dyDescent="0.2">
      <c r="A17" s="16"/>
      <c r="B17" s="17"/>
      <c r="C17" s="19"/>
      <c r="D17" s="43"/>
      <c r="E17" s="30"/>
      <c r="F17" s="19"/>
      <c r="G17" s="30"/>
      <c r="H17" s="19"/>
      <c r="I17" s="30"/>
      <c r="J17" s="36"/>
      <c r="K17" s="30"/>
      <c r="L17" s="23"/>
      <c r="M17" s="3"/>
      <c r="N17" s="3"/>
    </row>
    <row r="18" spans="1:16" ht="15" customHeight="1" x14ac:dyDescent="0.2">
      <c r="A18" s="16"/>
      <c r="B18" s="44" t="s">
        <v>48</v>
      </c>
      <c r="C18" s="19"/>
      <c r="D18" s="43"/>
      <c r="E18" s="30"/>
      <c r="F18" s="19"/>
      <c r="G18" s="30"/>
      <c r="H18" s="19"/>
      <c r="I18" s="30"/>
      <c r="J18" s="30"/>
      <c r="K18" s="35">
        <v>435900</v>
      </c>
      <c r="L18" s="23"/>
      <c r="M18" s="3"/>
      <c r="N18" s="3"/>
    </row>
    <row r="19" spans="1:16" ht="15" customHeight="1" x14ac:dyDescent="0.2">
      <c r="A19" s="16"/>
      <c r="B19" s="44" t="s">
        <v>23</v>
      </c>
      <c r="C19" s="18"/>
      <c r="D19" s="19"/>
      <c r="E19" s="30"/>
      <c r="F19" s="26"/>
      <c r="G19" s="30"/>
      <c r="H19" s="19"/>
      <c r="I19" s="30"/>
      <c r="J19" s="26"/>
      <c r="K19" s="30"/>
      <c r="L19" s="23"/>
      <c r="M19" s="3"/>
    </row>
    <row r="20" spans="1:16" ht="15" customHeight="1" x14ac:dyDescent="0.2">
      <c r="A20" s="16"/>
      <c r="B20" s="17"/>
      <c r="C20" s="116" t="s">
        <v>49</v>
      </c>
      <c r="D20" s="117"/>
      <c r="E20" s="118"/>
      <c r="F20" s="20"/>
      <c r="G20" s="35">
        <v>210000</v>
      </c>
      <c r="H20" s="19"/>
      <c r="I20" s="30"/>
      <c r="J20" s="30"/>
      <c r="K20" s="30"/>
      <c r="L20" s="32"/>
      <c r="M20" s="3"/>
      <c r="P20" t="s">
        <v>49</v>
      </c>
    </row>
    <row r="21" spans="1:16" ht="15" customHeight="1" x14ac:dyDescent="0.2">
      <c r="A21" s="16"/>
      <c r="B21" s="17"/>
      <c r="C21" s="116" t="s">
        <v>24</v>
      </c>
      <c r="D21" s="117"/>
      <c r="E21" s="118"/>
      <c r="F21" s="20"/>
      <c r="G21" s="45">
        <v>2666200</v>
      </c>
      <c r="H21" s="19"/>
      <c r="I21" s="30"/>
      <c r="J21" s="30"/>
      <c r="K21" s="30"/>
      <c r="L21" s="32"/>
      <c r="M21" s="3"/>
      <c r="P21" t="s">
        <v>50</v>
      </c>
    </row>
    <row r="22" spans="1:16" ht="15" customHeight="1" x14ac:dyDescent="0.2">
      <c r="A22" s="16"/>
      <c r="B22" s="17"/>
      <c r="C22" s="116" t="s">
        <v>25</v>
      </c>
      <c r="D22" s="117"/>
      <c r="E22" s="118"/>
      <c r="F22" s="20"/>
      <c r="G22" s="35">
        <f>G20+G21</f>
        <v>2876200</v>
      </c>
      <c r="H22" s="19"/>
      <c r="I22" s="30"/>
      <c r="J22" s="30"/>
      <c r="K22" s="30"/>
      <c r="L22" s="32"/>
      <c r="M22" s="3"/>
    </row>
    <row r="23" spans="1:16" ht="15" customHeight="1" x14ac:dyDescent="0.2">
      <c r="A23" s="16"/>
      <c r="B23" s="17"/>
      <c r="C23" s="116" t="s">
        <v>50</v>
      </c>
      <c r="D23" s="117"/>
      <c r="E23" s="118"/>
      <c r="F23" s="20"/>
      <c r="G23" s="45">
        <v>-193100</v>
      </c>
      <c r="H23" s="19"/>
      <c r="I23" s="30"/>
      <c r="J23" s="30"/>
      <c r="K23" s="30"/>
      <c r="L23" s="32"/>
      <c r="M23" s="3"/>
      <c r="P23" t="s">
        <v>26</v>
      </c>
    </row>
    <row r="24" spans="1:16" ht="15" customHeight="1" x14ac:dyDescent="0.2">
      <c r="A24" s="16"/>
      <c r="B24" s="17"/>
      <c r="C24" s="46" t="s">
        <v>28</v>
      </c>
      <c r="D24" s="19"/>
      <c r="E24" s="30"/>
      <c r="F24" s="20"/>
      <c r="G24" s="30"/>
      <c r="H24" s="19"/>
      <c r="I24" s="35">
        <f>G22+G23</f>
        <v>2683100</v>
      </c>
      <c r="J24" s="19"/>
      <c r="K24" s="30"/>
      <c r="L24" s="32"/>
      <c r="M24" s="3"/>
      <c r="P24" t="s">
        <v>25</v>
      </c>
    </row>
    <row r="25" spans="1:16" ht="15" customHeight="1" x14ac:dyDescent="0.2">
      <c r="A25" s="16"/>
      <c r="B25" s="44" t="s">
        <v>29</v>
      </c>
      <c r="C25" s="18"/>
      <c r="D25" s="19"/>
      <c r="E25" s="30"/>
      <c r="F25" s="20"/>
      <c r="G25" s="30"/>
      <c r="H25" s="19"/>
      <c r="I25" s="31">
        <v>3500000</v>
      </c>
      <c r="J25" s="19"/>
      <c r="K25" s="30"/>
      <c r="L25" s="32"/>
      <c r="M25" s="3"/>
      <c r="P25" t="s">
        <v>27</v>
      </c>
    </row>
    <row r="26" spans="1:16" ht="15" customHeight="1" x14ac:dyDescent="0.2">
      <c r="A26" s="16"/>
      <c r="B26" s="44" t="s">
        <v>30</v>
      </c>
      <c r="C26" s="18"/>
      <c r="D26" s="19"/>
      <c r="E26" s="30"/>
      <c r="F26" s="20"/>
      <c r="G26" s="30"/>
      <c r="H26" s="19"/>
      <c r="I26" s="30"/>
      <c r="J26" s="19"/>
      <c r="K26" s="30"/>
      <c r="L26" s="32"/>
      <c r="M26" s="3"/>
    </row>
    <row r="27" spans="1:16" ht="15" customHeight="1" x14ac:dyDescent="0.2">
      <c r="A27" s="16"/>
      <c r="B27" s="17"/>
      <c r="C27" s="116" t="s">
        <v>32</v>
      </c>
      <c r="D27" s="117"/>
      <c r="E27" s="118"/>
      <c r="F27" s="20"/>
      <c r="G27" s="35">
        <v>320000</v>
      </c>
      <c r="H27" s="19"/>
      <c r="I27" s="19"/>
      <c r="J27" s="19"/>
      <c r="K27" s="30"/>
      <c r="L27" s="32"/>
      <c r="M27" s="3"/>
      <c r="P27" t="s">
        <v>31</v>
      </c>
    </row>
    <row r="28" spans="1:16" ht="15" customHeight="1" x14ac:dyDescent="0.2">
      <c r="A28" s="16"/>
      <c r="B28" s="17"/>
      <c r="C28" s="116" t="s">
        <v>33</v>
      </c>
      <c r="D28" s="117"/>
      <c r="E28" s="118"/>
      <c r="F28" s="20"/>
      <c r="G28" s="31">
        <v>210000</v>
      </c>
      <c r="H28" s="19"/>
      <c r="I28" s="19"/>
      <c r="J28" s="19"/>
      <c r="K28" s="30"/>
      <c r="L28" s="32"/>
      <c r="M28" s="3"/>
      <c r="P28" t="s">
        <v>32</v>
      </c>
    </row>
    <row r="29" spans="1:16" ht="15" customHeight="1" x14ac:dyDescent="0.2">
      <c r="A29" s="16"/>
      <c r="B29" s="17"/>
      <c r="C29" s="116" t="s">
        <v>31</v>
      </c>
      <c r="D29" s="117"/>
      <c r="E29" s="118"/>
      <c r="F29" s="20"/>
      <c r="G29" s="31">
        <v>175000</v>
      </c>
      <c r="H29" s="19"/>
      <c r="I29" s="19"/>
      <c r="J29" s="19"/>
      <c r="K29" s="30"/>
      <c r="L29" s="32"/>
      <c r="M29" s="3"/>
      <c r="P29" t="s">
        <v>33</v>
      </c>
    </row>
    <row r="30" spans="1:16" ht="15" customHeight="1" x14ac:dyDescent="0.2">
      <c r="A30" s="16"/>
      <c r="B30" s="44"/>
      <c r="C30" s="116" t="s">
        <v>36</v>
      </c>
      <c r="D30" s="117"/>
      <c r="E30" s="118"/>
      <c r="F30" s="20"/>
      <c r="G30" s="31">
        <v>34900</v>
      </c>
      <c r="H30" s="19"/>
      <c r="I30" s="19"/>
      <c r="J30" s="19"/>
      <c r="K30" s="30"/>
      <c r="L30" s="32"/>
      <c r="M30" s="3"/>
      <c r="P30" t="s">
        <v>34</v>
      </c>
    </row>
    <row r="31" spans="1:16" ht="15" customHeight="1" x14ac:dyDescent="0.2">
      <c r="A31" s="16"/>
      <c r="B31" s="17"/>
      <c r="C31" s="116" t="s">
        <v>35</v>
      </c>
      <c r="D31" s="117"/>
      <c r="E31" s="118"/>
      <c r="F31" s="20"/>
      <c r="G31" s="31">
        <v>30000</v>
      </c>
      <c r="H31" s="19"/>
      <c r="I31" s="19"/>
      <c r="J31" s="19"/>
      <c r="K31" s="30"/>
      <c r="L31" s="32"/>
      <c r="M31" s="3"/>
      <c r="P31" t="s">
        <v>56</v>
      </c>
    </row>
    <row r="32" spans="1:16" ht="15" customHeight="1" x14ac:dyDescent="0.2">
      <c r="A32" s="16"/>
      <c r="B32" s="44"/>
      <c r="C32" s="116" t="s">
        <v>56</v>
      </c>
      <c r="D32" s="117"/>
      <c r="E32" s="118"/>
      <c r="F32" s="20"/>
      <c r="G32" s="45">
        <v>45700</v>
      </c>
      <c r="H32" s="19"/>
      <c r="I32" s="19"/>
      <c r="J32" s="19"/>
      <c r="K32" s="30"/>
      <c r="L32" s="32"/>
      <c r="M32" s="3"/>
      <c r="P32" t="s">
        <v>35</v>
      </c>
    </row>
    <row r="33" spans="1:16" ht="15" customHeight="1" x14ac:dyDescent="0.2">
      <c r="A33" s="16"/>
      <c r="B33" s="44"/>
      <c r="C33" s="46" t="s">
        <v>37</v>
      </c>
      <c r="D33" s="47"/>
      <c r="E33" s="30"/>
      <c r="F33" s="20"/>
      <c r="G33" s="30"/>
      <c r="H33" s="19"/>
      <c r="I33" s="41">
        <f>SUM(G27:G32)</f>
        <v>815600</v>
      </c>
      <c r="J33" s="19"/>
      <c r="K33" s="30"/>
      <c r="L33" s="32"/>
      <c r="M33" s="3"/>
      <c r="P33" t="s">
        <v>36</v>
      </c>
    </row>
    <row r="34" spans="1:16" ht="15" customHeight="1" x14ac:dyDescent="0.2">
      <c r="A34" s="16"/>
      <c r="B34" s="44" t="s">
        <v>51</v>
      </c>
      <c r="C34" s="18"/>
      <c r="D34" s="19"/>
      <c r="E34" s="30"/>
      <c r="F34" s="20"/>
      <c r="G34" s="19"/>
      <c r="H34" s="19"/>
      <c r="I34" s="19"/>
      <c r="J34" s="19"/>
      <c r="K34" s="41">
        <f>SUM(I24:I33)</f>
        <v>6998700</v>
      </c>
      <c r="L34" s="32"/>
      <c r="M34" s="3"/>
    </row>
    <row r="35" spans="1:16" ht="15" customHeight="1" x14ac:dyDescent="0.2">
      <c r="A35" s="16"/>
      <c r="B35" s="44" t="s">
        <v>38</v>
      </c>
      <c r="C35" s="18"/>
      <c r="D35" s="19"/>
      <c r="E35" s="30"/>
      <c r="F35" s="20"/>
      <c r="G35" s="19"/>
      <c r="H35" s="19"/>
      <c r="I35" s="19"/>
      <c r="J35" s="19"/>
      <c r="K35" s="35">
        <f>K18+K34</f>
        <v>7434600</v>
      </c>
      <c r="L35" s="32"/>
      <c r="M35" s="3"/>
    </row>
    <row r="36" spans="1:16" ht="15" customHeight="1" x14ac:dyDescent="0.2">
      <c r="A36" s="16"/>
      <c r="B36" s="44"/>
      <c r="C36" s="116" t="s">
        <v>55</v>
      </c>
      <c r="D36" s="119"/>
      <c r="E36" s="118"/>
      <c r="F36" s="19"/>
      <c r="G36" s="19"/>
      <c r="H36" s="19"/>
      <c r="I36" s="19"/>
      <c r="J36" s="19"/>
      <c r="K36" s="45">
        <v>-510400</v>
      </c>
      <c r="L36" s="32"/>
      <c r="M36" s="3"/>
      <c r="P36" t="s">
        <v>52</v>
      </c>
    </row>
    <row r="37" spans="1:16" ht="15" customHeight="1" thickBot="1" x14ac:dyDescent="0.25">
      <c r="A37" s="16"/>
      <c r="B37" s="44" t="s">
        <v>26</v>
      </c>
      <c r="C37" s="18"/>
      <c r="D37" s="19"/>
      <c r="E37" s="30"/>
      <c r="F37" s="20"/>
      <c r="G37" s="19"/>
      <c r="H37" s="19"/>
      <c r="I37" s="19"/>
      <c r="J37" s="19"/>
      <c r="K37" s="37">
        <f>K35+K36</f>
        <v>6924200</v>
      </c>
      <c r="L37" s="32"/>
      <c r="M37" s="3"/>
      <c r="P37" t="s">
        <v>53</v>
      </c>
    </row>
    <row r="38" spans="1:16" ht="15" customHeight="1" thickTop="1" x14ac:dyDescent="0.2">
      <c r="A38" s="16"/>
      <c r="B38" s="21"/>
      <c r="C38" s="22"/>
      <c r="D38" s="22"/>
      <c r="E38" s="28"/>
      <c r="F38" s="28"/>
      <c r="G38" s="28"/>
      <c r="H38" s="28"/>
      <c r="I38" s="28"/>
      <c r="J38" s="28"/>
      <c r="K38" s="28"/>
      <c r="L38" s="24"/>
      <c r="M38" s="3"/>
      <c r="P38" t="s">
        <v>49</v>
      </c>
    </row>
    <row r="39" spans="1:16" ht="1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P39" t="s">
        <v>50</v>
      </c>
    </row>
    <row r="40" spans="1:16" ht="15" customHeight="1" x14ac:dyDescent="0.2">
      <c r="A40" s="54" t="s">
        <v>45</v>
      </c>
      <c r="B40" s="49"/>
      <c r="C40" s="50"/>
      <c r="D40" s="51"/>
      <c r="E40" s="36"/>
      <c r="F40" s="52"/>
      <c r="G40" s="51"/>
      <c r="H40" s="53"/>
      <c r="I40" s="3"/>
      <c r="K40" s="3"/>
      <c r="P40" t="s">
        <v>48</v>
      </c>
    </row>
    <row r="41" spans="1:16" ht="15" customHeight="1" x14ac:dyDescent="0.2">
      <c r="A41" s="16"/>
      <c r="B41" s="59" t="s">
        <v>54</v>
      </c>
      <c r="C41" s="18"/>
      <c r="D41" s="19"/>
      <c r="E41" s="30"/>
      <c r="F41" s="20"/>
      <c r="G41" s="19"/>
      <c r="H41" s="32"/>
      <c r="I41" s="3"/>
      <c r="K41" s="3"/>
      <c r="P41" t="s">
        <v>55</v>
      </c>
    </row>
    <row r="42" spans="1:16" ht="15" customHeight="1" x14ac:dyDescent="0.2">
      <c r="A42" s="16"/>
      <c r="B42" s="44"/>
      <c r="C42" s="116" t="s">
        <v>52</v>
      </c>
      <c r="D42" s="117"/>
      <c r="E42" s="118"/>
      <c r="F42" s="20"/>
      <c r="G42" s="35">
        <v>586200</v>
      </c>
      <c r="H42" s="32"/>
      <c r="I42" s="3"/>
      <c r="K42" s="3"/>
    </row>
    <row r="43" spans="1:16" ht="15" customHeight="1" x14ac:dyDescent="0.2">
      <c r="A43" s="16"/>
      <c r="B43" s="44"/>
      <c r="C43" s="116" t="s">
        <v>26</v>
      </c>
      <c r="D43" s="117"/>
      <c r="E43" s="118"/>
      <c r="F43" s="27"/>
      <c r="G43" s="58">
        <v>6924200</v>
      </c>
      <c r="H43" s="32"/>
      <c r="I43" s="3"/>
      <c r="K43" s="3"/>
    </row>
    <row r="44" spans="1:16" ht="15" customHeight="1" x14ac:dyDescent="0.2">
      <c r="A44" s="16"/>
      <c r="B44" s="44"/>
      <c r="C44" s="55" t="s">
        <v>39</v>
      </c>
      <c r="D44" s="55"/>
      <c r="E44" s="55"/>
      <c r="F44" s="27"/>
      <c r="G44" s="35">
        <f>G42+G43</f>
        <v>7510400</v>
      </c>
      <c r="H44" s="32"/>
      <c r="I44" s="3"/>
      <c r="K44" s="3"/>
    </row>
    <row r="45" spans="1:16" ht="15" customHeight="1" x14ac:dyDescent="0.2">
      <c r="A45" s="16"/>
      <c r="B45" s="44"/>
      <c r="C45" s="116" t="s">
        <v>53</v>
      </c>
      <c r="D45" s="117"/>
      <c r="E45" s="118"/>
      <c r="F45" s="27"/>
      <c r="G45" s="45">
        <v>-615900</v>
      </c>
      <c r="H45" s="32"/>
      <c r="I45" s="3"/>
      <c r="K45" s="3"/>
    </row>
    <row r="46" spans="1:16" ht="15" customHeight="1" thickBot="1" x14ac:dyDescent="0.25">
      <c r="A46" s="16"/>
      <c r="B46" s="44"/>
      <c r="C46" s="55" t="s">
        <v>40</v>
      </c>
      <c r="D46" s="55"/>
      <c r="E46" s="55"/>
      <c r="F46" s="27"/>
      <c r="G46" s="37">
        <f>G44+G45</f>
        <v>6894500</v>
      </c>
      <c r="H46" s="32"/>
      <c r="I46" s="3"/>
      <c r="K46" s="3"/>
    </row>
    <row r="47" spans="1:16" ht="13.5" thickTop="1" x14ac:dyDescent="0.2">
      <c r="A47" s="16"/>
      <c r="B47" s="21"/>
      <c r="C47" s="22"/>
      <c r="D47" s="22"/>
      <c r="E47" s="28"/>
      <c r="F47" s="28"/>
      <c r="G47" s="28"/>
      <c r="H47" s="24"/>
      <c r="I47" s="3"/>
      <c r="K47" s="3"/>
    </row>
    <row r="48" spans="1:16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</sheetData>
  <sheetProtection password="E2BF" sheet="1" objects="1" scenarios="1"/>
  <mergeCells count="29">
    <mergeCell ref="C20:E20"/>
    <mergeCell ref="C28:E28"/>
    <mergeCell ref="C45:E45"/>
    <mergeCell ref="C42:E42"/>
    <mergeCell ref="C43:E43"/>
    <mergeCell ref="C29:E29"/>
    <mergeCell ref="C30:E30"/>
    <mergeCell ref="C31:E31"/>
    <mergeCell ref="C32:E32"/>
    <mergeCell ref="C23:E23"/>
    <mergeCell ref="C21:E21"/>
    <mergeCell ref="C22:E22"/>
    <mergeCell ref="C27:E27"/>
    <mergeCell ref="C36:E36"/>
    <mergeCell ref="B16:L16"/>
    <mergeCell ref="C5:G5"/>
    <mergeCell ref="C7:E7"/>
    <mergeCell ref="A7:B7"/>
    <mergeCell ref="A10:J10"/>
    <mergeCell ref="A5:B5"/>
    <mergeCell ref="A8:J8"/>
    <mergeCell ref="A9:J9"/>
    <mergeCell ref="B14:L14"/>
    <mergeCell ref="B15:L15"/>
    <mergeCell ref="A1:H1"/>
    <mergeCell ref="A2:B2"/>
    <mergeCell ref="C2:H2"/>
    <mergeCell ref="A3:B3"/>
    <mergeCell ref="C3:H3"/>
  </mergeCells>
  <phoneticPr fontId="3" type="noConversion"/>
  <dataValidations xWindow="472" yWindow="392" count="9">
    <dataValidation allowBlank="1" showErrorMessage="1" sqref="G43 G23 G21 K36 I25 G28:G32 G45"/>
    <dataValidation allowBlank="1" showErrorMessage="1" prompt="_x000a_" sqref="G22 I24 K18 G20 I33 K35 G27 G42 G44"/>
    <dataValidation type="list" allowBlank="1" showInputMessage="1" showErrorMessage="1" sqref="C23:E23">
      <formula1>$P$20:$P$21</formula1>
    </dataValidation>
    <dataValidation type="list" allowBlank="1" showInputMessage="1" showErrorMessage="1" sqref="C21:E21">
      <formula1>"Cost of goods manufactured,Purchases,Sales,"</formula1>
    </dataValidation>
    <dataValidation type="list" allowBlank="1" showInputMessage="1" showErrorMessage="1" sqref="C22:E22 C43:E43">
      <formula1>$P$23:$P$25</formula1>
    </dataValidation>
    <dataValidation type="list" allowBlank="1" showInputMessage="1" showErrorMessage="1" sqref="C28:E32">
      <formula1>$P$27:$P$33</formula1>
    </dataValidation>
    <dataValidation type="list" allowBlank="1" showInputMessage="1" showErrorMessage="1" prompt="Select factory overhead items in descending order by amount, except miscellaneous costs, which should appear last." sqref="C27:E27">
      <formula1>$P$27:$P$33</formula1>
    </dataValidation>
    <dataValidation type="list" allowBlank="1" showErrorMessage="1" sqref="C45:E45 C42:E42 C36:E36">
      <formula1>$P$36:$P$41</formula1>
    </dataValidation>
    <dataValidation type="list" allowBlank="1" showInputMessage="1" showErrorMessage="1" prompt="Select from the drop-down list." sqref="C20:E20">
      <formula1>$P$20:$P$21</formula1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Ex. 15(1)-15</vt:lpstr>
      <vt:lpstr>Sol</vt:lpstr>
      <vt:lpstr>'Ex. 15(1)-15'!Print_Area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Mark Sears</cp:lastModifiedBy>
  <cp:lastPrinted>2010-12-02T01:00:13Z</cp:lastPrinted>
  <dcterms:created xsi:type="dcterms:W3CDTF">2000-11-10T00:10:54Z</dcterms:created>
  <dcterms:modified xsi:type="dcterms:W3CDTF">2018-04-23T17:25:33Z</dcterms:modified>
</cp:coreProperties>
</file>