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DFEA" lockStructure="1"/>
  <bookViews>
    <workbookView xWindow="960" yWindow="552" windowWidth="10872" windowHeight="7932" tabRatio="610" activeTab="1"/>
  </bookViews>
  <sheets>
    <sheet name="Pr. 1-3B" sheetId="6" r:id="rId1"/>
    <sheet name="Sol" sheetId="10" r:id="rId2"/>
  </sheets>
  <definedNames>
    <definedName name="OLE_LINK3" localSheetId="1">Sol!$B$151</definedName>
  </definedNames>
  <calcPr calcId="145621" fullPrecision="0"/>
</workbook>
</file>

<file path=xl/calcChain.xml><?xml version="1.0" encoding="utf-8"?>
<calcChain xmlns="http://schemas.openxmlformats.org/spreadsheetml/2006/main">
  <c r="O50" i="6" l="1"/>
  <c r="H62" i="10"/>
  <c r="H37" i="10"/>
  <c r="H69" i="10"/>
  <c r="H71" i="10"/>
  <c r="N51" i="10"/>
  <c r="F51" i="10"/>
  <c r="D5" i="10"/>
  <c r="J56" i="6"/>
  <c r="K48" i="6"/>
  <c r="K46" i="6"/>
  <c r="E19" i="6"/>
  <c r="E21" i="6"/>
  <c r="E22" i="6"/>
  <c r="E23" i="6"/>
  <c r="G23" i="6"/>
  <c r="E24" i="6"/>
  <c r="E25" i="6"/>
  <c r="G24" i="6"/>
  <c r="G25" i="6"/>
  <c r="E35" i="6"/>
  <c r="E36" i="6"/>
  <c r="E37" i="6"/>
  <c r="I34" i="6"/>
  <c r="E46" i="6"/>
  <c r="E47" i="6"/>
  <c r="E48" i="6"/>
  <c r="H38" i="10"/>
  <c r="H26" i="10"/>
  <c r="H27" i="10"/>
  <c r="L24" i="10"/>
  <c r="K24" i="10"/>
  <c r="L15" i="10"/>
  <c r="K15" i="10"/>
  <c r="A12" i="6"/>
  <c r="A5" i="6"/>
  <c r="K49" i="6"/>
  <c r="G67" i="6"/>
  <c r="G61" i="6"/>
  <c r="I62" i="6"/>
  <c r="M48" i="6"/>
  <c r="O51" i="6"/>
  <c r="G47" i="6"/>
  <c r="G51" i="6"/>
  <c r="G35" i="6"/>
  <c r="I38" i="6"/>
  <c r="G21" i="6"/>
  <c r="I19" i="6"/>
  <c r="J17" i="6"/>
  <c r="P43" i="6"/>
  <c r="I64" i="6"/>
  <c r="G68" i="6"/>
  <c r="I69" i="6"/>
  <c r="G59" i="6"/>
  <c r="I71" i="6"/>
  <c r="M49" i="6"/>
  <c r="O46" i="6"/>
  <c r="G48" i="6"/>
  <c r="G46" i="6"/>
  <c r="G36" i="6"/>
  <c r="I37" i="6"/>
  <c r="G22" i="6"/>
  <c r="I26" i="6"/>
  <c r="I27" i="6"/>
  <c r="J32" i="6"/>
  <c r="AE4" i="6"/>
  <c r="AE2" i="6"/>
  <c r="AE6" i="6"/>
  <c r="AE8" i="6" l="1"/>
  <c r="AE10" i="6" s="1"/>
  <c r="D5" i="6" s="1"/>
</calcChain>
</file>

<file path=xl/comments1.xml><?xml version="1.0" encoding="utf-8"?>
<comments xmlns="http://schemas.openxmlformats.org/spreadsheetml/2006/main">
  <authors>
    <author>Peggy Hussey</author>
    <author xml:space="preserve"> cpence</author>
  </authors>
  <commentList>
    <comment ref="B17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21" author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expense, which should always be last.</t>
        </r>
      </text>
    </comment>
    <comment ref="B32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B43" author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  <comment ref="F46" authorId="1">
      <text>
        <r>
          <rPr>
            <sz val="8"/>
            <color indexed="81"/>
            <rFont val="Tahoma"/>
            <family val="2"/>
          </rPr>
          <t>List the assets in order of liquidity.</t>
        </r>
      </text>
    </comment>
    <comment ref="B56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</commentList>
</comments>
</file>

<file path=xl/comments2.xml><?xml version="1.0" encoding="utf-8"?>
<comments xmlns="http://schemas.openxmlformats.org/spreadsheetml/2006/main">
  <authors>
    <author>Peggy Hussey</author>
    <author xml:space="preserve"> cpence</author>
  </authors>
  <commentList>
    <comment ref="B17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21" author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expense.</t>
        </r>
      </text>
    </comment>
    <comment ref="B32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B43" author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  <comment ref="F46" authorId="1">
      <text>
        <r>
          <rPr>
            <sz val="8"/>
            <color indexed="81"/>
            <rFont val="Tahoma"/>
            <family val="2"/>
          </rPr>
          <t>List the assets in order of liquidity.</t>
        </r>
      </text>
    </comment>
    <comment ref="B56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</commentList>
</comments>
</file>

<file path=xl/sharedStrings.xml><?xml version="1.0" encoding="utf-8"?>
<sst xmlns="http://schemas.openxmlformats.org/spreadsheetml/2006/main" count="164" uniqueCount="75">
  <si>
    <t>Name:</t>
  </si>
  <si>
    <t>Section:</t>
  </si>
  <si>
    <t>Income Statement</t>
  </si>
  <si>
    <t>Fees earned</t>
  </si>
  <si>
    <t/>
  </si>
  <si>
    <t>Rent expense</t>
  </si>
  <si>
    <t>Supplies expense</t>
  </si>
  <si>
    <t>Net income</t>
  </si>
  <si>
    <t>Utilities expense</t>
  </si>
  <si>
    <t>1.</t>
  </si>
  <si>
    <t>2.</t>
  </si>
  <si>
    <t>Balance Sheet</t>
  </si>
  <si>
    <t>Assets</t>
  </si>
  <si>
    <t>Liabilities</t>
  </si>
  <si>
    <t>Cash</t>
  </si>
  <si>
    <t>Accounts payable</t>
  </si>
  <si>
    <t>Accounts receivable</t>
  </si>
  <si>
    <t>Supplies</t>
  </si>
  <si>
    <t>Total assets</t>
  </si>
  <si>
    <t>3.</t>
  </si>
  <si>
    <t>Expenses:</t>
  </si>
  <si>
    <t>Total expenses</t>
  </si>
  <si>
    <t>Miscellaneous expense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</si>
  <si>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</si>
  <si>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</si>
  <si>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</si>
  <si>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</si>
  <si>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</si>
  <si>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</si>
  <si>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</si>
  <si>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</si>
  <si>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</si>
  <si>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</si>
  <si>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</si>
  <si>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</si>
  <si>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</si>
  <si>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</si>
  <si>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</si>
  <si>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</si>
  <si>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4.</t>
  </si>
  <si>
    <t>Enter the appropriate amounts/formulas in the answer cells, or select from the drop-down list.</t>
  </si>
  <si>
    <t xml:space="preserve">An asterisk (*) will appear to the right of an incorrect entry. </t>
  </si>
  <si>
    <t>Retained Earnings Statement</t>
  </si>
  <si>
    <t>Decrease in retained earnings</t>
  </si>
  <si>
    <t>Increase in retained earnings</t>
  </si>
  <si>
    <t>Stockholders' Equity</t>
  </si>
  <si>
    <t>Total stockholders' equity</t>
  </si>
  <si>
    <t>Total liabilities and stockholders' equity</t>
  </si>
  <si>
    <t>Retained earnings</t>
  </si>
  <si>
    <t>[Key code here]</t>
  </si>
  <si>
    <t>Less dividends</t>
  </si>
  <si>
    <t>Plus dividends</t>
  </si>
  <si>
    <t>Dividends</t>
  </si>
  <si>
    <t>Salaries expense</t>
  </si>
  <si>
    <t>Auto expense</t>
  </si>
  <si>
    <t>Net income for the month</t>
  </si>
  <si>
    <t>Statement of Cash Flows</t>
  </si>
  <si>
    <t>Cash flows from operating activities:</t>
  </si>
  <si>
    <t>Cash received from customers</t>
  </si>
  <si>
    <t xml:space="preserve">Cash payments for expenses and </t>
  </si>
  <si>
    <t xml:space="preserve">   payments to creditors</t>
  </si>
  <si>
    <t>Net cash flow used for operating activities</t>
  </si>
  <si>
    <t>Cash flows from financing activities:</t>
  </si>
  <si>
    <t>Cash dividends</t>
  </si>
  <si>
    <t>Net cash flow used from financing activities</t>
  </si>
  <si>
    <t>Cash flows from investing activities</t>
  </si>
  <si>
    <t>Problem 1-3B</t>
  </si>
  <si>
    <t>BRONCO CONSULTING</t>
  </si>
  <si>
    <t>For the Month Ended August 31, 2016</t>
  </si>
  <si>
    <t>August 31, 2016</t>
  </si>
  <si>
    <t>Retained earnings, August 1, 2016</t>
  </si>
  <si>
    <t>Retained earnings, August 31, 2016</t>
  </si>
  <si>
    <t>Net increase in cash and August 31, 2016, cash balance</t>
  </si>
  <si>
    <t>Common stock</t>
  </si>
  <si>
    <t>Cash received from issuing common 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</si>
</sst>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u/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42"/>
      </top>
      <bottom style="thin">
        <color indexed="4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9">
    <xf numFmtId="0" fontId="0" fillId="0" borderId="0" xfId="0"/>
    <xf numFmtId="0" fontId="2" fillId="0" borderId="0" xfId="0" applyFont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42" fontId="0" fillId="3" borderId="3" xfId="0" applyNumberFormat="1" applyFill="1" applyBorder="1" applyProtection="1">
      <protection locked="0"/>
    </xf>
    <xf numFmtId="0" fontId="3" fillId="2" borderId="2" xfId="0" applyFont="1" applyFill="1" applyBorder="1" applyAlignment="1" applyProtection="1">
      <alignment horizontal="left"/>
      <protection hidden="1"/>
    </xf>
    <xf numFmtId="0" fontId="0" fillId="0" borderId="0" xfId="0" applyFill="1"/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 indent="2"/>
    </xf>
    <xf numFmtId="0" fontId="0" fillId="2" borderId="4" xfId="0" applyFill="1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ill="1" applyProtection="1"/>
    <xf numFmtId="0" fontId="0" fillId="0" borderId="0" xfId="0" quotePrefix="1"/>
    <xf numFmtId="49" fontId="0" fillId="0" borderId="0" xfId="0" applyNumberFormat="1"/>
    <xf numFmtId="0" fontId="0" fillId="3" borderId="3" xfId="0" applyFill="1" applyBorder="1" applyAlignment="1" applyProtection="1">
      <alignment horizontal="left" indent="1"/>
      <protection locked="0"/>
    </xf>
    <xf numFmtId="0" fontId="0" fillId="3" borderId="3" xfId="0" applyFill="1" applyBorder="1" applyAlignment="1" applyProtection="1">
      <alignment horizontal="left"/>
      <protection locked="0"/>
    </xf>
    <xf numFmtId="41" fontId="0" fillId="3" borderId="3" xfId="0" applyNumberFormat="1" applyFill="1" applyBorder="1" applyProtection="1">
      <protection locked="0"/>
    </xf>
    <xf numFmtId="41" fontId="0" fillId="3" borderId="5" xfId="0" applyNumberFormat="1" applyFill="1" applyBorder="1" applyProtection="1">
      <protection locked="0"/>
    </xf>
    <xf numFmtId="41" fontId="1" fillId="3" borderId="5" xfId="0" applyNumberFormat="1" applyFont="1" applyFill="1" applyBorder="1" applyProtection="1">
      <protection locked="0"/>
    </xf>
    <xf numFmtId="0" fontId="3" fillId="2" borderId="6" xfId="0" applyNumberFormat="1" applyFont="1" applyFill="1" applyBorder="1" applyProtection="1"/>
    <xf numFmtId="15" fontId="0" fillId="0" borderId="0" xfId="0" quotePrefix="1" applyNumberFormat="1"/>
    <xf numFmtId="0" fontId="3" fillId="4" borderId="0" xfId="0" applyFont="1" applyFill="1" applyBorder="1" applyAlignment="1" applyProtection="1">
      <alignment horizontal="left"/>
      <protection hidden="1"/>
    </xf>
    <xf numFmtId="0" fontId="15" fillId="0" borderId="0" xfId="0" applyFont="1" applyProtection="1">
      <protection hidden="1"/>
    </xf>
    <xf numFmtId="0" fontId="16" fillId="0" borderId="0" xfId="0" applyFont="1"/>
    <xf numFmtId="0" fontId="0" fillId="0" borderId="7" xfId="0" applyBorder="1"/>
    <xf numFmtId="0" fontId="16" fillId="0" borderId="0" xfId="0" quotePrefix="1" applyFont="1"/>
    <xf numFmtId="9" fontId="0" fillId="0" borderId="7" xfId="1" applyFont="1" applyBorder="1"/>
    <xf numFmtId="0" fontId="16" fillId="0" borderId="8" xfId="0" applyFont="1" applyBorder="1"/>
    <xf numFmtId="0" fontId="3" fillId="2" borderId="9" xfId="0" applyFont="1" applyFill="1" applyBorder="1" applyAlignment="1" applyProtection="1">
      <alignment horizontal="left"/>
      <protection hidden="1"/>
    </xf>
    <xf numFmtId="0" fontId="3" fillId="0" borderId="0" xfId="0" applyFont="1" applyFill="1" applyBorder="1" applyAlignment="1" applyProtection="1">
      <alignment horizontal="left"/>
      <protection hidden="1"/>
    </xf>
    <xf numFmtId="0" fontId="0" fillId="0" borderId="0" xfId="0" applyBorder="1" applyAlignment="1" applyProtection="1"/>
    <xf numFmtId="42" fontId="1" fillId="3" borderId="10" xfId="0" applyNumberFormat="1" applyFont="1" applyFill="1" applyBorder="1" applyProtection="1">
      <protection locked="0"/>
    </xf>
    <xf numFmtId="42" fontId="1" fillId="3" borderId="11" xfId="0" applyNumberFormat="1" applyFont="1" applyFill="1" applyBorder="1" applyProtection="1">
      <protection locked="0"/>
    </xf>
    <xf numFmtId="41" fontId="1" fillId="2" borderId="0" xfId="0" applyNumberFormat="1" applyFont="1" applyFill="1" applyBorder="1" applyProtection="1"/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/>
    <xf numFmtId="0" fontId="0" fillId="0" borderId="0" xfId="0" applyProtection="1"/>
    <xf numFmtId="0" fontId="7" fillId="0" borderId="0" xfId="0" applyFont="1" applyProtection="1"/>
    <xf numFmtId="9" fontId="8" fillId="0" borderId="0" xfId="1" applyFont="1" applyAlignment="1" applyProtection="1">
      <alignment horizontal="left"/>
    </xf>
    <xf numFmtId="0" fontId="9" fillId="0" borderId="0" xfId="0" applyFont="1" applyAlignment="1" applyProtection="1">
      <alignment horizontal="left" indent="1"/>
    </xf>
    <xf numFmtId="0" fontId="15" fillId="0" borderId="1" xfId="0" applyFont="1" applyBorder="1" applyAlignment="1" applyProtection="1"/>
    <xf numFmtId="0" fontId="15" fillId="0" borderId="0" xfId="0" applyFont="1" applyBorder="1" applyAlignment="1" applyProtection="1"/>
    <xf numFmtId="0" fontId="13" fillId="5" borderId="1" xfId="0" applyNumberFormat="1" applyFont="1" applyFill="1" applyBorder="1" applyAlignment="1" applyProtection="1">
      <alignment horizontal="left" vertical="center"/>
    </xf>
    <xf numFmtId="0" fontId="13" fillId="5" borderId="0" xfId="0" applyNumberFormat="1" applyFont="1" applyFill="1" applyBorder="1" applyAlignment="1" applyProtection="1">
      <alignment horizontal="left" vertical="center"/>
    </xf>
    <xf numFmtId="0" fontId="14" fillId="6" borderId="1" xfId="0" applyNumberFormat="1" applyFont="1" applyFill="1" applyBorder="1" applyAlignment="1" applyProtection="1">
      <alignment horizontal="left" vertical="center"/>
    </xf>
    <xf numFmtId="0" fontId="14" fillId="6" borderId="0" xfId="0" applyNumberFormat="1" applyFont="1" applyFill="1" applyBorder="1" applyAlignment="1" applyProtection="1">
      <alignment horizontal="left" vertical="center"/>
    </xf>
    <xf numFmtId="0" fontId="6" fillId="7" borderId="0" xfId="0" applyFont="1" applyFill="1" applyAlignment="1" applyProtection="1">
      <alignment horizontal="left"/>
    </xf>
    <xf numFmtId="49" fontId="0" fillId="3" borderId="8" xfId="0" applyNumberFormat="1" applyFill="1" applyBorder="1" applyAlignment="1" applyProtection="1">
      <alignment horizontal="left"/>
    </xf>
    <xf numFmtId="0" fontId="0" fillId="2" borderId="1" xfId="0" applyFill="1" applyBorder="1" applyProtection="1"/>
    <xf numFmtId="0" fontId="0" fillId="2" borderId="0" xfId="0" applyFill="1" applyBorder="1" applyProtection="1"/>
    <xf numFmtId="0" fontId="0" fillId="3" borderId="3" xfId="0" applyFill="1" applyBorder="1" applyAlignment="1" applyProtection="1">
      <alignment horizontal="left"/>
    </xf>
    <xf numFmtId="42" fontId="0" fillId="3" borderId="3" xfId="0" applyNumberFormat="1" applyFill="1" applyBorder="1" applyProtection="1"/>
    <xf numFmtId="0" fontId="0" fillId="3" borderId="3" xfId="0" applyFill="1" applyBorder="1" applyAlignment="1" applyProtection="1">
      <alignment horizontal="left" indent="1"/>
    </xf>
    <xf numFmtId="0" fontId="0" fillId="2" borderId="2" xfId="0" applyFill="1" applyBorder="1" applyProtection="1"/>
    <xf numFmtId="41" fontId="0" fillId="3" borderId="3" xfId="0" applyNumberFormat="1" applyFill="1" applyBorder="1" applyProtection="1"/>
    <xf numFmtId="41" fontId="0" fillId="3" borderId="5" xfId="0" applyNumberFormat="1" applyFill="1" applyBorder="1" applyProtection="1"/>
    <xf numFmtId="41" fontId="1" fillId="3" borderId="5" xfId="0" applyNumberFormat="1" applyFont="1" applyFill="1" applyBorder="1" applyProtection="1"/>
    <xf numFmtId="42" fontId="1" fillId="3" borderId="10" xfId="0" applyNumberFormat="1" applyFont="1" applyFill="1" applyBorder="1" applyProtection="1"/>
    <xf numFmtId="0" fontId="0" fillId="2" borderId="12" xfId="0" applyFill="1" applyBorder="1" applyProtection="1"/>
    <xf numFmtId="0" fontId="0" fillId="2" borderId="8" xfId="0" applyFill="1" applyBorder="1" applyProtection="1"/>
    <xf numFmtId="0" fontId="0" fillId="2" borderId="13" xfId="0" applyFill="1" applyBorder="1" applyProtection="1"/>
    <xf numFmtId="0" fontId="5" fillId="2" borderId="0" xfId="0" applyFont="1" applyFill="1" applyBorder="1" applyAlignment="1" applyProtection="1">
      <alignment horizontal="center"/>
    </xf>
    <xf numFmtId="42" fontId="1" fillId="3" borderId="11" xfId="0" applyNumberFormat="1" applyFont="1" applyFill="1" applyBorder="1" applyProtection="1"/>
    <xf numFmtId="0" fontId="3" fillId="2" borderId="0" xfId="0" applyNumberFormat="1" applyFont="1" applyFill="1" applyBorder="1" applyProtection="1"/>
    <xf numFmtId="0" fontId="0" fillId="0" borderId="1" xfId="0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left"/>
      <protection hidden="1"/>
    </xf>
    <xf numFmtId="0" fontId="0" fillId="0" borderId="1" xfId="0" applyFill="1" applyBorder="1" applyProtection="1"/>
    <xf numFmtId="49" fontId="1" fillId="2" borderId="0" xfId="0" applyNumberFormat="1" applyFont="1" applyFill="1" applyBorder="1" applyAlignment="1" applyProtection="1"/>
    <xf numFmtId="0" fontId="5" fillId="2" borderId="0" xfId="0" applyFont="1" applyFill="1" applyBorder="1" applyProtection="1"/>
    <xf numFmtId="0" fontId="11" fillId="7" borderId="1" xfId="0" applyNumberFormat="1" applyFont="1" applyFill="1" applyBorder="1" applyAlignment="1" applyProtection="1">
      <alignment horizontal="left" vertical="center"/>
    </xf>
    <xf numFmtId="0" fontId="11" fillId="7" borderId="0" xfId="0" applyNumberFormat="1" applyFont="1" applyFill="1" applyBorder="1" applyAlignment="1" applyProtection="1">
      <alignment horizontal="left" vertical="center"/>
    </xf>
    <xf numFmtId="0" fontId="0" fillId="0" borderId="0" xfId="0" applyBorder="1" applyProtection="1"/>
    <xf numFmtId="0" fontId="2" fillId="0" borderId="0" xfId="0" quotePrefix="1" applyFont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0" fontId="0" fillId="0" borderId="1" xfId="0" applyBorder="1" applyProtection="1"/>
    <xf numFmtId="0" fontId="0" fillId="0" borderId="1" xfId="0" applyBorder="1"/>
    <xf numFmtId="0" fontId="0" fillId="0" borderId="1" xfId="0" applyBorder="1" applyAlignment="1" applyProtection="1"/>
    <xf numFmtId="0" fontId="13" fillId="0" borderId="0" xfId="0" applyFont="1"/>
    <xf numFmtId="0" fontId="13" fillId="2" borderId="0" xfId="0" applyFont="1" applyFill="1" applyBorder="1" applyProtection="1"/>
    <xf numFmtId="0" fontId="2" fillId="2" borderId="14" xfId="0" applyFont="1" applyFill="1" applyBorder="1" applyAlignment="1" applyProtection="1">
      <alignment horizontal="center"/>
    </xf>
    <xf numFmtId="0" fontId="0" fillId="0" borderId="15" xfId="0" applyBorder="1" applyAlignment="1" applyProtection="1">
      <alignment horizontal="center"/>
    </xf>
    <xf numFmtId="0" fontId="2" fillId="2" borderId="16" xfId="0" applyFont="1" applyFill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15" fillId="0" borderId="1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/>
    </xf>
    <xf numFmtId="0" fontId="0" fillId="0" borderId="0" xfId="0" applyAlignment="1" applyProtection="1"/>
    <xf numFmtId="49" fontId="0" fillId="3" borderId="18" xfId="0" applyNumberFormat="1" applyFill="1" applyBorder="1" applyAlignment="1" applyProtection="1">
      <alignment horizontal="center"/>
      <protection locked="0"/>
    </xf>
    <xf numFmtId="49" fontId="0" fillId="3" borderId="19" xfId="0" applyNumberFormat="1" applyFill="1" applyBorder="1" applyAlignment="1" applyProtection="1">
      <alignment horizontal="center"/>
      <protection locked="0"/>
    </xf>
    <xf numFmtId="49" fontId="0" fillId="3" borderId="20" xfId="0" applyNumberForma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center"/>
    </xf>
    <xf numFmtId="0" fontId="13" fillId="0" borderId="0" xfId="0" applyFont="1" applyAlignment="1"/>
    <xf numFmtId="0" fontId="0" fillId="0" borderId="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3" borderId="21" xfId="0" applyFill="1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2" xfId="0" applyBorder="1" applyAlignment="1" applyProtection="1">
      <alignment horizontal="left" indent="1"/>
    </xf>
    <xf numFmtId="49" fontId="0" fillId="3" borderId="12" xfId="0" applyNumberFormat="1" applyFill="1" applyBorder="1" applyAlignment="1" applyProtection="1">
      <alignment horizontal="left"/>
      <protection locked="0"/>
    </xf>
    <xf numFmtId="0" fontId="0" fillId="0" borderId="8" xfId="0" applyBorder="1" applyAlignment="1" applyProtection="1">
      <alignment horizontal="left"/>
      <protection locked="0"/>
    </xf>
    <xf numFmtId="9" fontId="0" fillId="0" borderId="15" xfId="1" applyFont="1" applyBorder="1" applyAlignment="1" applyProtection="1">
      <alignment horizontal="left"/>
    </xf>
    <xf numFmtId="0" fontId="0" fillId="0" borderId="15" xfId="0" applyBorder="1" applyAlignment="1" applyProtection="1"/>
    <xf numFmtId="0" fontId="0" fillId="0" borderId="0" xfId="0" applyBorder="1" applyAlignment="1" applyProtection="1"/>
    <xf numFmtId="9" fontId="8" fillId="0" borderId="8" xfId="1" applyFont="1" applyBorder="1" applyAlignment="1" applyProtection="1">
      <alignment horizontal="left"/>
    </xf>
    <xf numFmtId="0" fontId="0" fillId="0" borderId="8" xfId="0" applyBorder="1" applyAlignment="1" applyProtection="1"/>
    <xf numFmtId="0" fontId="10" fillId="0" borderId="0" xfId="0" applyFont="1" applyAlignment="1" applyProtection="1">
      <alignment horizontal="left"/>
    </xf>
    <xf numFmtId="0" fontId="2" fillId="2" borderId="15" xfId="0" applyFont="1" applyFill="1" applyBorder="1" applyAlignment="1" applyProtection="1">
      <alignment horizontal="center"/>
    </xf>
    <xf numFmtId="0" fontId="2" fillId="2" borderId="23" xfId="0" applyFont="1" applyFill="1" applyBorder="1" applyAlignment="1" applyProtection="1">
      <alignment horizont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17" xfId="0" applyFon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/>
    </xf>
    <xf numFmtId="0" fontId="0" fillId="0" borderId="19" xfId="0" applyBorder="1" applyAlignment="1" applyProtection="1">
      <alignment horizontal="center"/>
    </xf>
    <xf numFmtId="0" fontId="0" fillId="3" borderId="21" xfId="0" applyFill="1" applyBorder="1" applyAlignment="1" applyProtection="1">
      <alignment horizontal="left"/>
    </xf>
    <xf numFmtId="0" fontId="0" fillId="0" borderId="22" xfId="0" applyBorder="1" applyAlignment="1">
      <alignment horizontal="left"/>
    </xf>
    <xf numFmtId="0" fontId="0" fillId="0" borderId="19" xfId="0" applyBorder="1" applyAlignment="1">
      <alignment horizontal="center"/>
    </xf>
    <xf numFmtId="15" fontId="0" fillId="3" borderId="18" xfId="0" applyNumberFormat="1" applyFill="1" applyBorder="1" applyAlignment="1" applyProtection="1">
      <alignment horizontal="center"/>
    </xf>
    <xf numFmtId="49" fontId="0" fillId="3" borderId="19" xfId="0" applyNumberFormat="1" applyFill="1" applyBorder="1" applyAlignment="1" applyProtection="1">
      <alignment horizontal="center"/>
    </xf>
    <xf numFmtId="49" fontId="0" fillId="3" borderId="20" xfId="0" applyNumberFormat="1" applyFill="1" applyBorder="1" applyAlignment="1" applyProtection="1">
      <alignment horizontal="center"/>
    </xf>
    <xf numFmtId="49" fontId="0" fillId="3" borderId="12" xfId="0" applyNumberFormat="1" applyFill="1" applyBorder="1" applyAlignment="1" applyProtection="1">
      <alignment horizontal="left"/>
    </xf>
    <xf numFmtId="0" fontId="0" fillId="0" borderId="8" xfId="0" applyBorder="1" applyAlignment="1" applyProtection="1">
      <alignment horizontal="left"/>
    </xf>
    <xf numFmtId="9" fontId="8" fillId="0" borderId="0" xfId="1" applyFont="1" applyAlignment="1" applyProtection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200"/>
  <sheetViews>
    <sheetView showGridLines="0" zoomScaleNormal="100" workbookViewId="0">
      <selection activeCell="D5" sqref="D5:L5"/>
    </sheetView>
  </sheetViews>
  <sheetFormatPr defaultRowHeight="13.2" x14ac:dyDescent="0.25"/>
  <cols>
    <col min="1" max="1" width="4.109375" customWidth="1"/>
    <col min="2" max="2" width="3.33203125" customWidth="1"/>
    <col min="3" max="3" width="2.6640625" customWidth="1"/>
    <col min="4" max="4" width="33.88671875" customWidth="1"/>
    <col min="5" max="5" width="2.5546875" customWidth="1"/>
    <col min="6" max="6" width="10.6640625" customWidth="1"/>
    <col min="7" max="7" width="3.6640625" customWidth="1"/>
    <col min="8" max="8" width="11.109375" customWidth="1"/>
    <col min="9" max="9" width="5.6640625" customWidth="1"/>
    <col min="10" max="10" width="13.6640625" customWidth="1"/>
    <col min="11" max="11" width="3.6640625" customWidth="1"/>
    <col min="12" max="12" width="10.6640625" customWidth="1"/>
    <col min="13" max="13" width="3.44140625" customWidth="1"/>
    <col min="14" max="14" width="10.6640625" customWidth="1"/>
    <col min="15" max="15" width="5.6640625" customWidth="1"/>
    <col min="17" max="17" width="9.109375" hidden="1" customWidth="1"/>
    <col min="31" max="31" width="0" hidden="1" customWidth="1"/>
  </cols>
  <sheetData>
    <row r="1" spans="1:31" ht="19.5" customHeight="1" x14ac:dyDescent="0.45">
      <c r="A1" s="51" t="s">
        <v>66</v>
      </c>
      <c r="B1" s="51"/>
      <c r="C1" s="51"/>
      <c r="D1" s="51"/>
      <c r="E1" s="51"/>
      <c r="F1" s="51"/>
      <c r="G1" s="51"/>
      <c r="H1" s="51"/>
      <c r="I1" s="51"/>
      <c r="J1" s="81"/>
      <c r="K1" s="40"/>
      <c r="L1" s="40"/>
      <c r="M1" s="40"/>
      <c r="N1" s="40"/>
      <c r="O1" s="40"/>
      <c r="AE1" s="27" t="s">
        <v>28</v>
      </c>
    </row>
    <row r="2" spans="1:31" ht="15" customHeight="1" thickBot="1" x14ac:dyDescent="0.3">
      <c r="A2" s="103" t="s">
        <v>0</v>
      </c>
      <c r="B2" s="104"/>
      <c r="C2" s="105"/>
      <c r="D2" s="106"/>
      <c r="E2" s="107"/>
      <c r="F2" s="107"/>
      <c r="G2" s="107"/>
      <c r="H2" s="52"/>
      <c r="I2" s="52"/>
      <c r="J2" s="81"/>
      <c r="K2" s="34"/>
      <c r="L2" s="34"/>
      <c r="M2" s="34"/>
      <c r="N2" s="41"/>
      <c r="O2" s="41"/>
      <c r="AE2" s="28">
        <f>COUNTIF(A14:AA198,"~*")</f>
        <v>0</v>
      </c>
    </row>
    <row r="3" spans="1:31" ht="15" customHeight="1" thickTop="1" x14ac:dyDescent="0.3">
      <c r="A3" s="103" t="s">
        <v>1</v>
      </c>
      <c r="B3" s="104"/>
      <c r="C3" s="105"/>
      <c r="D3" s="106"/>
      <c r="E3" s="107"/>
      <c r="F3" s="107"/>
      <c r="G3" s="107"/>
      <c r="H3" s="52"/>
      <c r="I3" s="52"/>
      <c r="J3" s="81"/>
      <c r="K3" s="34"/>
      <c r="L3" s="34"/>
      <c r="M3" s="34"/>
      <c r="N3" s="41"/>
      <c r="O3" s="41"/>
      <c r="AE3" s="27" t="s">
        <v>29</v>
      </c>
    </row>
    <row r="4" spans="1:31" ht="12.9" customHeight="1" thickBot="1" x14ac:dyDescent="0.3">
      <c r="A4" s="42"/>
      <c r="B4" s="41"/>
      <c r="C4" s="41"/>
      <c r="D4" s="108"/>
      <c r="E4" s="108"/>
      <c r="F4" s="108"/>
      <c r="G4" s="108"/>
      <c r="H4" s="109"/>
      <c r="I4" s="109"/>
      <c r="J4" s="110"/>
      <c r="K4" s="110"/>
      <c r="L4" s="110"/>
      <c r="M4" s="34"/>
      <c r="N4" s="41"/>
      <c r="O4" s="41"/>
      <c r="AE4" s="28">
        <f>COUNTIF(B15:P198,"  ")</f>
        <v>49</v>
      </c>
    </row>
    <row r="5" spans="1:31" ht="15" customHeight="1" thickTop="1" x14ac:dyDescent="0.3">
      <c r="A5" s="39" t="str">
        <f>IF(Sol!D5="OFF","     ","Score:")</f>
        <v>Score:</v>
      </c>
      <c r="B5" s="41"/>
      <c r="C5" s="43"/>
      <c r="D5" s="111">
        <f>IF(Sol!D5="OFF","",AE10)</f>
        <v>0</v>
      </c>
      <c r="E5" s="112"/>
      <c r="F5" s="112"/>
      <c r="G5" s="112"/>
      <c r="H5" s="112"/>
      <c r="I5" s="112"/>
      <c r="J5" s="110"/>
      <c r="K5" s="110"/>
      <c r="L5" s="110"/>
      <c r="M5" s="34"/>
      <c r="N5" s="41"/>
      <c r="O5" s="41"/>
      <c r="AE5" s="29" t="s">
        <v>30</v>
      </c>
    </row>
    <row r="6" spans="1:31" ht="12.9" customHeight="1" thickBot="1" x14ac:dyDescent="0.3">
      <c r="A6" s="41"/>
      <c r="B6" s="41"/>
      <c r="C6" s="41"/>
      <c r="D6" s="41"/>
      <c r="E6" s="41"/>
      <c r="F6" s="41"/>
      <c r="G6" s="41"/>
      <c r="H6" s="41"/>
      <c r="I6" s="41"/>
      <c r="J6" s="76"/>
      <c r="K6" s="76"/>
      <c r="L6" s="76"/>
      <c r="M6" s="41"/>
      <c r="N6" s="41"/>
      <c r="O6" s="41"/>
      <c r="AE6" s="28">
        <f>COUNTIF(A14:P198," ")</f>
        <v>0</v>
      </c>
    </row>
    <row r="7" spans="1:31" ht="15" customHeight="1" thickTop="1" x14ac:dyDescent="0.3">
      <c r="A7" s="44" t="s">
        <v>23</v>
      </c>
      <c r="B7" s="41"/>
      <c r="C7" s="41"/>
      <c r="D7" s="113" t="s">
        <v>49</v>
      </c>
      <c r="E7" s="93"/>
      <c r="F7" s="93"/>
      <c r="G7" s="41"/>
      <c r="H7" s="41"/>
      <c r="I7" s="41"/>
      <c r="J7" s="41"/>
      <c r="K7" s="41"/>
      <c r="L7" s="41"/>
      <c r="M7" s="41"/>
      <c r="N7" s="41"/>
      <c r="O7" s="41"/>
      <c r="AE7" s="27" t="s">
        <v>31</v>
      </c>
    </row>
    <row r="8" spans="1:31" ht="15" customHeight="1" thickBot="1" x14ac:dyDescent="0.3">
      <c r="A8" s="74" t="s">
        <v>24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40"/>
      <c r="M8" s="40"/>
      <c r="N8" s="41"/>
      <c r="O8" s="41"/>
      <c r="AE8" s="28">
        <f>AE2+AE4+AE6</f>
        <v>49</v>
      </c>
    </row>
    <row r="9" spans="1:31" ht="15" customHeight="1" thickTop="1" x14ac:dyDescent="0.3">
      <c r="A9" s="47" t="s">
        <v>25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0"/>
      <c r="M9" s="40"/>
      <c r="N9" s="41"/>
      <c r="O9" s="41"/>
      <c r="AE9" s="27" t="s">
        <v>32</v>
      </c>
    </row>
    <row r="10" spans="1:31" ht="15" customHeight="1" thickBot="1" x14ac:dyDescent="0.3">
      <c r="A10" s="49" t="s">
        <v>26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40"/>
      <c r="M10" s="40"/>
      <c r="N10" s="41"/>
      <c r="O10" s="41"/>
      <c r="AE10" s="30">
        <f>(AE8-AE4-AE2)/AE8</f>
        <v>0</v>
      </c>
    </row>
    <row r="11" spans="1:31" ht="12.9" customHeight="1" thickTop="1" x14ac:dyDescent="0.25">
      <c r="A11" s="91" t="s">
        <v>40</v>
      </c>
      <c r="B11" s="92"/>
      <c r="C11" s="92"/>
      <c r="D11" s="92"/>
      <c r="E11" s="92"/>
      <c r="F11" s="92"/>
      <c r="G11" s="92"/>
      <c r="H11" s="92"/>
      <c r="I11" s="93"/>
      <c r="J11" s="93"/>
      <c r="K11" s="93"/>
      <c r="L11" s="41"/>
      <c r="M11" s="41"/>
      <c r="N11" s="41"/>
      <c r="O11" s="41"/>
      <c r="AE11" t="s">
        <v>33</v>
      </c>
    </row>
    <row r="12" spans="1:31" ht="12.9" customHeight="1" x14ac:dyDescent="0.25">
      <c r="A12" s="45" t="str">
        <f>IF(Sol!$D$5="OFF","     ","An asterisk (*) will appear to the right of an incorrect entry.")</f>
        <v>An asterisk (*) will appear to the right of an incorrect entry.</v>
      </c>
      <c r="B12" s="46"/>
      <c r="C12" s="46"/>
      <c r="D12" s="46"/>
      <c r="E12" s="46"/>
      <c r="F12" s="46"/>
      <c r="G12" s="46"/>
      <c r="H12" s="46"/>
      <c r="I12" s="40"/>
      <c r="J12" s="40"/>
      <c r="K12" s="40"/>
      <c r="L12" s="41"/>
      <c r="M12" s="41"/>
      <c r="N12" s="41"/>
      <c r="O12" s="41"/>
      <c r="AE12" t="s">
        <v>34</v>
      </c>
    </row>
    <row r="13" spans="1:31" ht="12.9" customHeight="1" x14ac:dyDescent="0.25">
      <c r="A13" s="26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AE13" t="s">
        <v>35</v>
      </c>
    </row>
    <row r="14" spans="1:31" ht="12.9" customHeight="1" x14ac:dyDescent="0.3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AE14" s="27" t="s">
        <v>36</v>
      </c>
    </row>
    <row r="15" spans="1:31" ht="17.100000000000001" customHeight="1" x14ac:dyDescent="0.3">
      <c r="A15" s="77" t="s">
        <v>9</v>
      </c>
      <c r="B15" s="84" t="s">
        <v>67</v>
      </c>
      <c r="C15" s="85"/>
      <c r="D15" s="85"/>
      <c r="E15" s="85"/>
      <c r="F15" s="85"/>
      <c r="G15" s="85"/>
      <c r="H15" s="85"/>
      <c r="I15" s="85"/>
      <c r="J15" s="69"/>
      <c r="Q15" t="s">
        <v>68</v>
      </c>
      <c r="AE15" s="27" t="s">
        <v>37</v>
      </c>
    </row>
    <row r="16" spans="1:31" ht="12.9" customHeight="1" x14ac:dyDescent="0.3">
      <c r="A16" s="41"/>
      <c r="B16" s="86" t="s">
        <v>2</v>
      </c>
      <c r="C16" s="87"/>
      <c r="D16" s="87"/>
      <c r="E16" s="87"/>
      <c r="F16" s="87"/>
      <c r="G16" s="87"/>
      <c r="H16" s="87"/>
      <c r="I16" s="88"/>
      <c r="J16" s="69"/>
      <c r="N16" s="24"/>
      <c r="Q16" s="24" t="s">
        <v>69</v>
      </c>
      <c r="AE16" s="31" t="s">
        <v>38</v>
      </c>
    </row>
    <row r="17" spans="1:17" ht="15" customHeight="1" x14ac:dyDescent="0.25">
      <c r="A17" s="41"/>
      <c r="B17" s="89"/>
      <c r="C17" s="90"/>
      <c r="D17" s="90"/>
      <c r="E17" s="90"/>
      <c r="F17" s="90"/>
      <c r="G17" s="90"/>
      <c r="H17" s="90"/>
      <c r="I17" s="90"/>
      <c r="J17" s="70" t="str">
        <f>IF(Sol!$D$5="OFF","",IF(B17="","  ",IF(AND(B17&lt;&gt;"",B17&lt;&gt;Sol!B17),"*"," ")))</f>
        <v xml:space="preserve">  </v>
      </c>
    </row>
    <row r="18" spans="1:17" ht="12.9" customHeight="1" x14ac:dyDescent="0.25">
      <c r="A18" s="41"/>
      <c r="B18" s="2"/>
      <c r="C18" s="3"/>
      <c r="D18" s="3"/>
      <c r="E18" s="3"/>
      <c r="F18" s="3"/>
      <c r="G18" s="3"/>
      <c r="H18" s="3"/>
      <c r="I18" s="3"/>
      <c r="J18" s="71"/>
      <c r="Q18" t="s">
        <v>54</v>
      </c>
    </row>
    <row r="19" spans="1:17" ht="15" customHeight="1" x14ac:dyDescent="0.25">
      <c r="A19" s="41"/>
      <c r="B19" s="53"/>
      <c r="C19" s="54"/>
      <c r="D19" s="19"/>
      <c r="E19" s="8" t="str">
        <f>IF(Sol!$D$5="OFF","",IF(D19="","  ",IF(AND(D19&lt;&gt;"",D19&lt;&gt;Sol!D19),"*"," ")))</f>
        <v xml:space="preserve">  </v>
      </c>
      <c r="F19" s="54"/>
      <c r="G19" s="8"/>
      <c r="H19" s="5"/>
      <c r="I19" s="32" t="str">
        <f>IF(Sol!$D$5="OFF","",IF(H19="","  ",IF(AND(H19&lt;&gt;"",H19&lt;&gt;Sol!H19),"*"," ")))</f>
        <v xml:space="preserve">  </v>
      </c>
      <c r="J19" s="70"/>
      <c r="K19" s="7"/>
      <c r="Q19" t="s">
        <v>3</v>
      </c>
    </row>
    <row r="20" spans="1:17" ht="15" customHeight="1" x14ac:dyDescent="0.25">
      <c r="A20" s="41"/>
      <c r="B20" s="53"/>
      <c r="C20" s="54"/>
      <c r="D20" s="54" t="s">
        <v>20</v>
      </c>
      <c r="E20" s="8"/>
      <c r="F20" s="54"/>
      <c r="G20" s="8"/>
      <c r="H20" s="54"/>
      <c r="I20" s="54"/>
      <c r="J20" s="71"/>
      <c r="K20" s="7"/>
      <c r="Q20" t="s">
        <v>22</v>
      </c>
    </row>
    <row r="21" spans="1:17" ht="15" customHeight="1" x14ac:dyDescent="0.25">
      <c r="A21" s="41"/>
      <c r="B21" s="53"/>
      <c r="C21" s="54"/>
      <c r="D21" s="18"/>
      <c r="E21" s="8" t="str">
        <f>IF(Sol!$D$5="OFF","",IF(D21="","  ",IF(AND(D21&lt;&gt;"",D21&lt;&gt;Sol!D21),"*"," ")))</f>
        <v xml:space="preserve">  </v>
      </c>
      <c r="F21" s="5"/>
      <c r="G21" s="8" t="str">
        <f>IF(Sol!$D$5="OFF","",IF(F21="","  ",IF(AND(F21&lt;&gt;"",F21&lt;&gt;Sol!F21),"*"," ")))</f>
        <v xml:space="preserve">  </v>
      </c>
      <c r="H21" s="8"/>
      <c r="I21" s="8"/>
      <c r="J21" s="71"/>
      <c r="Q21" t="s">
        <v>5</v>
      </c>
    </row>
    <row r="22" spans="1:17" ht="15" customHeight="1" x14ac:dyDescent="0.25">
      <c r="A22" s="41"/>
      <c r="B22" s="53"/>
      <c r="C22" s="54"/>
      <c r="D22" s="18"/>
      <c r="E22" s="8" t="str">
        <f>IF(Sol!$D$5="OFF","",IF(D22="","  ",IF(AND(D22&lt;&gt;"",D22&lt;&gt;Sol!D22),"*"," ")))</f>
        <v xml:space="preserve">  </v>
      </c>
      <c r="F22" s="20"/>
      <c r="G22" s="8" t="str">
        <f>IF(Sol!$D$5="OFF","",IF(F22="","  ",IF(AND(F22&lt;&gt;"",F22&lt;&gt;Sol!F22),"*"," ")))</f>
        <v xml:space="preserve">  </v>
      </c>
      <c r="H22" s="8"/>
      <c r="I22" s="8"/>
      <c r="J22" s="70"/>
      <c r="Q22" t="s">
        <v>53</v>
      </c>
    </row>
    <row r="23" spans="1:17" ht="15" customHeight="1" x14ac:dyDescent="0.25">
      <c r="A23" s="41"/>
      <c r="B23" s="53"/>
      <c r="C23" s="54"/>
      <c r="D23" s="18"/>
      <c r="E23" s="8" t="str">
        <f>IF(Sol!$D$5="OFF","",IF(D23="","  ",IF(AND(D23&lt;&gt;"",D23&lt;&gt;Sol!D23),"*"," ")))</f>
        <v xml:space="preserve">  </v>
      </c>
      <c r="F23" s="20"/>
      <c r="G23" s="8" t="str">
        <f>IF(Sol!$D$5="OFF","",IF(F23="","  ",IF(AND(F23&lt;&gt;"",F23&lt;&gt;Sol!F23),"*"," ")))</f>
        <v xml:space="preserve">  </v>
      </c>
      <c r="H23" s="8"/>
      <c r="I23" s="8"/>
      <c r="J23" s="70"/>
      <c r="Q23" t="s">
        <v>6</v>
      </c>
    </row>
    <row r="24" spans="1:17" ht="15" customHeight="1" x14ac:dyDescent="0.25">
      <c r="A24" s="41"/>
      <c r="B24" s="53"/>
      <c r="C24" s="54"/>
      <c r="D24" s="18"/>
      <c r="E24" s="8" t="str">
        <f>IF(Sol!$D$5="OFF","",IF(D24="","  ",IF(AND(D24&lt;&gt;"",D24&lt;&gt;Sol!D24),"*"," ")))</f>
        <v xml:space="preserve">  </v>
      </c>
      <c r="F24" s="20"/>
      <c r="G24" s="8" t="str">
        <f>IF(Sol!$D$5="OFF","",IF(F24="","  ",IF(AND(F24&lt;&gt;"",F24&lt;&gt;Sol!F24),"*"," ")))</f>
        <v xml:space="preserve">  </v>
      </c>
      <c r="H24" s="8"/>
      <c r="I24" s="8"/>
      <c r="J24" s="69"/>
      <c r="Q24" t="s">
        <v>8</v>
      </c>
    </row>
    <row r="25" spans="1:17" ht="15" customHeight="1" x14ac:dyDescent="0.25">
      <c r="A25" s="41"/>
      <c r="B25" s="53"/>
      <c r="C25" s="54"/>
      <c r="D25" s="18"/>
      <c r="E25" s="8" t="str">
        <f>IF(Sol!$D$5="OFF","",IF(D25="","  ",IF(AND(D25&lt;&gt;"",D25&lt;&gt;Sol!D25),"*"," ")))</f>
        <v xml:space="preserve">  </v>
      </c>
      <c r="F25" s="21"/>
      <c r="G25" s="8" t="str">
        <f>IF(Sol!$D$5="OFF","",IF(F25="","  ",IF(AND(F25&lt;&gt;"",F25&lt;&gt;Sol!F25),"*"," ")))</f>
        <v xml:space="preserve">  </v>
      </c>
      <c r="H25" s="23"/>
      <c r="I25" s="68"/>
      <c r="J25" s="69"/>
    </row>
    <row r="26" spans="1:17" ht="15" customHeight="1" x14ac:dyDescent="0.25">
      <c r="A26" s="41"/>
      <c r="B26" s="53"/>
      <c r="C26" s="54"/>
      <c r="D26" s="9" t="s">
        <v>21</v>
      </c>
      <c r="E26" s="9"/>
      <c r="F26" s="54"/>
      <c r="G26" s="8"/>
      <c r="H26" s="22"/>
      <c r="I26" s="32" t="str">
        <f>IF(Sol!$D$5="OFF","",IF(H26="","  ",IF(AND(H26&lt;&gt;"",H26&lt;&gt;Sol!H26),"*"," ")))</f>
        <v xml:space="preserve">  </v>
      </c>
      <c r="J26" s="70"/>
    </row>
    <row r="27" spans="1:17" ht="15" customHeight="1" thickBot="1" x14ac:dyDescent="0.3">
      <c r="A27" s="41"/>
      <c r="B27" s="53"/>
      <c r="C27" s="54"/>
      <c r="D27" s="54" t="s">
        <v>7</v>
      </c>
      <c r="E27" s="54"/>
      <c r="F27" s="54"/>
      <c r="G27" s="8"/>
      <c r="H27" s="35"/>
      <c r="I27" s="32" t="str">
        <f>IF(Sol!$D$5="OFF","",IF(H27="","  ",IF(AND(H27&lt;&gt;"",H27&lt;&gt;Sol!H27),"*"," ")))</f>
        <v xml:space="preserve">  </v>
      </c>
      <c r="J27" s="71"/>
    </row>
    <row r="28" spans="1:17" ht="15" customHeight="1" thickTop="1" x14ac:dyDescent="0.25">
      <c r="A28" s="41"/>
      <c r="B28" s="63"/>
      <c r="C28" s="64"/>
      <c r="D28" s="64"/>
      <c r="E28" s="64"/>
      <c r="F28" s="64"/>
      <c r="G28" s="64"/>
      <c r="H28" s="64"/>
      <c r="I28" s="64"/>
      <c r="J28" s="70"/>
      <c r="Q28" t="s">
        <v>43</v>
      </c>
    </row>
    <row r="29" spans="1:17" ht="15" customHeight="1" x14ac:dyDescent="0.25">
      <c r="I29" s="15"/>
      <c r="J29" s="15"/>
      <c r="Q29" t="s">
        <v>44</v>
      </c>
    </row>
    <row r="30" spans="1:17" ht="15" customHeight="1" x14ac:dyDescent="0.25">
      <c r="A30" s="77" t="s">
        <v>10</v>
      </c>
      <c r="B30" s="84" t="s">
        <v>67</v>
      </c>
      <c r="C30" s="85"/>
      <c r="D30" s="85"/>
      <c r="E30" s="85"/>
      <c r="F30" s="85"/>
      <c r="G30" s="85"/>
      <c r="H30" s="85"/>
      <c r="I30" s="85"/>
      <c r="J30" s="71"/>
      <c r="K30" s="14"/>
      <c r="L30" s="14"/>
      <c r="M30" s="12"/>
      <c r="N30" s="41"/>
      <c r="O30" s="41"/>
      <c r="Q30" t="s">
        <v>50</v>
      </c>
    </row>
    <row r="31" spans="1:17" ht="12.9" customHeight="1" x14ac:dyDescent="0.25">
      <c r="A31" s="41"/>
      <c r="B31" s="86" t="s">
        <v>42</v>
      </c>
      <c r="C31" s="99"/>
      <c r="D31" s="99"/>
      <c r="E31" s="99"/>
      <c r="F31" s="99"/>
      <c r="G31" s="99"/>
      <c r="H31" s="99"/>
      <c r="I31" s="100"/>
      <c r="J31" s="70"/>
      <c r="K31" s="13"/>
      <c r="L31" s="13"/>
      <c r="M31" s="12"/>
      <c r="N31" s="41"/>
      <c r="O31" s="41"/>
      <c r="Q31" t="s">
        <v>51</v>
      </c>
    </row>
    <row r="32" spans="1:17" ht="15" customHeight="1" x14ac:dyDescent="0.25">
      <c r="A32" s="41"/>
      <c r="B32" s="89"/>
      <c r="C32" s="90"/>
      <c r="D32" s="90"/>
      <c r="E32" s="90"/>
      <c r="F32" s="90"/>
      <c r="G32" s="90"/>
      <c r="H32" s="90"/>
      <c r="I32" s="90"/>
      <c r="J32" s="70" t="str">
        <f>IF(Sol!$D$5="OFF","",IF(B32="","  ",IF(AND(B32&lt;&gt;"",B32&lt;&gt;Sol!B32),"*"," ")))</f>
        <v xml:space="preserve">  </v>
      </c>
      <c r="K32" s="13"/>
      <c r="L32" s="13"/>
      <c r="M32" s="12"/>
      <c r="N32" s="41"/>
      <c r="O32" s="41"/>
      <c r="Q32" t="s">
        <v>55</v>
      </c>
    </row>
    <row r="33" spans="1:17" x14ac:dyDescent="0.25">
      <c r="A33" s="41"/>
      <c r="B33" s="2"/>
      <c r="C33" s="3"/>
      <c r="D33" s="3"/>
      <c r="E33" s="3"/>
      <c r="F33" s="3"/>
      <c r="G33" s="3"/>
      <c r="H33" s="3"/>
      <c r="I33" s="4"/>
      <c r="J33" s="14"/>
      <c r="K33" s="14"/>
      <c r="L33" s="14"/>
      <c r="M33" s="41"/>
      <c r="N33" s="41"/>
      <c r="O33" s="41"/>
    </row>
    <row r="34" spans="1:17" ht="15" customHeight="1" x14ac:dyDescent="0.25">
      <c r="A34" s="41"/>
      <c r="B34" s="53"/>
      <c r="C34" s="54"/>
      <c r="D34" s="54" t="s">
        <v>70</v>
      </c>
      <c r="E34" s="54"/>
      <c r="F34" s="54"/>
      <c r="G34" s="54"/>
      <c r="H34" s="5"/>
      <c r="I34" s="32" t="str">
        <f>IF(Sol!$D$5="OFF","",IF(H34="","  ",IF(AND(H34&lt;&gt;"",H34&lt;&gt;Sol!H34),"*"," ")))</f>
        <v xml:space="preserve">  </v>
      </c>
      <c r="J34" s="33"/>
      <c r="K34" s="13"/>
      <c r="L34" s="13"/>
      <c r="M34" s="41"/>
      <c r="N34" s="41"/>
      <c r="O34" s="41"/>
    </row>
    <row r="35" spans="1:17" ht="15" customHeight="1" x14ac:dyDescent="0.25">
      <c r="A35" s="41"/>
      <c r="B35" s="53"/>
      <c r="C35" s="54"/>
      <c r="D35" s="19"/>
      <c r="E35" s="8" t="str">
        <f>IF(Sol!$D$5="OFF","",IF(D35="","  ",IF(AND(D35&lt;&gt;"",D35&lt;&gt;Sol!D35),"*"," ")))</f>
        <v xml:space="preserve">  </v>
      </c>
      <c r="F35" s="5"/>
      <c r="G35" s="8" t="str">
        <f>IF(Sol!$D$5="OFF","",IF(F35="","  ",IF(AND(F35&lt;&gt;"",F35&lt;&gt;Sol!F35),"*"," ")))</f>
        <v xml:space="preserve">  </v>
      </c>
      <c r="H35" s="8"/>
      <c r="I35" s="58"/>
      <c r="J35" s="14"/>
      <c r="K35" s="14"/>
      <c r="L35" s="14"/>
      <c r="M35" s="41"/>
      <c r="N35" s="41"/>
      <c r="O35" s="41"/>
    </row>
    <row r="36" spans="1:17" ht="15" customHeight="1" x14ac:dyDescent="0.25">
      <c r="A36" s="41"/>
      <c r="B36" s="53"/>
      <c r="C36" s="54"/>
      <c r="D36" s="19"/>
      <c r="E36" s="8" t="str">
        <f>IF(Sol!$D$5="OFF","",IF(D36="","  ",IF(AND(D36&lt;&gt;"",D36&lt;&gt;Sol!D36),"*"," ")))</f>
        <v xml:space="preserve">  </v>
      </c>
      <c r="F36" s="22"/>
      <c r="G36" s="8" t="str">
        <f>IF(Sol!$D$5="OFF","",IF(F36="","  ",IF(AND(F36&lt;&gt;"",F36&lt;&gt;Sol!F36),"*"," ")))</f>
        <v xml:space="preserve">  </v>
      </c>
      <c r="H36" s="8"/>
      <c r="I36" s="58"/>
      <c r="J36" s="14"/>
      <c r="K36" s="14"/>
      <c r="L36" s="14"/>
      <c r="M36" s="41"/>
      <c r="N36" s="41"/>
      <c r="O36" s="41"/>
    </row>
    <row r="37" spans="1:17" ht="15" customHeight="1" x14ac:dyDescent="0.25">
      <c r="A37" s="41"/>
      <c r="B37" s="53"/>
      <c r="C37" s="54"/>
      <c r="D37" s="19"/>
      <c r="E37" s="8" t="str">
        <f>IF(Sol!$D$5="OFF","",IF(D37="","  ",IF(AND(D37&lt;&gt;"",D37&lt;&gt;Sol!D37),"*"," ")))</f>
        <v xml:space="preserve">  </v>
      </c>
      <c r="F37" s="54"/>
      <c r="G37" s="8"/>
      <c r="H37" s="22"/>
      <c r="I37" s="32" t="str">
        <f>IF(Sol!$D$5="OFF","",IF(H37="","  ",IF(AND(H37&lt;&gt;"",H37&lt;&gt;Sol!H37),"*"," ")))</f>
        <v xml:space="preserve">  </v>
      </c>
      <c r="J37" s="33"/>
      <c r="K37" s="13"/>
      <c r="L37" s="13"/>
      <c r="M37" s="41"/>
      <c r="N37" s="41"/>
      <c r="O37" s="41"/>
    </row>
    <row r="38" spans="1:17" ht="15" customHeight="1" thickBot="1" x14ac:dyDescent="0.3">
      <c r="A38" s="41"/>
      <c r="B38" s="53"/>
      <c r="C38" s="54"/>
      <c r="D38" s="54" t="s">
        <v>71</v>
      </c>
      <c r="E38" s="54"/>
      <c r="F38" s="54"/>
      <c r="G38" s="8"/>
      <c r="H38" s="35"/>
      <c r="I38" s="32" t="str">
        <f>IF(Sol!$D$5="OFF","",IF(H38="","  ",IF(AND(H38&lt;&gt;"",H38&lt;&gt;Sol!H38),"*"," ")))</f>
        <v xml:space="preserve">  </v>
      </c>
      <c r="J38" s="33"/>
      <c r="K38" s="13"/>
      <c r="L38" s="13"/>
      <c r="M38" s="41"/>
      <c r="N38" s="41"/>
      <c r="O38" s="41"/>
    </row>
    <row r="39" spans="1:17" ht="13.8" thickTop="1" x14ac:dyDescent="0.25">
      <c r="A39" s="41"/>
      <c r="B39" s="63"/>
      <c r="C39" s="64"/>
      <c r="D39" s="64"/>
      <c r="E39" s="64"/>
      <c r="F39" s="64"/>
      <c r="G39" s="64"/>
      <c r="H39" s="64"/>
      <c r="I39" s="65"/>
      <c r="J39" s="14"/>
      <c r="K39" s="14"/>
      <c r="L39" s="14"/>
      <c r="M39" s="41"/>
      <c r="N39" s="41"/>
      <c r="O39" s="41"/>
    </row>
    <row r="40" spans="1:17" x14ac:dyDescent="0.25">
      <c r="A40" s="41"/>
      <c r="B40" s="41"/>
      <c r="C40" s="41"/>
      <c r="D40" s="15"/>
      <c r="E40" s="15"/>
      <c r="F40" s="41"/>
      <c r="G40" s="41"/>
      <c r="H40" s="41"/>
      <c r="I40" s="41"/>
      <c r="J40" s="41"/>
      <c r="K40" s="41"/>
      <c r="L40" s="41"/>
      <c r="M40" s="41"/>
      <c r="N40" s="41"/>
      <c r="O40" s="41"/>
    </row>
    <row r="41" spans="1:17" ht="15" customHeight="1" x14ac:dyDescent="0.25">
      <c r="A41" s="77" t="s">
        <v>19</v>
      </c>
      <c r="B41" s="84" t="s">
        <v>67</v>
      </c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5"/>
      <c r="Q41" t="s">
        <v>16</v>
      </c>
    </row>
    <row r="42" spans="1:17" ht="12.9" customHeight="1" x14ac:dyDescent="0.25">
      <c r="A42" s="41"/>
      <c r="B42" s="86" t="s">
        <v>11</v>
      </c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7"/>
      <c r="Q42" t="s">
        <v>15</v>
      </c>
    </row>
    <row r="43" spans="1:17" ht="15" customHeight="1" x14ac:dyDescent="0.25">
      <c r="A43" s="41"/>
      <c r="B43" s="94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6"/>
      <c r="P43" s="70" t="str">
        <f>IF(Sol!$D$5="OFF","",IF(B43="","  ",IF(AND(B43&lt;&gt;"",B43&lt;&gt;Sol!B43),"*"," ")))</f>
        <v xml:space="preserve">  </v>
      </c>
      <c r="Q43" s="82" t="s">
        <v>14</v>
      </c>
    </row>
    <row r="44" spans="1:17" ht="15" customHeight="1" x14ac:dyDescent="0.25">
      <c r="A44" s="41"/>
      <c r="B44" s="2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4"/>
      <c r="Q44" t="s">
        <v>73</v>
      </c>
    </row>
    <row r="45" spans="1:17" ht="15" customHeight="1" x14ac:dyDescent="0.25">
      <c r="A45" s="41"/>
      <c r="B45" s="53"/>
      <c r="C45" s="54"/>
      <c r="D45" s="78" t="s">
        <v>12</v>
      </c>
      <c r="E45" s="66"/>
      <c r="F45" s="66"/>
      <c r="G45" s="54"/>
      <c r="H45" s="54"/>
      <c r="I45" s="97" t="s">
        <v>13</v>
      </c>
      <c r="J45" s="98"/>
      <c r="K45" s="98"/>
      <c r="L45" s="98"/>
      <c r="M45" s="66"/>
      <c r="N45" s="66"/>
      <c r="O45" s="6" t="s">
        <v>4</v>
      </c>
      <c r="Q45" t="s">
        <v>48</v>
      </c>
    </row>
    <row r="46" spans="1:17" ht="15" customHeight="1" x14ac:dyDescent="0.25">
      <c r="A46" s="41"/>
      <c r="B46" s="53"/>
      <c r="C46" s="54"/>
      <c r="D46" s="19"/>
      <c r="E46" s="8" t="str">
        <f>IF(Sol!$D$5="OFF","",IF(D46="","  ",IF(AND(D46&lt;&gt;"",D46&lt;&gt;Sol!D46),"*"," ")))</f>
        <v xml:space="preserve">  </v>
      </c>
      <c r="F46" s="5"/>
      <c r="G46" s="8" t="str">
        <f>IF(Sol!$D$5="OFF","",IF(F46="","  ",IF(AND(F46&lt;&gt;"",F46&lt;&gt;Sol!F46),"*"," ")))</f>
        <v xml:space="preserve">  </v>
      </c>
      <c r="H46" s="8"/>
      <c r="I46" s="101"/>
      <c r="J46" s="102"/>
      <c r="K46" s="8" t="str">
        <f>IF(Sol!$D$5="OFF","",IF(I46="","  ",IF(AND(I46&lt;&gt;"",I46&lt;&gt;Sol!I46),"*"," ")))</f>
        <v xml:space="preserve">  </v>
      </c>
      <c r="L46" s="3"/>
      <c r="M46" s="8"/>
      <c r="N46" s="5"/>
      <c r="O46" s="32" t="str">
        <f>IF(Sol!$D$5="OFF","",IF(N46="","  ",IF(AND(N46&lt;&gt;"",N46&lt;&gt;Sol!N46),"*"," ")))</f>
        <v xml:space="preserve">  </v>
      </c>
      <c r="Q46" t="s">
        <v>17</v>
      </c>
    </row>
    <row r="47" spans="1:17" ht="15" customHeight="1" x14ac:dyDescent="0.25">
      <c r="A47" s="41"/>
      <c r="B47" s="53"/>
      <c r="C47" s="54"/>
      <c r="D47" s="19"/>
      <c r="E47" s="8" t="str">
        <f>IF(Sol!$D$5="OFF","",IF(D47="","  ",IF(AND(D47&lt;&gt;"",D47&lt;&gt;Sol!D47),"*"," ")))</f>
        <v xml:space="preserve">  </v>
      </c>
      <c r="F47" s="20"/>
      <c r="G47" s="8" t="str">
        <f>IF(Sol!$D$5="OFF","",IF(F47="","  ",IF(AND(F47&lt;&gt;"",F47&lt;&gt;Sol!F47),"*"," ")))</f>
        <v xml:space="preserve">  </v>
      </c>
      <c r="H47" s="8"/>
      <c r="I47" s="97" t="s">
        <v>45</v>
      </c>
      <c r="J47" s="98"/>
      <c r="K47" s="98"/>
      <c r="L47" s="98"/>
      <c r="M47" s="3"/>
      <c r="N47" s="8"/>
      <c r="O47" s="58"/>
    </row>
    <row r="48" spans="1:17" ht="15" customHeight="1" x14ac:dyDescent="0.25">
      <c r="A48" s="41"/>
      <c r="B48" s="53"/>
      <c r="C48" s="54"/>
      <c r="D48" s="19"/>
      <c r="E48" s="8" t="str">
        <f>IF(Sol!$D$5="OFF","",IF(D48="","  ",IF(AND(D48&lt;&gt;"",D48&lt;&gt;Sol!D48),"*"," ")))</f>
        <v xml:space="preserve">  </v>
      </c>
      <c r="F48" s="22"/>
      <c r="G48" s="8" t="str">
        <f>IF(Sol!$D$5="OFF","",IF(F48="","  ",IF(AND(F48&lt;&gt;"",F48&lt;&gt;Sol!F48),"*"," ")))</f>
        <v xml:space="preserve">  </v>
      </c>
      <c r="H48" s="8"/>
      <c r="I48" s="101"/>
      <c r="J48" s="102"/>
      <c r="K48" s="8" t="str">
        <f>IF(Sol!$D$5="OFF","",IF(I48="","  ",IF(AND(I48&lt;&gt;"",I48&lt;&gt;Sol!I48),"*"," ")))</f>
        <v xml:space="preserve">  </v>
      </c>
      <c r="L48" s="5"/>
      <c r="M48" s="8" t="str">
        <f>IF(Sol!$D$5="OFF","",IF(L48="","  ",IF(AND(L48&lt;&gt;"",L48&lt;&gt;Sol!L48),"*"," ")))</f>
        <v xml:space="preserve">  </v>
      </c>
      <c r="N48" s="66"/>
      <c r="O48" s="58"/>
    </row>
    <row r="49" spans="1:17" ht="15" customHeight="1" x14ac:dyDescent="0.25">
      <c r="A49" s="41"/>
      <c r="B49" s="53"/>
      <c r="C49" s="54"/>
      <c r="D49" s="10"/>
      <c r="E49" s="11"/>
      <c r="F49" s="54"/>
      <c r="G49" s="37"/>
      <c r="H49" s="37"/>
      <c r="I49" s="101"/>
      <c r="J49" s="102"/>
      <c r="K49" s="8" t="str">
        <f>IF(Sol!$D$5="OFF","",IF(I49="","  ",IF(AND(I49&lt;&gt;"",I49&lt;&gt;Sol!I49),"*"," ")))</f>
        <v xml:space="preserve">  </v>
      </c>
      <c r="L49" s="22"/>
      <c r="M49" s="8" t="str">
        <f>IF(Sol!$D$5="OFF","",IF(L49="","  ",IF(AND(L49&lt;&gt;"",L49&lt;&gt;Sol!L49),"*"," ")))</f>
        <v xml:space="preserve">  </v>
      </c>
      <c r="N49" s="66"/>
      <c r="O49" s="58"/>
    </row>
    <row r="50" spans="1:17" ht="15" customHeight="1" x14ac:dyDescent="0.25">
      <c r="A50" s="41"/>
      <c r="B50" s="53"/>
      <c r="C50" s="54"/>
      <c r="D50" s="11"/>
      <c r="E50" s="11"/>
      <c r="F50" s="73"/>
      <c r="G50" s="37"/>
      <c r="H50" s="37"/>
      <c r="I50" s="72" t="s">
        <v>46</v>
      </c>
      <c r="J50" s="11"/>
      <c r="K50" s="11"/>
      <c r="L50" s="11"/>
      <c r="M50" s="11"/>
      <c r="N50" s="22"/>
      <c r="O50" s="32" t="str">
        <f>IF(Sol!$D$5="OFF","",IF(N50="","  ",IF(AND(N50&lt;&gt;"",N50&lt;&gt;Sol!N50),"*"," ")))</f>
        <v xml:space="preserve">  </v>
      </c>
    </row>
    <row r="51" spans="1:17" ht="15" customHeight="1" thickBot="1" x14ac:dyDescent="0.3">
      <c r="A51" s="41"/>
      <c r="B51" s="53"/>
      <c r="C51" s="54"/>
      <c r="D51" s="11" t="s">
        <v>18</v>
      </c>
      <c r="E51" s="11"/>
      <c r="F51" s="36"/>
      <c r="G51" s="8" t="str">
        <f>IF(Sol!$D$5="OFF","",IF(F51="","  ",IF(AND(F51&lt;&gt;"",F51&lt;&gt;Sol!F51),"*"," ")))</f>
        <v xml:space="preserve">  </v>
      </c>
      <c r="H51" s="8"/>
      <c r="I51" s="72" t="s">
        <v>47</v>
      </c>
      <c r="J51" s="11"/>
      <c r="K51" s="11"/>
      <c r="L51" s="11"/>
      <c r="M51" s="9"/>
      <c r="N51" s="36"/>
      <c r="O51" s="32" t="str">
        <f>IF(Sol!$D$5="OFF","",IF(N51="","  ",IF(AND(N51&lt;&gt;"",N51&lt;&gt;Sol!N51),"*"," ")))</f>
        <v xml:space="preserve">  </v>
      </c>
    </row>
    <row r="52" spans="1:17" ht="13.8" thickTop="1" x14ac:dyDescent="0.25">
      <c r="A52" s="41"/>
      <c r="B52" s="63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5"/>
    </row>
    <row r="53" spans="1:17" x14ac:dyDescent="0.25">
      <c r="M53" s="33"/>
    </row>
    <row r="54" spans="1:17" ht="18" customHeight="1" x14ac:dyDescent="0.25">
      <c r="A54" s="77" t="s">
        <v>39</v>
      </c>
      <c r="B54" s="84" t="s">
        <v>67</v>
      </c>
      <c r="C54" s="85"/>
      <c r="D54" s="85"/>
      <c r="E54" s="85"/>
      <c r="F54" s="85"/>
      <c r="G54" s="85"/>
      <c r="H54" s="85"/>
      <c r="I54" s="85"/>
      <c r="J54" s="80"/>
      <c r="M54" s="13"/>
      <c r="Q54" t="s">
        <v>52</v>
      </c>
    </row>
    <row r="55" spans="1:17" ht="15" customHeight="1" x14ac:dyDescent="0.25">
      <c r="A55" s="41"/>
      <c r="B55" s="86" t="s">
        <v>56</v>
      </c>
      <c r="C55" s="87"/>
      <c r="D55" s="87"/>
      <c r="E55" s="87"/>
      <c r="F55" s="87"/>
      <c r="G55" s="87"/>
      <c r="H55" s="87"/>
      <c r="I55" s="88"/>
      <c r="J55" s="80"/>
      <c r="M55" s="14"/>
      <c r="Q55" t="s">
        <v>7</v>
      </c>
    </row>
    <row r="56" spans="1:17" x14ac:dyDescent="0.25">
      <c r="A56" s="41"/>
      <c r="B56" s="89"/>
      <c r="C56" s="90"/>
      <c r="D56" s="90"/>
      <c r="E56" s="90"/>
      <c r="F56" s="90"/>
      <c r="G56" s="90"/>
      <c r="H56" s="90"/>
      <c r="I56" s="90"/>
      <c r="J56" s="70" t="str">
        <f>IF(Sol!$D$5="OFF","",IF(B56="","  ",IF(AND(B56&lt;&gt;"",B56&lt;&gt;Sol!B56),"*"," ")))</f>
        <v xml:space="preserve">  </v>
      </c>
      <c r="M56" s="14"/>
      <c r="Q56" t="s">
        <v>48</v>
      </c>
    </row>
    <row r="57" spans="1:17" x14ac:dyDescent="0.25">
      <c r="A57" s="41"/>
      <c r="B57" s="2"/>
      <c r="C57" s="3"/>
      <c r="D57" s="3"/>
      <c r="E57" s="3"/>
      <c r="F57" s="3"/>
      <c r="G57" s="3"/>
      <c r="H57" s="3"/>
      <c r="I57" s="3"/>
      <c r="J57" s="80"/>
      <c r="M57" s="13"/>
    </row>
    <row r="58" spans="1:17" x14ac:dyDescent="0.25">
      <c r="A58" s="41"/>
      <c r="B58" s="53"/>
      <c r="C58" s="54" t="s">
        <v>57</v>
      </c>
      <c r="D58" s="54"/>
      <c r="E58" s="8"/>
      <c r="F58" s="8"/>
      <c r="G58" s="54"/>
      <c r="H58" s="8"/>
      <c r="I58" s="58"/>
      <c r="M58" s="13"/>
    </row>
    <row r="59" spans="1:17" ht="15" customHeight="1" x14ac:dyDescent="0.25">
      <c r="B59" s="53"/>
      <c r="C59" s="54"/>
      <c r="D59" s="54" t="s">
        <v>58</v>
      </c>
      <c r="E59" s="8"/>
      <c r="F59" s="5"/>
      <c r="G59" s="8" t="str">
        <f>IF(Sol!$D$5="OFF","",IF(F59="","  ",IF(AND(F59&lt;&gt;"",F59&lt;&gt;Sol!F59),"*"," ")))</f>
        <v xml:space="preserve">  </v>
      </c>
      <c r="H59" s="8"/>
      <c r="I59" s="58"/>
      <c r="M59" s="14"/>
    </row>
    <row r="60" spans="1:17" ht="15" customHeight="1" x14ac:dyDescent="0.25">
      <c r="B60" s="53"/>
      <c r="C60" s="54"/>
      <c r="D60" s="54" t="s">
        <v>59</v>
      </c>
      <c r="E60" s="8"/>
      <c r="F60" s="8"/>
      <c r="G60" s="54"/>
      <c r="H60" s="8"/>
      <c r="I60" s="58"/>
    </row>
    <row r="61" spans="1:17" ht="15" customHeight="1" x14ac:dyDescent="0.25">
      <c r="B61" s="53"/>
      <c r="C61" s="54"/>
      <c r="D61" s="54" t="s">
        <v>60</v>
      </c>
      <c r="E61" s="8"/>
      <c r="F61" s="22"/>
      <c r="G61" s="8" t="str">
        <f>IF(Sol!$D$5="OFF","",IF(F61="","  ",IF(AND(F61&lt;&gt;"",F61&lt;&gt;Sol!F61),"*"," ")))</f>
        <v xml:space="preserve">  </v>
      </c>
      <c r="H61" s="8"/>
      <c r="I61" s="58"/>
    </row>
    <row r="62" spans="1:17" ht="15" customHeight="1" x14ac:dyDescent="0.25">
      <c r="B62" s="53"/>
      <c r="C62" s="54"/>
      <c r="D62" s="54" t="s">
        <v>61</v>
      </c>
      <c r="E62" s="8"/>
      <c r="F62" s="8"/>
      <c r="G62" s="54"/>
      <c r="H62" s="5"/>
      <c r="I62" s="32" t="str">
        <f>IF(Sol!$D$5="OFF","",IF(H62="","  ",IF(AND(H62&lt;&gt;"",H62&lt;&gt;Sol!H62),"*"," ")))</f>
        <v xml:space="preserve">  </v>
      </c>
    </row>
    <row r="63" spans="1:17" x14ac:dyDescent="0.25">
      <c r="B63" s="53"/>
      <c r="C63" s="54"/>
      <c r="D63" s="54"/>
      <c r="E63" s="8"/>
      <c r="F63" s="54"/>
      <c r="G63" s="8"/>
      <c r="H63" s="8"/>
      <c r="I63" s="58"/>
    </row>
    <row r="64" spans="1:17" ht="15" customHeight="1" x14ac:dyDescent="0.25">
      <c r="B64" s="53"/>
      <c r="C64" s="54" t="s">
        <v>65</v>
      </c>
      <c r="D64" s="54"/>
      <c r="E64" s="8"/>
      <c r="F64" s="54"/>
      <c r="G64" s="8"/>
      <c r="H64" s="20"/>
      <c r="I64" s="32" t="str">
        <f>IF(Sol!$D$5="OFF","",IF(H64="","  ",IF(AND(H64&lt;&gt;"",H64&lt;&gt;Sol!H64),"*"," ")))</f>
        <v xml:space="preserve">  </v>
      </c>
      <c r="P64" s="16"/>
    </row>
    <row r="65" spans="1:9" x14ac:dyDescent="0.25">
      <c r="B65" s="53"/>
      <c r="C65" s="54"/>
      <c r="D65" s="54"/>
      <c r="E65" s="8"/>
      <c r="F65" s="54"/>
      <c r="G65" s="8"/>
      <c r="H65" s="8"/>
      <c r="I65" s="58"/>
    </row>
    <row r="66" spans="1:9" ht="15" customHeight="1" x14ac:dyDescent="0.25">
      <c r="A66" s="41"/>
      <c r="B66" s="53"/>
      <c r="C66" s="54" t="s">
        <v>62</v>
      </c>
      <c r="D66" s="54"/>
      <c r="E66" s="8"/>
      <c r="F66" s="8"/>
      <c r="G66" s="8"/>
      <c r="H66" s="8"/>
      <c r="I66" s="6"/>
    </row>
    <row r="67" spans="1:9" ht="15" customHeight="1" x14ac:dyDescent="0.25">
      <c r="B67" s="53"/>
      <c r="C67" s="54"/>
      <c r="D67" s="83" t="s">
        <v>74</v>
      </c>
      <c r="E67" s="8"/>
      <c r="F67" s="5"/>
      <c r="G67" s="8" t="str">
        <f>IF(Sol!$D$5="OFF","",IF(F67="","  ",IF(AND(F67&lt;&gt;"",F67&lt;&gt;Sol!F67),"*"," ")))</f>
        <v xml:space="preserve">  </v>
      </c>
      <c r="H67" s="8"/>
      <c r="I67" s="58"/>
    </row>
    <row r="68" spans="1:9" ht="15" customHeight="1" x14ac:dyDescent="0.25">
      <c r="B68" s="53"/>
      <c r="C68" s="54"/>
      <c r="D68" s="54" t="s">
        <v>63</v>
      </c>
      <c r="E68" s="8"/>
      <c r="F68" s="22"/>
      <c r="G68" s="8" t="str">
        <f>IF(Sol!$D$5="OFF","",IF(F68="","  ",IF(AND(F68&lt;&gt;"",F68&lt;&gt;Sol!F68),"*"," ")))</f>
        <v xml:space="preserve">  </v>
      </c>
      <c r="H68" s="8"/>
      <c r="I68" s="6"/>
    </row>
    <row r="69" spans="1:9" ht="15" customHeight="1" x14ac:dyDescent="0.25">
      <c r="B69" s="53"/>
      <c r="C69" s="54"/>
      <c r="D69" s="54" t="s">
        <v>64</v>
      </c>
      <c r="E69" s="8"/>
      <c r="F69" s="8"/>
      <c r="G69" s="54"/>
      <c r="H69" s="22"/>
      <c r="I69" s="32" t="str">
        <f>IF(Sol!$D$5="OFF","",IF(H69="","  ",IF(AND(H69&lt;&gt;"",H69&lt;&gt;Sol!H69),"*"," ")))</f>
        <v xml:space="preserve">  </v>
      </c>
    </row>
    <row r="70" spans="1:9" x14ac:dyDescent="0.25">
      <c r="B70" s="53"/>
      <c r="C70" s="54"/>
      <c r="D70" s="54"/>
      <c r="E70" s="8"/>
      <c r="F70" s="54"/>
      <c r="G70" s="8"/>
      <c r="H70" s="8"/>
      <c r="I70" s="58"/>
    </row>
    <row r="71" spans="1:9" ht="15" customHeight="1" thickBot="1" x14ac:dyDescent="0.3">
      <c r="B71" s="53"/>
      <c r="C71" s="54" t="s">
        <v>72</v>
      </c>
      <c r="D71" s="54"/>
      <c r="E71" s="8"/>
      <c r="F71" s="8"/>
      <c r="G71" s="8"/>
      <c r="H71" s="36"/>
      <c r="I71" s="32" t="str">
        <f>IF(Sol!$D$5="OFF","",IF(H71="","  ",IF(AND(H71&lt;&gt;"",H71&lt;&gt;Sol!H71),"*"," ")))</f>
        <v xml:space="preserve">  </v>
      </c>
    </row>
    <row r="72" spans="1:9" ht="13.8" thickTop="1" x14ac:dyDescent="0.25">
      <c r="A72" s="41"/>
      <c r="B72" s="63"/>
      <c r="C72" s="64"/>
      <c r="D72" s="64"/>
      <c r="E72" s="64"/>
      <c r="F72" s="64"/>
      <c r="G72" s="64"/>
      <c r="H72" s="64"/>
      <c r="I72" s="65"/>
    </row>
    <row r="74" spans="1:9" x14ac:dyDescent="0.25">
      <c r="A74" s="1"/>
    </row>
    <row r="115" spans="1:1" x14ac:dyDescent="0.25">
      <c r="A115" s="1"/>
    </row>
    <row r="135" spans="1:1" x14ac:dyDescent="0.25">
      <c r="A135" s="1"/>
    </row>
    <row r="164" spans="1:3" x14ac:dyDescent="0.25">
      <c r="B164" s="17"/>
      <c r="C164" s="17"/>
    </row>
    <row r="174" spans="1:3" x14ac:dyDescent="0.25">
      <c r="A174" s="1"/>
    </row>
    <row r="200" spans="1:1" x14ac:dyDescent="0.25">
      <c r="A200" s="1"/>
    </row>
  </sheetData>
  <sheetProtection password="EF22" sheet="1" objects="1" scenarios="1"/>
  <mergeCells count="25">
    <mergeCell ref="D5:L5"/>
    <mergeCell ref="D7:F7"/>
    <mergeCell ref="B15:I15"/>
    <mergeCell ref="I47:L47"/>
    <mergeCell ref="I48:J48"/>
    <mergeCell ref="B32:I32"/>
    <mergeCell ref="B41:O41"/>
    <mergeCell ref="B42:O42"/>
    <mergeCell ref="I46:J46"/>
    <mergeCell ref="A2:C2"/>
    <mergeCell ref="A3:C3"/>
    <mergeCell ref="D2:G2"/>
    <mergeCell ref="D3:G3"/>
    <mergeCell ref="D4:L4"/>
    <mergeCell ref="B54:I54"/>
    <mergeCell ref="B55:I55"/>
    <mergeCell ref="B56:I56"/>
    <mergeCell ref="A11:K11"/>
    <mergeCell ref="B43:O43"/>
    <mergeCell ref="I45:L45"/>
    <mergeCell ref="B16:I16"/>
    <mergeCell ref="B17:I17"/>
    <mergeCell ref="B30:I30"/>
    <mergeCell ref="B31:I31"/>
    <mergeCell ref="I49:J49"/>
  </mergeCells>
  <phoneticPr fontId="0" type="noConversion"/>
  <dataValidations xWindow="564" yWindow="474" count="11">
    <dataValidation type="list" allowBlank="1" showInputMessage="1" showErrorMessage="1" prompt="Select your answer from the drop-down list." sqref="D19 D21">
      <formula1>$Q$18:$Q$24</formula1>
    </dataValidation>
    <dataValidation type="list" allowBlank="1" showInputMessage="1" showErrorMessage="1" prompt="Select the appropriate date from the drop-down menu." sqref="B32 B17 B56">
      <formula1>$Q$15:$Q$16</formula1>
    </dataValidation>
    <dataValidation type="list" allowBlank="1" showInputMessage="1" showErrorMessage="1" sqref="B43:O43">
      <formula1>$Q$15:$Q$16</formula1>
    </dataValidation>
    <dataValidation type="list" allowBlank="1" showInputMessage="1" showErrorMessage="1" prompt="Select your answer from the drop-down list." sqref="I46:J46 D46">
      <formula1>$Q$41:$Q$46</formula1>
    </dataValidation>
    <dataValidation type="list" allowBlank="1" showInputMessage="1" showErrorMessage="1" prompt="Select your answer from the drop-down list." sqref="D35">
      <formula1>$Q$28:$Q$32</formula1>
    </dataValidation>
    <dataValidation type="list" allowBlank="1" showErrorMessage="1" sqref="I49:J49 D47:D48">
      <formula1>$Q$41:$Q$46</formula1>
    </dataValidation>
    <dataValidation type="list" allowBlank="1" showInputMessage="1" showErrorMessage="1" prompt="Select equity items in alphabetical order." sqref="I48:J48">
      <formula1>$Q$41:$Q$46</formula1>
    </dataValidation>
    <dataValidation type="list" allowBlank="1" showErrorMessage="1" prompt="Select your answer from the drop-down list." sqref="D22:D25">
      <formula1>$Q$18:$Q$24</formula1>
    </dataValidation>
    <dataValidation type="list" allowBlank="1" showErrorMessage="1" prompt="Select your answer from the drop-down list." sqref="D36:D37">
      <formula1>$Q$28:$Q$32</formula1>
    </dataValidation>
    <dataValidation allowBlank="1" showInputMessage="1" showErrorMessage="1" prompt="Enter cash outflows as negative amounts" sqref="F61 F68"/>
    <dataValidation allowBlank="1" showErrorMessage="1" sqref="H62"/>
  </dataValidations>
  <pageMargins left="0.75" right="0.75" top="1" bottom="1" header="0.5" footer="0.5"/>
  <pageSetup orientation="landscape" horizontalDpi="4294967293" verticalDpi="0" r:id="rId1"/>
  <headerFooter alignWithMargins="0"/>
  <rowBreaks count="1" manualBreakCount="1">
    <brk id="39" max="16383" man="1"/>
  </rowBreaks>
  <ignoredErrors>
    <ignoredError sqref="A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00"/>
  <sheetViews>
    <sheetView showGridLines="0" tabSelected="1" workbookViewId="0">
      <selection activeCell="D2" sqref="D2:F2"/>
    </sheetView>
  </sheetViews>
  <sheetFormatPr defaultRowHeight="13.2" x14ac:dyDescent="0.25"/>
  <cols>
    <col min="1" max="1" width="4.109375" customWidth="1"/>
    <col min="2" max="2" width="3.33203125" customWidth="1"/>
    <col min="3" max="3" width="2.6640625" customWidth="1"/>
    <col min="4" max="4" width="34.6640625" customWidth="1"/>
    <col min="5" max="5" width="2.5546875" customWidth="1"/>
    <col min="6" max="6" width="10.6640625" customWidth="1"/>
    <col min="7" max="7" width="3.6640625" customWidth="1"/>
    <col min="8" max="8" width="11.109375" customWidth="1"/>
    <col min="9" max="9" width="5.6640625" customWidth="1"/>
    <col min="10" max="10" width="13.6640625" customWidth="1"/>
    <col min="11" max="11" width="3.6640625" customWidth="1"/>
    <col min="12" max="12" width="10.6640625" customWidth="1"/>
    <col min="13" max="13" width="2.5546875" customWidth="1"/>
    <col min="14" max="14" width="10.6640625" customWidth="1"/>
    <col min="15" max="15" width="5.6640625" customWidth="1"/>
    <col min="16" max="16" width="3.44140625" customWidth="1"/>
    <col min="17" max="17" width="9.109375" hidden="1" customWidth="1"/>
  </cols>
  <sheetData>
    <row r="1" spans="1:17" ht="19.5" customHeight="1" x14ac:dyDescent="0.45">
      <c r="A1" s="51" t="s">
        <v>66</v>
      </c>
      <c r="B1" s="51"/>
      <c r="C1" s="51"/>
      <c r="D1" s="51"/>
      <c r="E1" s="51"/>
      <c r="F1" s="51"/>
      <c r="G1" s="51"/>
      <c r="H1" s="51"/>
      <c r="I1" s="51"/>
      <c r="J1" s="81"/>
      <c r="K1" s="40"/>
      <c r="L1" s="40"/>
      <c r="M1" s="40"/>
      <c r="N1" s="40"/>
      <c r="O1" s="40"/>
    </row>
    <row r="2" spans="1:17" ht="15" customHeight="1" x14ac:dyDescent="0.25">
      <c r="A2" s="103" t="s">
        <v>0</v>
      </c>
      <c r="B2" s="104"/>
      <c r="C2" s="105"/>
      <c r="D2" s="126" t="s">
        <v>27</v>
      </c>
      <c r="E2" s="127"/>
      <c r="F2" s="127"/>
      <c r="G2" s="52"/>
      <c r="H2" s="52"/>
      <c r="I2" s="52"/>
      <c r="J2" s="81"/>
      <c r="K2" s="34"/>
      <c r="L2" s="34"/>
      <c r="M2" s="34"/>
      <c r="N2" s="34"/>
      <c r="O2" s="34"/>
    </row>
    <row r="3" spans="1:17" ht="15" customHeight="1" x14ac:dyDescent="0.25">
      <c r="A3" s="103" t="s">
        <v>1</v>
      </c>
      <c r="B3" s="104"/>
      <c r="C3" s="105"/>
      <c r="D3" s="126"/>
      <c r="E3" s="127"/>
      <c r="F3" s="127"/>
      <c r="G3" s="52"/>
      <c r="H3" s="52"/>
      <c r="I3" s="52"/>
      <c r="J3" s="81"/>
      <c r="K3" s="34"/>
      <c r="L3" s="34"/>
      <c r="M3" s="34"/>
      <c r="N3" s="34"/>
      <c r="O3" s="34"/>
    </row>
    <row r="4" spans="1:17" ht="12.9" customHeight="1" x14ac:dyDescent="0.25">
      <c r="A4" s="42"/>
      <c r="B4" s="41"/>
      <c r="C4" s="41"/>
      <c r="D4" s="108"/>
      <c r="E4" s="108"/>
      <c r="F4" s="108"/>
      <c r="G4" s="108"/>
      <c r="H4" s="108"/>
      <c r="I4" s="108"/>
      <c r="J4" s="110"/>
      <c r="K4" s="110"/>
      <c r="L4" s="110"/>
      <c r="M4" s="110"/>
      <c r="N4" s="110"/>
      <c r="O4" s="110"/>
      <c r="P4" s="38"/>
    </row>
    <row r="5" spans="1:17" ht="15" customHeight="1" x14ac:dyDescent="0.25">
      <c r="A5" s="39"/>
      <c r="B5" s="41"/>
      <c r="C5" s="43"/>
      <c r="D5" s="128" t="str">
        <f>IF('Pr. 1-3B'!D7=100200,"OFF","ON")</f>
        <v>ON</v>
      </c>
      <c r="E5" s="93"/>
      <c r="F5" s="93"/>
      <c r="G5" s="93"/>
      <c r="H5" s="93"/>
      <c r="I5" s="93"/>
      <c r="J5" s="93"/>
      <c r="K5" s="93"/>
      <c r="L5" s="93"/>
      <c r="M5" s="34"/>
      <c r="N5" s="34"/>
      <c r="O5" s="34"/>
    </row>
    <row r="6" spans="1:17" ht="12.9" customHeight="1" x14ac:dyDescent="0.25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7" ht="15" customHeight="1" x14ac:dyDescent="0.25">
      <c r="A7" s="44"/>
      <c r="B7" s="41"/>
      <c r="C7" s="41"/>
      <c r="D7" s="113"/>
      <c r="E7" s="93"/>
      <c r="F7" s="93"/>
      <c r="G7" s="41"/>
      <c r="H7" s="41"/>
      <c r="I7" s="41"/>
      <c r="J7" s="41"/>
      <c r="K7" s="41"/>
      <c r="L7" s="41"/>
      <c r="M7" s="41"/>
      <c r="N7" s="41"/>
      <c r="O7" s="41"/>
    </row>
    <row r="8" spans="1:17" ht="15" customHeight="1" x14ac:dyDescent="0.25">
      <c r="A8" s="74" t="s">
        <v>24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40"/>
      <c r="M8" s="40"/>
      <c r="N8" s="40"/>
      <c r="O8" s="40"/>
    </row>
    <row r="9" spans="1:17" ht="15" customHeight="1" x14ac:dyDescent="0.25">
      <c r="A9" s="47" t="s">
        <v>25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0"/>
      <c r="M9" s="40"/>
      <c r="N9" s="40"/>
      <c r="O9" s="40"/>
    </row>
    <row r="10" spans="1:17" ht="15" customHeight="1" x14ac:dyDescent="0.25">
      <c r="A10" s="49" t="s">
        <v>26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40"/>
      <c r="M10" s="40"/>
      <c r="N10" s="40"/>
      <c r="O10" s="40"/>
    </row>
    <row r="11" spans="1:17" x14ac:dyDescent="0.25">
      <c r="A11" s="91" t="s">
        <v>40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3"/>
      <c r="M11" s="93"/>
      <c r="N11" s="93"/>
      <c r="O11" s="41"/>
    </row>
    <row r="12" spans="1:17" x14ac:dyDescent="0.25">
      <c r="A12" s="91" t="s">
        <v>41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3"/>
      <c r="M12" s="93"/>
      <c r="N12" s="93"/>
      <c r="O12" s="41"/>
    </row>
    <row r="13" spans="1:17" ht="12.9" customHeight="1" x14ac:dyDescent="0.25">
      <c r="A13" s="26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</row>
    <row r="14" spans="1:17" ht="12.9" customHeight="1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</row>
    <row r="15" spans="1:17" ht="17.100000000000001" customHeight="1" x14ac:dyDescent="0.25">
      <c r="A15" s="77" t="s">
        <v>9</v>
      </c>
      <c r="B15" s="84" t="s">
        <v>67</v>
      </c>
      <c r="C15" s="85"/>
      <c r="D15" s="85"/>
      <c r="E15" s="85"/>
      <c r="F15" s="85"/>
      <c r="G15" s="85"/>
      <c r="H15" s="85"/>
      <c r="I15" s="85"/>
      <c r="J15" s="69"/>
      <c r="K15" s="25" t="str">
        <f>IF(OR(A15="",A15=Sol!A15),"","*")</f>
        <v/>
      </c>
      <c r="L15" s="25" t="str">
        <f>IF(OR(B15="",B15=Sol!B15),"","*")</f>
        <v/>
      </c>
      <c r="M15" s="12"/>
      <c r="N15" s="41"/>
      <c r="O15" s="41"/>
      <c r="Q15" t="s">
        <v>68</v>
      </c>
    </row>
    <row r="16" spans="1:17" ht="12.9" customHeight="1" x14ac:dyDescent="0.25">
      <c r="A16" s="41"/>
      <c r="B16" s="86" t="s">
        <v>2</v>
      </c>
      <c r="C16" s="87"/>
      <c r="D16" s="87"/>
      <c r="E16" s="87"/>
      <c r="F16" s="87"/>
      <c r="G16" s="87"/>
      <c r="H16" s="87"/>
      <c r="I16" s="88"/>
      <c r="J16" s="69"/>
      <c r="K16" s="12"/>
      <c r="L16" s="12"/>
      <c r="M16" s="12"/>
      <c r="N16" s="41"/>
      <c r="O16" s="41"/>
      <c r="Q16" s="24" t="s">
        <v>69</v>
      </c>
    </row>
    <row r="17" spans="1:17" ht="15" customHeight="1" x14ac:dyDescent="0.25">
      <c r="A17" s="41"/>
      <c r="B17" s="118" t="s">
        <v>68</v>
      </c>
      <c r="C17" s="119"/>
      <c r="D17" s="119"/>
      <c r="E17" s="119"/>
      <c r="F17" s="119"/>
      <c r="G17" s="119"/>
      <c r="H17" s="119"/>
      <c r="I17" s="119"/>
      <c r="J17" s="70"/>
      <c r="K17" s="13"/>
      <c r="L17" s="13"/>
      <c r="M17" s="12"/>
      <c r="N17" s="41"/>
      <c r="O17" s="41"/>
    </row>
    <row r="18" spans="1:17" x14ac:dyDescent="0.25">
      <c r="A18" s="41"/>
      <c r="B18" s="2"/>
      <c r="C18" s="3"/>
      <c r="D18" s="3"/>
      <c r="E18" s="3"/>
      <c r="F18" s="3"/>
      <c r="G18" s="3"/>
      <c r="H18" s="3"/>
      <c r="I18" s="3"/>
      <c r="J18" s="71"/>
      <c r="K18" s="14"/>
      <c r="L18" s="14"/>
      <c r="M18" s="12"/>
      <c r="N18" s="41"/>
      <c r="O18" s="41"/>
      <c r="Q18" t="s">
        <v>54</v>
      </c>
    </row>
    <row r="19" spans="1:17" ht="15" customHeight="1" x14ac:dyDescent="0.25">
      <c r="A19" s="41"/>
      <c r="B19" s="53"/>
      <c r="C19" s="54"/>
      <c r="D19" s="55" t="s">
        <v>3</v>
      </c>
      <c r="E19" s="8"/>
      <c r="F19" s="54"/>
      <c r="G19" s="8"/>
      <c r="H19" s="56">
        <v>125000</v>
      </c>
      <c r="I19" s="68"/>
      <c r="J19" s="70"/>
      <c r="K19" s="13"/>
      <c r="L19" s="13"/>
      <c r="M19" s="13"/>
      <c r="N19" s="15"/>
      <c r="O19" s="41"/>
      <c r="Q19" t="s">
        <v>3</v>
      </c>
    </row>
    <row r="20" spans="1:17" ht="15" customHeight="1" x14ac:dyDescent="0.25">
      <c r="A20" s="41"/>
      <c r="B20" s="53"/>
      <c r="C20" s="54"/>
      <c r="D20" s="54" t="s">
        <v>20</v>
      </c>
      <c r="E20" s="8"/>
      <c r="F20" s="54"/>
      <c r="G20" s="8"/>
      <c r="H20" s="54"/>
      <c r="I20" s="54"/>
      <c r="J20" s="71"/>
      <c r="K20" s="14"/>
      <c r="L20" s="14"/>
      <c r="M20" s="13"/>
      <c r="N20" s="15"/>
      <c r="O20" s="41"/>
      <c r="Q20" t="s">
        <v>22</v>
      </c>
    </row>
    <row r="21" spans="1:17" ht="15" customHeight="1" x14ac:dyDescent="0.25">
      <c r="A21" s="41"/>
      <c r="B21" s="53"/>
      <c r="C21" s="54"/>
      <c r="D21" s="57" t="s">
        <v>53</v>
      </c>
      <c r="E21" s="8"/>
      <c r="F21" s="56">
        <v>58000</v>
      </c>
      <c r="G21" s="8"/>
      <c r="H21" s="8"/>
      <c r="I21" s="8"/>
      <c r="J21" s="71"/>
      <c r="K21" s="14"/>
      <c r="L21" s="14"/>
      <c r="M21" s="14"/>
      <c r="N21" s="41"/>
      <c r="O21" s="41"/>
      <c r="Q21" t="s">
        <v>5</v>
      </c>
    </row>
    <row r="22" spans="1:17" ht="15" customHeight="1" x14ac:dyDescent="0.25">
      <c r="A22" s="41"/>
      <c r="B22" s="53"/>
      <c r="C22" s="54"/>
      <c r="D22" s="57" t="s">
        <v>5</v>
      </c>
      <c r="E22" s="8"/>
      <c r="F22" s="59">
        <v>27000</v>
      </c>
      <c r="G22" s="8"/>
      <c r="H22" s="8"/>
      <c r="I22" s="8"/>
      <c r="J22" s="70"/>
      <c r="K22" s="13"/>
      <c r="L22" s="13"/>
      <c r="M22" s="14"/>
      <c r="N22" s="41"/>
      <c r="O22" s="41"/>
      <c r="Q22" t="s">
        <v>53</v>
      </c>
    </row>
    <row r="23" spans="1:17" ht="15" customHeight="1" x14ac:dyDescent="0.25">
      <c r="A23" s="41"/>
      <c r="B23" s="53"/>
      <c r="C23" s="54"/>
      <c r="D23" s="57" t="s">
        <v>54</v>
      </c>
      <c r="E23" s="8"/>
      <c r="F23" s="59">
        <v>15500</v>
      </c>
      <c r="G23" s="8"/>
      <c r="H23" s="8"/>
      <c r="I23" s="8"/>
      <c r="J23" s="70"/>
      <c r="K23" s="13"/>
      <c r="L23" s="13"/>
      <c r="M23" s="14"/>
      <c r="N23" s="41"/>
      <c r="O23" s="41"/>
      <c r="Q23" t="s">
        <v>6</v>
      </c>
    </row>
    <row r="24" spans="1:17" ht="15" customHeight="1" x14ac:dyDescent="0.25">
      <c r="A24" s="41"/>
      <c r="B24" s="53"/>
      <c r="C24" s="54"/>
      <c r="D24" s="57" t="s">
        <v>6</v>
      </c>
      <c r="E24" s="8"/>
      <c r="F24" s="59">
        <v>6100</v>
      </c>
      <c r="G24" s="8"/>
      <c r="H24" s="8"/>
      <c r="I24" s="8"/>
      <c r="J24" s="69"/>
      <c r="K24" s="25" t="str">
        <f>IF(OR(A24="",A24=Sol!A24),"","*")</f>
        <v/>
      </c>
      <c r="L24" s="25" t="str">
        <f>IF(OR(B24="",B24=Sol!B24),"","*")</f>
        <v/>
      </c>
      <c r="M24" s="14"/>
      <c r="N24" s="41"/>
      <c r="O24" s="41"/>
      <c r="Q24" t="s">
        <v>8</v>
      </c>
    </row>
    <row r="25" spans="1:17" ht="15" customHeight="1" x14ac:dyDescent="0.25">
      <c r="A25" s="41"/>
      <c r="B25" s="53"/>
      <c r="C25" s="54"/>
      <c r="D25" s="57" t="s">
        <v>22</v>
      </c>
      <c r="E25" s="8"/>
      <c r="F25" s="60">
        <v>7500</v>
      </c>
      <c r="G25" s="8"/>
      <c r="H25" s="23"/>
      <c r="I25" s="68"/>
      <c r="J25" s="69"/>
      <c r="K25" s="12"/>
      <c r="L25" s="12"/>
      <c r="M25" s="13"/>
      <c r="N25" s="41"/>
      <c r="O25" s="41"/>
    </row>
    <row r="26" spans="1:17" ht="15" customHeight="1" x14ac:dyDescent="0.25">
      <c r="A26" s="41"/>
      <c r="B26" s="53"/>
      <c r="C26" s="54"/>
      <c r="D26" s="9" t="s">
        <v>21</v>
      </c>
      <c r="E26" s="9"/>
      <c r="F26" s="54"/>
      <c r="G26" s="8"/>
      <c r="H26" s="61">
        <f>SUM(F21:F25)</f>
        <v>114100</v>
      </c>
      <c r="I26" s="68"/>
      <c r="J26" s="70"/>
      <c r="K26" s="13"/>
      <c r="L26" s="13"/>
      <c r="M26" s="13"/>
      <c r="N26" s="41"/>
      <c r="O26" s="41"/>
    </row>
    <row r="27" spans="1:17" ht="15" customHeight="1" thickBot="1" x14ac:dyDescent="0.3">
      <c r="A27" s="41"/>
      <c r="B27" s="53"/>
      <c r="C27" s="54"/>
      <c r="D27" s="54" t="s">
        <v>7</v>
      </c>
      <c r="E27" s="54"/>
      <c r="F27" s="54"/>
      <c r="G27" s="8"/>
      <c r="H27" s="62">
        <f>H19-H26</f>
        <v>10900</v>
      </c>
      <c r="I27" s="68"/>
      <c r="J27" s="71"/>
      <c r="K27" s="14"/>
      <c r="L27" s="14"/>
      <c r="M27" s="13"/>
      <c r="N27" s="41"/>
      <c r="O27" s="41"/>
    </row>
    <row r="28" spans="1:17" ht="13.8" thickTop="1" x14ac:dyDescent="0.25">
      <c r="A28" s="41"/>
      <c r="B28" s="63"/>
      <c r="C28" s="64"/>
      <c r="D28" s="64"/>
      <c r="E28" s="64"/>
      <c r="F28" s="64"/>
      <c r="G28" s="64"/>
      <c r="H28" s="64"/>
      <c r="I28" s="64"/>
      <c r="J28" s="70"/>
      <c r="K28" s="13"/>
      <c r="L28" s="13"/>
      <c r="M28" s="14"/>
      <c r="N28" s="41"/>
      <c r="O28" s="41"/>
      <c r="Q28" t="s">
        <v>43</v>
      </c>
    </row>
    <row r="29" spans="1:17" x14ac:dyDescent="0.25">
      <c r="A29" s="41"/>
      <c r="B29" s="41"/>
      <c r="C29" s="41"/>
      <c r="D29" s="41"/>
      <c r="E29" s="41"/>
      <c r="F29" s="41"/>
      <c r="G29" s="41"/>
      <c r="H29" s="41"/>
      <c r="I29" s="41"/>
      <c r="J29" s="14"/>
      <c r="K29" s="14"/>
      <c r="L29" s="14"/>
      <c r="M29" s="15"/>
      <c r="N29" s="41"/>
      <c r="O29" s="41"/>
      <c r="Q29" t="s">
        <v>44</v>
      </c>
    </row>
    <row r="30" spans="1:17" ht="15" customHeight="1" x14ac:dyDescent="0.25">
      <c r="A30" s="77" t="s">
        <v>10</v>
      </c>
      <c r="B30" s="84" t="s">
        <v>67</v>
      </c>
      <c r="C30" s="85"/>
      <c r="D30" s="85"/>
      <c r="E30" s="85"/>
      <c r="F30" s="85"/>
      <c r="G30" s="85"/>
      <c r="H30" s="85"/>
      <c r="I30" s="85"/>
      <c r="J30" s="71"/>
      <c r="K30" s="14"/>
      <c r="L30" s="14"/>
      <c r="M30" s="12"/>
      <c r="N30" s="41"/>
      <c r="O30" s="41"/>
      <c r="Q30" t="s">
        <v>50</v>
      </c>
    </row>
    <row r="31" spans="1:17" ht="12.9" customHeight="1" x14ac:dyDescent="0.25">
      <c r="A31" s="41"/>
      <c r="B31" s="86" t="s">
        <v>42</v>
      </c>
      <c r="C31" s="99"/>
      <c r="D31" s="99"/>
      <c r="E31" s="99"/>
      <c r="F31" s="99"/>
      <c r="G31" s="99"/>
      <c r="H31" s="99"/>
      <c r="I31" s="100"/>
      <c r="J31" s="70"/>
      <c r="K31" s="13"/>
      <c r="L31" s="13"/>
      <c r="M31" s="12"/>
      <c r="N31" s="41"/>
      <c r="O31" s="41"/>
      <c r="Q31" t="s">
        <v>51</v>
      </c>
    </row>
    <row r="32" spans="1:17" x14ac:dyDescent="0.25">
      <c r="A32" s="41"/>
      <c r="B32" s="118" t="s">
        <v>68</v>
      </c>
      <c r="C32" s="122"/>
      <c r="D32" s="122"/>
      <c r="E32" s="122"/>
      <c r="F32" s="122"/>
      <c r="G32" s="122"/>
      <c r="H32" s="122"/>
      <c r="I32" s="122"/>
      <c r="J32" s="70"/>
      <c r="K32" s="13"/>
      <c r="L32" s="13"/>
      <c r="M32" s="12"/>
      <c r="N32" s="41"/>
      <c r="O32" s="41"/>
      <c r="Q32" t="s">
        <v>55</v>
      </c>
    </row>
    <row r="33" spans="1:17" x14ac:dyDescent="0.25">
      <c r="A33" s="41"/>
      <c r="B33" s="2"/>
      <c r="C33" s="3"/>
      <c r="D33" s="3"/>
      <c r="E33" s="3"/>
      <c r="F33" s="3"/>
      <c r="G33" s="3"/>
      <c r="H33" s="3"/>
      <c r="I33" s="4"/>
      <c r="J33" s="14"/>
      <c r="K33" s="14"/>
      <c r="L33" s="14"/>
      <c r="M33" s="41"/>
      <c r="N33" s="41"/>
      <c r="O33" s="41"/>
    </row>
    <row r="34" spans="1:17" ht="15" customHeight="1" x14ac:dyDescent="0.25">
      <c r="A34" s="41"/>
      <c r="B34" s="53"/>
      <c r="C34" s="54"/>
      <c r="D34" s="54" t="s">
        <v>70</v>
      </c>
      <c r="E34" s="54"/>
      <c r="F34" s="54"/>
      <c r="G34" s="54"/>
      <c r="H34" s="56">
        <v>0</v>
      </c>
      <c r="I34" s="6"/>
      <c r="J34" s="33"/>
      <c r="K34" s="13"/>
      <c r="L34" s="13"/>
      <c r="M34" s="41"/>
      <c r="N34" s="41"/>
      <c r="O34" s="41"/>
    </row>
    <row r="35" spans="1:17" ht="15" customHeight="1" x14ac:dyDescent="0.25">
      <c r="A35" s="41"/>
      <c r="B35" s="53"/>
      <c r="C35" s="54"/>
      <c r="D35" s="55" t="s">
        <v>55</v>
      </c>
      <c r="E35" s="8"/>
      <c r="F35" s="56">
        <v>10900</v>
      </c>
      <c r="G35" s="54"/>
      <c r="H35" s="8"/>
      <c r="I35" s="58"/>
      <c r="J35" s="14"/>
      <c r="K35" s="14"/>
      <c r="L35" s="14"/>
      <c r="M35" s="41"/>
      <c r="N35" s="41"/>
      <c r="O35" s="41"/>
    </row>
    <row r="36" spans="1:17" ht="15" customHeight="1" x14ac:dyDescent="0.25">
      <c r="A36" s="41"/>
      <c r="B36" s="53"/>
      <c r="C36" s="54"/>
      <c r="D36" s="55" t="s">
        <v>50</v>
      </c>
      <c r="E36" s="8"/>
      <c r="F36" s="61">
        <v>5000</v>
      </c>
      <c r="G36" s="8"/>
      <c r="H36" s="8"/>
      <c r="I36" s="58"/>
      <c r="J36" s="14"/>
      <c r="K36" s="14"/>
      <c r="L36" s="14"/>
      <c r="M36" s="41"/>
      <c r="N36" s="41"/>
      <c r="O36" s="41"/>
    </row>
    <row r="37" spans="1:17" ht="15" customHeight="1" x14ac:dyDescent="0.25">
      <c r="A37" s="41"/>
      <c r="B37" s="53"/>
      <c r="C37" s="54"/>
      <c r="D37" s="55" t="s">
        <v>44</v>
      </c>
      <c r="E37" s="8"/>
      <c r="F37" s="54"/>
      <c r="G37" s="8"/>
      <c r="H37" s="61">
        <f>F35-F36</f>
        <v>5900</v>
      </c>
      <c r="I37" s="6"/>
      <c r="J37" s="33"/>
      <c r="K37" s="13"/>
      <c r="L37" s="13"/>
      <c r="M37" s="41"/>
      <c r="N37" s="41"/>
      <c r="O37" s="41"/>
    </row>
    <row r="38" spans="1:17" ht="15" customHeight="1" thickBot="1" x14ac:dyDescent="0.3">
      <c r="A38" s="41"/>
      <c r="B38" s="53"/>
      <c r="C38" s="54"/>
      <c r="D38" s="54" t="s">
        <v>71</v>
      </c>
      <c r="E38" s="54"/>
      <c r="F38" s="54"/>
      <c r="G38" s="8"/>
      <c r="H38" s="62">
        <f>H34+H37</f>
        <v>5900</v>
      </c>
      <c r="I38" s="6"/>
      <c r="J38" s="33"/>
      <c r="K38" s="13"/>
      <c r="L38" s="13"/>
      <c r="M38" s="41"/>
      <c r="N38" s="41"/>
      <c r="O38" s="41"/>
    </row>
    <row r="39" spans="1:17" ht="13.8" thickTop="1" x14ac:dyDescent="0.25">
      <c r="A39" s="41"/>
      <c r="B39" s="63"/>
      <c r="C39" s="64"/>
      <c r="D39" s="64"/>
      <c r="E39" s="64"/>
      <c r="F39" s="64"/>
      <c r="G39" s="64"/>
      <c r="H39" s="64"/>
      <c r="I39" s="65"/>
      <c r="J39" s="14"/>
      <c r="K39" s="14"/>
      <c r="L39" s="14"/>
      <c r="M39" s="41"/>
      <c r="N39" s="41"/>
      <c r="O39" s="41"/>
    </row>
    <row r="40" spans="1:17" x14ac:dyDescent="0.25">
      <c r="A40" s="41"/>
      <c r="B40" s="41"/>
      <c r="C40" s="41"/>
      <c r="D40" s="15"/>
      <c r="E40" s="15"/>
      <c r="F40" s="41"/>
      <c r="G40" s="41"/>
      <c r="H40" s="41"/>
      <c r="I40" s="41"/>
      <c r="J40" s="41"/>
      <c r="K40" s="41"/>
      <c r="L40" s="41"/>
      <c r="M40" s="41"/>
      <c r="N40" s="41"/>
      <c r="O40" s="41"/>
    </row>
    <row r="41" spans="1:17" ht="15" customHeight="1" x14ac:dyDescent="0.25">
      <c r="A41" s="77" t="s">
        <v>19</v>
      </c>
      <c r="B41" s="84" t="s">
        <v>67</v>
      </c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5"/>
      <c r="Q41" t="s">
        <v>16</v>
      </c>
    </row>
    <row r="42" spans="1:17" ht="12.9" customHeight="1" x14ac:dyDescent="0.25">
      <c r="A42" s="41"/>
      <c r="B42" s="86" t="s">
        <v>11</v>
      </c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7"/>
      <c r="Q42" t="s">
        <v>15</v>
      </c>
    </row>
    <row r="43" spans="1:17" x14ac:dyDescent="0.25">
      <c r="A43" s="41"/>
      <c r="B43" s="123" t="s">
        <v>69</v>
      </c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5"/>
      <c r="Q43" t="s">
        <v>73</v>
      </c>
    </row>
    <row r="44" spans="1:17" x14ac:dyDescent="0.25">
      <c r="A44" s="41"/>
      <c r="B44" s="2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4"/>
      <c r="Q44" t="s">
        <v>14</v>
      </c>
    </row>
    <row r="45" spans="1:17" x14ac:dyDescent="0.25">
      <c r="A45" s="41"/>
      <c r="B45" s="53"/>
      <c r="C45" s="54"/>
      <c r="D45" s="78" t="s">
        <v>12</v>
      </c>
      <c r="E45" s="66"/>
      <c r="F45" s="66"/>
      <c r="G45" s="54"/>
      <c r="H45" s="54"/>
      <c r="I45" s="97" t="s">
        <v>13</v>
      </c>
      <c r="J45" s="98"/>
      <c r="K45" s="98"/>
      <c r="L45" s="98"/>
      <c r="M45" s="66"/>
      <c r="N45" s="66"/>
      <c r="O45" s="6" t="s">
        <v>4</v>
      </c>
      <c r="Q45" t="s">
        <v>48</v>
      </c>
    </row>
    <row r="46" spans="1:17" ht="15" customHeight="1" x14ac:dyDescent="0.25">
      <c r="A46" s="41"/>
      <c r="B46" s="53"/>
      <c r="C46" s="54"/>
      <c r="D46" s="55" t="s">
        <v>14</v>
      </c>
      <c r="E46" s="8"/>
      <c r="F46" s="56">
        <v>48000</v>
      </c>
      <c r="G46" s="8"/>
      <c r="H46" s="8"/>
      <c r="I46" s="120" t="s">
        <v>15</v>
      </c>
      <c r="J46" s="121"/>
      <c r="K46" s="3"/>
      <c r="L46" s="3"/>
      <c r="M46" s="8"/>
      <c r="N46" s="56">
        <v>3000</v>
      </c>
      <c r="O46" s="6"/>
      <c r="Q46" t="s">
        <v>17</v>
      </c>
    </row>
    <row r="47" spans="1:17" ht="15" customHeight="1" x14ac:dyDescent="0.25">
      <c r="A47" s="41"/>
      <c r="B47" s="53"/>
      <c r="C47" s="54"/>
      <c r="D47" s="55" t="s">
        <v>16</v>
      </c>
      <c r="E47" s="8"/>
      <c r="F47" s="59">
        <v>33000</v>
      </c>
      <c r="G47" s="8"/>
      <c r="H47" s="8"/>
      <c r="I47" s="97" t="s">
        <v>45</v>
      </c>
      <c r="J47" s="98"/>
      <c r="K47" s="98"/>
      <c r="L47" s="98"/>
      <c r="M47" s="3"/>
      <c r="N47" s="8"/>
      <c r="O47" s="58"/>
    </row>
    <row r="48" spans="1:17" ht="15" customHeight="1" x14ac:dyDescent="0.25">
      <c r="A48" s="41"/>
      <c r="B48" s="53"/>
      <c r="C48" s="54"/>
      <c r="D48" s="55" t="s">
        <v>17</v>
      </c>
      <c r="E48" s="8"/>
      <c r="F48" s="61">
        <v>2900</v>
      </c>
      <c r="G48" s="8"/>
      <c r="H48" s="8"/>
      <c r="I48" s="120" t="s">
        <v>73</v>
      </c>
      <c r="J48" s="121"/>
      <c r="K48" s="3"/>
      <c r="L48" s="56">
        <v>75000</v>
      </c>
      <c r="M48" s="66"/>
      <c r="N48" s="66"/>
      <c r="O48" s="58"/>
    </row>
    <row r="49" spans="1:18" ht="15" customHeight="1" x14ac:dyDescent="0.25">
      <c r="A49" s="41"/>
      <c r="B49" s="53"/>
      <c r="C49" s="54"/>
      <c r="D49" s="10"/>
      <c r="E49" s="11"/>
      <c r="F49" s="54"/>
      <c r="G49" s="37"/>
      <c r="H49" s="37"/>
      <c r="I49" s="120" t="s">
        <v>48</v>
      </c>
      <c r="J49" s="121"/>
      <c r="K49" s="3"/>
      <c r="L49" s="61">
        <v>5900</v>
      </c>
      <c r="M49" s="8"/>
      <c r="N49" s="66"/>
      <c r="O49" s="6"/>
    </row>
    <row r="50" spans="1:18" ht="15" customHeight="1" x14ac:dyDescent="0.25">
      <c r="A50" s="41"/>
      <c r="B50" s="53"/>
      <c r="C50" s="54"/>
      <c r="D50" s="11"/>
      <c r="E50" s="11"/>
      <c r="F50" s="73"/>
      <c r="G50" s="37"/>
      <c r="H50" s="37"/>
      <c r="I50" s="72" t="s">
        <v>46</v>
      </c>
      <c r="J50" s="11"/>
      <c r="K50" s="11"/>
      <c r="L50" s="11"/>
      <c r="M50" s="11"/>
      <c r="N50" s="61">
        <v>80900</v>
      </c>
      <c r="O50" s="6"/>
      <c r="R50" s="16"/>
    </row>
    <row r="51" spans="1:18" ht="15" customHeight="1" thickBot="1" x14ac:dyDescent="0.3">
      <c r="A51" s="41"/>
      <c r="B51" s="53"/>
      <c r="C51" s="54"/>
      <c r="D51" s="11" t="s">
        <v>18</v>
      </c>
      <c r="E51" s="11"/>
      <c r="F51" s="67">
        <f>SUM(F46:F48)</f>
        <v>83900</v>
      </c>
      <c r="G51" s="8"/>
      <c r="H51" s="8"/>
      <c r="I51" s="72" t="s">
        <v>47</v>
      </c>
      <c r="J51" s="11"/>
      <c r="K51" s="11"/>
      <c r="L51" s="11"/>
      <c r="M51" s="9"/>
      <c r="N51" s="67">
        <f>N46+N49</f>
        <v>3000</v>
      </c>
      <c r="O51" s="6"/>
    </row>
    <row r="52" spans="1:18" ht="13.8" thickTop="1" x14ac:dyDescent="0.25">
      <c r="A52" s="41"/>
      <c r="B52" s="63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5"/>
    </row>
    <row r="53" spans="1:18" x14ac:dyDescent="0.25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</row>
    <row r="54" spans="1:18" ht="18" customHeight="1" x14ac:dyDescent="0.25">
      <c r="A54" s="77" t="s">
        <v>39</v>
      </c>
      <c r="B54" s="84" t="s">
        <v>67</v>
      </c>
      <c r="C54" s="85"/>
      <c r="D54" s="85"/>
      <c r="E54" s="85"/>
      <c r="F54" s="85"/>
      <c r="G54" s="85"/>
      <c r="H54" s="85"/>
      <c r="I54" s="85"/>
      <c r="J54" s="79"/>
      <c r="K54" s="41"/>
      <c r="L54" s="41"/>
      <c r="M54" s="41"/>
      <c r="N54" s="41"/>
      <c r="O54" s="41"/>
      <c r="Q54" t="s">
        <v>52</v>
      </c>
    </row>
    <row r="55" spans="1:18" ht="15" customHeight="1" x14ac:dyDescent="0.25">
      <c r="A55" s="41"/>
      <c r="B55" s="86" t="s">
        <v>56</v>
      </c>
      <c r="C55" s="87"/>
      <c r="D55" s="87"/>
      <c r="E55" s="87"/>
      <c r="F55" s="87"/>
      <c r="G55" s="87"/>
      <c r="H55" s="87"/>
      <c r="I55" s="88"/>
      <c r="J55" s="80"/>
      <c r="K55" s="41"/>
      <c r="L55" s="41"/>
      <c r="M55" s="41"/>
      <c r="N55" s="41"/>
      <c r="O55" s="41"/>
      <c r="Q55" t="s">
        <v>7</v>
      </c>
    </row>
    <row r="56" spans="1:18" x14ac:dyDescent="0.25">
      <c r="A56" s="41"/>
      <c r="B56" s="118" t="s">
        <v>68</v>
      </c>
      <c r="C56" s="119"/>
      <c r="D56" s="119"/>
      <c r="E56" s="119"/>
      <c r="F56" s="119"/>
      <c r="G56" s="119"/>
      <c r="H56" s="119"/>
      <c r="I56" s="119"/>
      <c r="J56" s="80"/>
      <c r="K56" s="41"/>
      <c r="L56" s="41"/>
      <c r="M56" s="41"/>
      <c r="N56" s="41"/>
      <c r="O56" s="41"/>
      <c r="Q56" t="s">
        <v>48</v>
      </c>
    </row>
    <row r="57" spans="1:18" x14ac:dyDescent="0.25">
      <c r="A57" s="41"/>
      <c r="B57" s="2"/>
      <c r="C57" s="3"/>
      <c r="D57" s="3"/>
      <c r="E57" s="3"/>
      <c r="F57" s="3"/>
      <c r="G57" s="3"/>
      <c r="H57" s="3"/>
      <c r="I57" s="3"/>
      <c r="J57" s="80"/>
      <c r="K57" s="41"/>
      <c r="L57" s="41"/>
      <c r="M57" s="41"/>
      <c r="N57" s="41"/>
      <c r="O57" s="41"/>
    </row>
    <row r="58" spans="1:18" x14ac:dyDescent="0.25">
      <c r="A58" s="41"/>
      <c r="B58" s="53"/>
      <c r="C58" s="54" t="s">
        <v>57</v>
      </c>
      <c r="D58" s="54"/>
      <c r="E58" s="8"/>
      <c r="F58" s="8"/>
      <c r="G58" s="54"/>
      <c r="H58" s="8"/>
      <c r="I58" s="58"/>
      <c r="J58" s="41"/>
      <c r="K58" s="41"/>
      <c r="L58" s="41"/>
      <c r="M58" s="41"/>
      <c r="N58" s="41"/>
      <c r="O58" s="41"/>
    </row>
    <row r="59" spans="1:18" ht="15" customHeight="1" x14ac:dyDescent="0.25">
      <c r="B59" s="53"/>
      <c r="C59" s="54"/>
      <c r="D59" s="54" t="s">
        <v>58</v>
      </c>
      <c r="E59" s="8"/>
      <c r="F59" s="56">
        <v>92000</v>
      </c>
      <c r="G59" s="54"/>
      <c r="H59" s="8"/>
      <c r="I59" s="58"/>
    </row>
    <row r="60" spans="1:18" x14ac:dyDescent="0.25">
      <c r="B60" s="53"/>
      <c r="C60" s="54"/>
      <c r="D60" s="54" t="s">
        <v>59</v>
      </c>
      <c r="E60" s="8"/>
      <c r="F60" s="8"/>
      <c r="G60" s="54"/>
      <c r="H60" s="8"/>
      <c r="I60" s="58"/>
    </row>
    <row r="61" spans="1:18" ht="15" customHeight="1" x14ac:dyDescent="0.25">
      <c r="B61" s="53"/>
      <c r="C61" s="54"/>
      <c r="D61" s="54" t="s">
        <v>60</v>
      </c>
      <c r="E61" s="8"/>
      <c r="F61" s="61">
        <v>-114000</v>
      </c>
      <c r="G61" s="54"/>
      <c r="H61" s="8"/>
      <c r="I61" s="58"/>
    </row>
    <row r="62" spans="1:18" ht="15" customHeight="1" x14ac:dyDescent="0.25">
      <c r="B62" s="53"/>
      <c r="C62" s="54"/>
      <c r="D62" s="54" t="s">
        <v>61</v>
      </c>
      <c r="E62" s="8"/>
      <c r="F62" s="8"/>
      <c r="G62" s="54"/>
      <c r="H62" s="56">
        <f>F59+F61</f>
        <v>-22000</v>
      </c>
      <c r="I62" s="6"/>
    </row>
    <row r="63" spans="1:18" x14ac:dyDescent="0.25">
      <c r="B63" s="53"/>
      <c r="C63" s="54"/>
      <c r="D63" s="54"/>
      <c r="E63" s="8"/>
      <c r="F63" s="54"/>
      <c r="G63" s="8"/>
      <c r="H63" s="8"/>
      <c r="I63" s="58"/>
    </row>
    <row r="64" spans="1:18" ht="15" customHeight="1" x14ac:dyDescent="0.25">
      <c r="B64" s="53"/>
      <c r="C64" s="54" t="s">
        <v>65</v>
      </c>
      <c r="D64" s="54"/>
      <c r="E64" s="8"/>
      <c r="F64" s="54"/>
      <c r="G64" s="8"/>
      <c r="H64" s="59">
        <v>0</v>
      </c>
      <c r="I64" s="6"/>
      <c r="R64" s="16"/>
    </row>
    <row r="65" spans="1:9" x14ac:dyDescent="0.25">
      <c r="B65" s="53"/>
      <c r="C65" s="54"/>
      <c r="D65" s="54"/>
      <c r="E65" s="8"/>
      <c r="F65" s="54"/>
      <c r="G65" s="8"/>
      <c r="H65" s="8"/>
      <c r="I65" s="58"/>
    </row>
    <row r="66" spans="1:9" x14ac:dyDescent="0.25">
      <c r="A66" s="41"/>
      <c r="B66" s="53"/>
      <c r="C66" s="54" t="s">
        <v>62</v>
      </c>
      <c r="D66" s="54"/>
      <c r="E66" s="8"/>
      <c r="F66" s="8"/>
      <c r="G66" s="8"/>
      <c r="H66" s="8"/>
      <c r="I66" s="6"/>
    </row>
    <row r="67" spans="1:9" ht="15" customHeight="1" x14ac:dyDescent="0.25">
      <c r="B67" s="53"/>
      <c r="C67" s="54"/>
      <c r="D67" s="83" t="s">
        <v>74</v>
      </c>
      <c r="E67" s="8"/>
      <c r="F67" s="56">
        <v>75000</v>
      </c>
      <c r="G67" s="8"/>
      <c r="H67" s="8"/>
      <c r="I67" s="58"/>
    </row>
    <row r="68" spans="1:9" ht="15" customHeight="1" x14ac:dyDescent="0.25">
      <c r="B68" s="53"/>
      <c r="C68" s="54"/>
      <c r="D68" s="54" t="s">
        <v>63</v>
      </c>
      <c r="E68" s="8"/>
      <c r="F68" s="61">
        <v>-5000</v>
      </c>
      <c r="G68" s="8"/>
      <c r="H68" s="8"/>
      <c r="I68" s="6"/>
    </row>
    <row r="69" spans="1:9" ht="15" customHeight="1" x14ac:dyDescent="0.25">
      <c r="B69" s="53"/>
      <c r="C69" s="54"/>
      <c r="D69" s="54" t="s">
        <v>64</v>
      </c>
      <c r="E69" s="8"/>
      <c r="F69" s="8"/>
      <c r="G69" s="54"/>
      <c r="H69" s="61">
        <f>F67+F68</f>
        <v>70000</v>
      </c>
      <c r="I69" s="6"/>
    </row>
    <row r="70" spans="1:9" x14ac:dyDescent="0.25">
      <c r="B70" s="53"/>
      <c r="C70" s="54"/>
      <c r="D70" s="54"/>
      <c r="E70" s="8"/>
      <c r="F70" s="54"/>
      <c r="G70" s="8"/>
      <c r="H70" s="8"/>
      <c r="I70" s="58"/>
    </row>
    <row r="71" spans="1:9" ht="15" customHeight="1" thickBot="1" x14ac:dyDescent="0.3">
      <c r="B71" s="53"/>
      <c r="C71" s="54" t="s">
        <v>72</v>
      </c>
      <c r="D71" s="54"/>
      <c r="E71" s="8"/>
      <c r="F71" s="8"/>
      <c r="G71" s="8"/>
      <c r="H71" s="67">
        <f>SUM(H62:H69)</f>
        <v>48000</v>
      </c>
      <c r="I71" s="6"/>
    </row>
    <row r="72" spans="1:9" ht="13.8" thickTop="1" x14ac:dyDescent="0.25">
      <c r="A72" s="41"/>
      <c r="B72" s="63"/>
      <c r="C72" s="64"/>
      <c r="D72" s="64"/>
      <c r="E72" s="64"/>
      <c r="F72" s="64"/>
      <c r="G72" s="64"/>
      <c r="H72" s="64"/>
      <c r="I72" s="65"/>
    </row>
    <row r="74" spans="1:9" x14ac:dyDescent="0.25">
      <c r="A74" s="1"/>
    </row>
    <row r="115" spans="1:1" x14ac:dyDescent="0.25">
      <c r="A115" s="1"/>
    </row>
    <row r="135" spans="1:1" x14ac:dyDescent="0.25">
      <c r="A135" s="1"/>
    </row>
    <row r="164" spans="1:3" x14ac:dyDescent="0.25">
      <c r="B164" s="17"/>
      <c r="C164" s="17"/>
    </row>
    <row r="174" spans="1:3" x14ac:dyDescent="0.25">
      <c r="A174" s="1"/>
    </row>
    <row r="200" spans="1:1" x14ac:dyDescent="0.25">
      <c r="A200" s="1"/>
    </row>
  </sheetData>
  <sheetProtection password="EF22" sheet="1" objects="1" scenarios="1"/>
  <mergeCells count="26">
    <mergeCell ref="B42:O42"/>
    <mergeCell ref="B43:O43"/>
    <mergeCell ref="A2:C2"/>
    <mergeCell ref="A3:C3"/>
    <mergeCell ref="D7:F7"/>
    <mergeCell ref="A11:N11"/>
    <mergeCell ref="D2:F2"/>
    <mergeCell ref="D3:F3"/>
    <mergeCell ref="D4:O4"/>
    <mergeCell ref="D5:L5"/>
    <mergeCell ref="B15:I15"/>
    <mergeCell ref="B16:I16"/>
    <mergeCell ref="A12:N12"/>
    <mergeCell ref="B56:I56"/>
    <mergeCell ref="B17:I17"/>
    <mergeCell ref="I48:J48"/>
    <mergeCell ref="I49:J49"/>
    <mergeCell ref="I47:L47"/>
    <mergeCell ref="B32:I32"/>
    <mergeCell ref="B31:I31"/>
    <mergeCell ref="I46:J46"/>
    <mergeCell ref="I45:L45"/>
    <mergeCell ref="B41:O41"/>
    <mergeCell ref="B30:I30"/>
    <mergeCell ref="B54:I54"/>
    <mergeCell ref="B55:I55"/>
  </mergeCells>
  <phoneticPr fontId="0" type="noConversion"/>
  <dataValidations count="10">
    <dataValidation type="list" allowBlank="1" showInputMessage="1" showErrorMessage="1" prompt="Select your answer from the drop-down list." sqref="D19 D21">
      <formula1>$Q$18:$Q$24</formula1>
    </dataValidation>
    <dataValidation type="list" allowBlank="1" showInputMessage="1" showErrorMessage="1" prompt="Select the appropriate date from the drop-down menu." sqref="B32 B17 B56">
      <formula1>$Q$15:$Q$16</formula1>
    </dataValidation>
    <dataValidation type="list" allowBlank="1" showInputMessage="1" showErrorMessage="1" sqref="B43:O43">
      <formula1>$Q$15:$Q$16</formula1>
    </dataValidation>
    <dataValidation type="list" allowBlank="1" showInputMessage="1" showErrorMessage="1" prompt="Select your answer from the drop-down list." sqref="I46:J46 D46">
      <formula1>$Q$41:$Q$46</formula1>
    </dataValidation>
    <dataValidation type="list" allowBlank="1" showInputMessage="1" showErrorMessage="1" prompt="Select your answer from the drop-down list." sqref="D35:D37">
      <formula1>$Q$28:$Q$32</formula1>
    </dataValidation>
    <dataValidation type="list" allowBlank="1" showErrorMessage="1" sqref="I49:J49">
      <formula1>$Q$41:$Q$45</formula1>
    </dataValidation>
    <dataValidation type="list" allowBlank="1" showErrorMessage="1" sqref="D47:D48">
      <formula1>$Q$41:$Q$46</formula1>
    </dataValidation>
    <dataValidation type="list" allowBlank="1" showInputMessage="1" showErrorMessage="1" prompt="Select equity items in alphabetical order." sqref="I48:J48">
      <formula1>$Q$41:$Q$46</formula1>
    </dataValidation>
    <dataValidation type="list" allowBlank="1" showErrorMessage="1" prompt="Select your answer from the drop-down list." sqref="D22:D25">
      <formula1>$Q$18:$Q$24</formula1>
    </dataValidation>
    <dataValidation allowBlank="1" showInputMessage="1" showErrorMessage="1" prompt="Enter cash outflows as negative amounts" sqref="F61 H62 F68"/>
  </dataValidations>
  <pageMargins left="0.75" right="0.75" top="1" bottom="1" header="0.5" footer="0.5"/>
  <pageSetup orientation="portrait" horizontalDpi="4294967293" verticalDpi="300" r:id="rId1"/>
  <headerFooter alignWithMargins="0"/>
  <ignoredErrors>
    <ignoredError sqref="A30 A15 A41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1-3B</vt:lpstr>
      <vt:lpstr>Sol</vt:lpstr>
      <vt:lpstr>Sol!OLE_LINK3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13e by Mark Sears</dc:creator>
  <cp:lastModifiedBy>Tracy Newman</cp:lastModifiedBy>
  <cp:lastPrinted>2003-09-26T22:30:01Z</cp:lastPrinted>
  <dcterms:created xsi:type="dcterms:W3CDTF">2003-09-26T16:25:32Z</dcterms:created>
  <dcterms:modified xsi:type="dcterms:W3CDTF">2015-08-27T12:50:40Z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-80829537</vt:i4>
  </property>
  <property fmtid="{D5CDD505-2E9C-101B-9397-08002B2CF9AE}" pid="3" name="_EmailSubject">
    <vt:lpwstr>Missing FinMan 11e files</vt:lpwstr>
  </property>
  <property fmtid="{D5CDD505-2E9C-101B-9397-08002B2CF9AE}" pid="4" name="_AuthorEmail">
    <vt:lpwstr>mdsears4700@earthlink.net</vt:lpwstr>
  </property>
  <property fmtid="{D5CDD505-2E9C-101B-9397-08002B2CF9AE}" pid="5" name="_AuthorEmailDisplayName">
    <vt:lpwstr>mdsears4700</vt:lpwstr>
  </property>
  <property fmtid="{D5CDD505-2E9C-101B-9397-08002B2CF9AE}" pid="6" name="_ReviewingToolsShownOnce">
    <vt:lpwstr/>
  </property>
</Properties>
</file>