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Exploring 2013\Excel 02\Solution Files\"/>
    </mc:Choice>
  </mc:AlternateContent>
  <bookViews>
    <workbookView xWindow="0" yWindow="0" windowWidth="15360" windowHeight="8340"/>
  </bookViews>
  <sheets>
    <sheet name="Payment" sheetId="1" r:id="rId1"/>
    <sheet name="Range Names" sheetId="2" r:id="rId2"/>
  </sheets>
  <definedNames>
    <definedName name="AddDown">Payment!$C$5</definedName>
    <definedName name="APR">Payment!$F$4</definedName>
    <definedName name="AvoidPMI">Payment!$C$11</definedName>
    <definedName name="Cost">Payment!$C$4</definedName>
    <definedName name="CreditRating">Payment!$C$7</definedName>
    <definedName name="Date1st">Payment!$C$6</definedName>
    <definedName name="Loan">Payment!$F$11</definedName>
    <definedName name="MinDown">Payment!$F$5</definedName>
    <definedName name="Months">Payment!$C$14</definedName>
    <definedName name="Payment">Payment!$F$12</definedName>
    <definedName name="PMI">Payment!$F$7</definedName>
    <definedName name="PMIRate">Payment!$C$12</definedName>
    <definedName name="PropTax">Payment!$F$6</definedName>
    <definedName name="PropTaxRate">Payment!$C$10</definedName>
    <definedName name="Table">Payment!$A$17:$C$20</definedName>
    <definedName name="TotalDown">Payment!$F$10</definedName>
    <definedName name="Years">Payment!$C$13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16" i="1"/>
  <c r="F6" i="1"/>
  <c r="F13" i="1" s="1"/>
  <c r="F5" i="1"/>
  <c r="F10" i="1" s="1"/>
  <c r="F11" i="1" l="1"/>
  <c r="F12" i="1" s="1"/>
  <c r="F7" i="1" l="1"/>
  <c r="F14" i="1" s="1"/>
  <c r="F15" i="1" s="1"/>
</calcChain>
</file>

<file path=xl/sharedStrings.xml><?xml version="1.0" encoding="utf-8"?>
<sst xmlns="http://schemas.openxmlformats.org/spreadsheetml/2006/main" count="69" uniqueCount="67">
  <si>
    <t>Mortgage Calculator</t>
  </si>
  <si>
    <t>Inputs</t>
  </si>
  <si>
    <t>Intermediate Calculations</t>
  </si>
  <si>
    <t>Negotiated Cost of House</t>
  </si>
  <si>
    <t>APR Based on Credit Rating</t>
  </si>
  <si>
    <t>Additional Down  Payment</t>
  </si>
  <si>
    <t>Min Down Payment Required</t>
  </si>
  <si>
    <t>Date of First Payment</t>
  </si>
  <si>
    <t>Annual Property Tax</t>
  </si>
  <si>
    <t>Credit Rating</t>
  </si>
  <si>
    <t>Excellent</t>
  </si>
  <si>
    <t>Annual PMI</t>
  </si>
  <si>
    <t>Constants</t>
  </si>
  <si>
    <t>Outputs</t>
  </si>
  <si>
    <t>Property Tax Rate</t>
  </si>
  <si>
    <t>Total Down Payment</t>
  </si>
  <si>
    <t>Down Payment to Avoid PMI</t>
  </si>
  <si>
    <t>Amount of the Loan</t>
  </si>
  <si>
    <t>PMI Rate</t>
  </si>
  <si>
    <t>Monthly Payment (P&amp;I)</t>
  </si>
  <si>
    <t>Term of Loan in Years</t>
  </si>
  <si>
    <t>Monthly Property Tax</t>
  </si>
  <si>
    <t># of Payments Per Year</t>
  </si>
  <si>
    <t>Monthly PMI</t>
  </si>
  <si>
    <t>Total Monthly Payment</t>
  </si>
  <si>
    <t>Credit</t>
  </si>
  <si>
    <t>Down Payment</t>
  </si>
  <si>
    <t>APR</t>
  </si>
  <si>
    <t>Date of Last Payment</t>
  </si>
  <si>
    <t>Good</t>
  </si>
  <si>
    <t>Fair</t>
  </si>
  <si>
    <t>Poor</t>
  </si>
  <si>
    <t>Range Name</t>
  </si>
  <si>
    <t>Location</t>
  </si>
  <si>
    <t>AddDown</t>
  </si>
  <si>
    <t>=Payment!$C$5</t>
  </si>
  <si>
    <t>=Payment!$F$4</t>
  </si>
  <si>
    <t>AvoidPMI</t>
  </si>
  <si>
    <t>=Payment!$C$11</t>
  </si>
  <si>
    <t>Cost</t>
  </si>
  <si>
    <t>=Payment!$C$4</t>
  </si>
  <si>
    <t>CreditRating</t>
  </si>
  <si>
    <t>=Payment!$C$7</t>
  </si>
  <si>
    <t>Date1st</t>
  </si>
  <si>
    <t>=Payment!$C$6</t>
  </si>
  <si>
    <t>Loan</t>
  </si>
  <si>
    <t>=Payment!$F$11</t>
  </si>
  <si>
    <t>MinDown</t>
  </si>
  <si>
    <t>=Payment!$F$5</t>
  </si>
  <si>
    <t>Months</t>
  </si>
  <si>
    <t>=Payment!$C$14</t>
  </si>
  <si>
    <t>PMI</t>
  </si>
  <si>
    <t>=Payment!$F$7</t>
  </si>
  <si>
    <t>PMIRate</t>
  </si>
  <si>
    <t>=Payment!$C$12</t>
  </si>
  <si>
    <t>PropTax</t>
  </si>
  <si>
    <t>=Payment!$F$6</t>
  </si>
  <si>
    <t>PropTaxRate</t>
  </si>
  <si>
    <t>=Payment!$C$10</t>
  </si>
  <si>
    <t>Table</t>
  </si>
  <si>
    <t>=Payment!$A$17:$C$20</t>
  </si>
  <si>
    <t>TotalDown</t>
  </si>
  <si>
    <t>=Payment!$F$10</t>
  </si>
  <si>
    <t>Years</t>
  </si>
  <si>
    <t>=Payment!$C$13</t>
  </si>
  <si>
    <t>Payment</t>
  </si>
  <si>
    <t>=Payment!$F$12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</si>
</sst>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44" fontId="0" fillId="0" borderId="5" xfId="2" applyFont="1" applyBorder="1"/>
    <xf numFmtId="0" fontId="0" fillId="0" borderId="4" xfId="0" applyBorder="1"/>
    <xf numFmtId="14" fontId="0" fillId="0" borderId="5" xfId="2" applyNumberFormat="1" applyFont="1" applyBorder="1" applyAlignment="1">
      <alignment horizontal="center"/>
    </xf>
    <xf numFmtId="44" fontId="0" fillId="0" borderId="8" xfId="2" applyFont="1" applyBorder="1" applyAlignment="1">
      <alignment horizontal="center"/>
    </xf>
    <xf numFmtId="0" fontId="0" fillId="0" borderId="6" xfId="0" applyBorder="1"/>
    <xf numFmtId="0" fontId="0" fillId="0" borderId="0" xfId="0" applyBorder="1"/>
    <xf numFmtId="44" fontId="0" fillId="0" borderId="0" xfId="2" applyFont="1" applyBorder="1"/>
    <xf numFmtId="10" fontId="0" fillId="0" borderId="5" xfId="0" applyNumberFormat="1" applyBorder="1"/>
    <xf numFmtId="0" fontId="0" fillId="0" borderId="9" xfId="0" applyBorder="1"/>
    <xf numFmtId="164" fontId="0" fillId="0" borderId="5" xfId="1" applyNumberFormat="1" applyFont="1" applyBorder="1"/>
    <xf numFmtId="164" fontId="0" fillId="0" borderId="8" xfId="1" applyNumberFormat="1" applyFont="1" applyBorder="1"/>
    <xf numFmtId="0" fontId="2" fillId="0" borderId="6" xfId="0" applyFont="1" applyBorder="1"/>
    <xf numFmtId="9" fontId="0" fillId="0" borderId="0" xfId="0" applyNumberFormat="1" applyBorder="1" applyAlignment="1">
      <alignment horizontal="right" indent="4"/>
    </xf>
    <xf numFmtId="10" fontId="0" fillId="0" borderId="5" xfId="0" applyNumberFormat="1" applyBorder="1" applyAlignment="1">
      <alignment horizontal="right" indent="2"/>
    </xf>
    <xf numFmtId="10" fontId="0" fillId="0" borderId="0" xfId="0" applyNumberFormat="1"/>
    <xf numFmtId="10" fontId="0" fillId="0" borderId="5" xfId="3" applyNumberFormat="1" applyFont="1" applyBorder="1" applyAlignment="1">
      <alignment horizontal="right" indent="2"/>
    </xf>
    <xf numFmtId="9" fontId="0" fillId="0" borderId="7" xfId="0" applyNumberFormat="1" applyBorder="1" applyAlignment="1">
      <alignment horizontal="right" indent="4"/>
    </xf>
    <xf numFmtId="10" fontId="0" fillId="0" borderId="8" xfId="3" applyNumberFormat="1" applyFont="1" applyBorder="1" applyAlignment="1">
      <alignment horizontal="right" indent="2"/>
    </xf>
    <xf numFmtId="0" fontId="2" fillId="2" borderId="1" xfId="0" applyFont="1" applyFill="1" applyBorder="1"/>
    <xf numFmtId="0" fontId="2" fillId="2" borderId="2" xfId="0" applyFont="1" applyFill="1" applyBorder="1"/>
    <xf numFmtId="0" fontId="0" fillId="2" borderId="3" xfId="0" applyFill="1" applyBorder="1"/>
    <xf numFmtId="0" fontId="2" fillId="2" borderId="9" xfId="0" applyFont="1" applyFill="1" applyBorder="1"/>
    <xf numFmtId="0" fontId="0" fillId="2" borderId="10" xfId="0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44" fontId="0" fillId="2" borderId="10" xfId="2" applyFont="1" applyFill="1" applyBorder="1"/>
    <xf numFmtId="44" fontId="0" fillId="2" borderId="8" xfId="2" applyFont="1" applyFill="1" applyBorder="1"/>
    <xf numFmtId="8" fontId="1" fillId="2" borderId="10" xfId="2" applyNumberFormat="1" applyFont="1" applyFill="1" applyBorder="1"/>
    <xf numFmtId="43" fontId="0" fillId="2" borderId="5" xfId="1" applyFont="1" applyFill="1" applyBorder="1"/>
    <xf numFmtId="43" fontId="4" fillId="2" borderId="5" xfId="1" applyFont="1" applyFill="1" applyBorder="1"/>
    <xf numFmtId="44" fontId="1" fillId="2" borderId="8" xfId="2" applyFont="1" applyFill="1" applyBorder="1"/>
    <xf numFmtId="14" fontId="2" fillId="2" borderId="8" xfId="2" applyNumberFormat="1" applyFont="1" applyFill="1" applyBorder="1" applyAlignment="1">
      <alignment horizontal="center"/>
    </xf>
    <xf numFmtId="10" fontId="0" fillId="2" borderId="5" xfId="3" applyNumberFormat="1" applyFont="1" applyFill="1" applyBorder="1"/>
    <xf numFmtId="44" fontId="0" fillId="2" borderId="5" xfId="2" applyFont="1" applyFill="1" applyBorder="1"/>
    <xf numFmtId="0" fontId="5" fillId="2" borderId="0" xfId="0" applyFont="1" applyFill="1"/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sqref="A1:F1"/>
    </sheetView>
  </sheetViews>
  <sheetFormatPr defaultRowHeight="14.5" x14ac:dyDescent="0.35"/>
  <cols>
    <col min="2" max="2" width="17.54296875" customWidth="1"/>
    <col min="3" max="3" width="13" customWidth="1"/>
    <col min="5" max="5" width="27.453125" bestFit="1" customWidth="1"/>
    <col min="6" max="6" width="12.54296875" bestFit="1" customWidth="1"/>
  </cols>
  <sheetData>
    <row r="1" spans="1:6" ht="23.5" x14ac:dyDescent="0.55000000000000004">
      <c r="A1" s="40" t="s">
        <v>0</v>
      </c>
      <c r="B1" s="40"/>
      <c r="C1" s="40"/>
      <c r="D1" s="40"/>
      <c r="E1" s="40"/>
      <c r="F1" s="40"/>
    </row>
    <row r="3" spans="1:6" x14ac:dyDescent="0.35">
      <c r="A3" s="19" t="s">
        <v>1</v>
      </c>
      <c r="B3" s="20"/>
      <c r="C3" s="21"/>
      <c r="E3" s="19" t="s">
        <v>2</v>
      </c>
      <c r="F3" s="21"/>
    </row>
    <row r="4" spans="1:6" x14ac:dyDescent="0.35">
      <c r="A4" s="36" t="s">
        <v>3</v>
      </c>
      <c r="B4" s="37"/>
      <c r="C4" s="1">
        <v>375000</v>
      </c>
      <c r="E4" s="2" t="s">
        <v>4</v>
      </c>
      <c r="F4" s="33">
        <f>VLOOKUP(CreditRating,Table,3,FALSE)</f>
        <v>3.2500000000000001E-2</v>
      </c>
    </row>
    <row r="5" spans="1:6" x14ac:dyDescent="0.35">
      <c r="A5" s="36" t="s">
        <v>5</v>
      </c>
      <c r="B5" s="37"/>
      <c r="C5" s="1">
        <v>5000</v>
      </c>
      <c r="E5" s="2" t="s">
        <v>6</v>
      </c>
      <c r="F5" s="34">
        <f>VLOOKUP(CreditRating,Table,2,FALSE)*Cost</f>
        <v>18750</v>
      </c>
    </row>
    <row r="6" spans="1:6" x14ac:dyDescent="0.35">
      <c r="A6" s="36" t="s">
        <v>7</v>
      </c>
      <c r="B6" s="37"/>
      <c r="C6" s="3">
        <v>42491</v>
      </c>
      <c r="E6" s="2" t="s">
        <v>8</v>
      </c>
      <c r="F6" s="34">
        <f>Cost*PropTaxRate</f>
        <v>2812.5</v>
      </c>
    </row>
    <row r="7" spans="1:6" x14ac:dyDescent="0.35">
      <c r="A7" s="38" t="s">
        <v>9</v>
      </c>
      <c r="B7" s="39"/>
      <c r="C7" s="4" t="s">
        <v>10</v>
      </c>
      <c r="E7" s="5" t="s">
        <v>11</v>
      </c>
      <c r="F7" s="27">
        <f>IF(TotalDown&gt;=(AvoidPMI*Cost),0,Loan*PMIRate)</f>
        <v>1756.25</v>
      </c>
    </row>
    <row r="8" spans="1:6" x14ac:dyDescent="0.35">
      <c r="A8" s="6"/>
      <c r="B8" s="6"/>
      <c r="C8" s="7"/>
    </row>
    <row r="9" spans="1:6" x14ac:dyDescent="0.35">
      <c r="A9" s="19" t="s">
        <v>12</v>
      </c>
      <c r="B9" s="20"/>
      <c r="C9" s="21"/>
      <c r="E9" s="22" t="s">
        <v>13</v>
      </c>
      <c r="F9" s="23"/>
    </row>
    <row r="10" spans="1:6" x14ac:dyDescent="0.35">
      <c r="A10" s="36" t="s">
        <v>14</v>
      </c>
      <c r="B10" s="37"/>
      <c r="C10" s="8">
        <v>7.4999999999999997E-3</v>
      </c>
      <c r="E10" s="9" t="s">
        <v>15</v>
      </c>
      <c r="F10" s="26">
        <f>AddDown+MinDown</f>
        <v>23750</v>
      </c>
    </row>
    <row r="11" spans="1:6" x14ac:dyDescent="0.35">
      <c r="A11" s="36" t="s">
        <v>16</v>
      </c>
      <c r="B11" s="37"/>
      <c r="C11" s="8">
        <v>0.2</v>
      </c>
      <c r="E11" s="5" t="s">
        <v>17</v>
      </c>
      <c r="F11" s="27">
        <f>Cost-TotalDown</f>
        <v>351250</v>
      </c>
    </row>
    <row r="12" spans="1:6" x14ac:dyDescent="0.35">
      <c r="A12" s="36" t="s">
        <v>18</v>
      </c>
      <c r="B12" s="37"/>
      <c r="C12" s="8">
        <v>5.0000000000000001E-3</v>
      </c>
      <c r="E12" s="9" t="s">
        <v>19</v>
      </c>
      <c r="F12" s="28">
        <f>PMT(APR/Months,Years*Months,-Loan)</f>
        <v>1528.6621957417367</v>
      </c>
    </row>
    <row r="13" spans="1:6" x14ac:dyDescent="0.35">
      <c r="A13" s="36" t="s">
        <v>20</v>
      </c>
      <c r="B13" s="37"/>
      <c r="C13" s="10">
        <v>30</v>
      </c>
      <c r="E13" s="2" t="s">
        <v>21</v>
      </c>
      <c r="F13" s="29">
        <f>PropTax/Months</f>
        <v>234.375</v>
      </c>
    </row>
    <row r="14" spans="1:6" ht="16" x14ac:dyDescent="0.5">
      <c r="A14" s="38" t="s">
        <v>22</v>
      </c>
      <c r="B14" s="39"/>
      <c r="C14" s="11">
        <v>12</v>
      </c>
      <c r="E14" s="2" t="s">
        <v>23</v>
      </c>
      <c r="F14" s="30">
        <f>PMI/Months</f>
        <v>146.35416666666666</v>
      </c>
    </row>
    <row r="15" spans="1:6" x14ac:dyDescent="0.35">
      <c r="E15" s="12" t="s">
        <v>24</v>
      </c>
      <c r="F15" s="31">
        <f>SUM(F12:F14)</f>
        <v>1909.3913624084034</v>
      </c>
    </row>
    <row r="16" spans="1:6" x14ac:dyDescent="0.35">
      <c r="A16" s="19" t="s">
        <v>25</v>
      </c>
      <c r="B16" s="24" t="s">
        <v>26</v>
      </c>
      <c r="C16" s="25" t="s">
        <v>27</v>
      </c>
      <c r="E16" s="12" t="s">
        <v>28</v>
      </c>
      <c r="F16" s="32">
        <f>EDATE(Date1st,Years*Months-1)</f>
        <v>53418</v>
      </c>
    </row>
    <row r="17" spans="1:6" x14ac:dyDescent="0.35">
      <c r="A17" s="2" t="s">
        <v>10</v>
      </c>
      <c r="B17" s="13">
        <v>0.05</v>
      </c>
      <c r="C17" s="14">
        <v>3.2500000000000001E-2</v>
      </c>
      <c r="E17" s="15"/>
      <c r="F17" s="15"/>
    </row>
    <row r="18" spans="1:6" x14ac:dyDescent="0.35">
      <c r="A18" s="2" t="s">
        <v>29</v>
      </c>
      <c r="B18" s="13">
        <v>0.1</v>
      </c>
      <c r="C18" s="14">
        <v>3.5000000000000003E-2</v>
      </c>
      <c r="E18" s="15"/>
      <c r="F18" s="15"/>
    </row>
    <row r="19" spans="1:6" x14ac:dyDescent="0.35">
      <c r="A19" s="2" t="s">
        <v>30</v>
      </c>
      <c r="B19" s="13">
        <v>0.15</v>
      </c>
      <c r="C19" s="16">
        <v>4.2500000000000003E-2</v>
      </c>
      <c r="E19" s="15"/>
      <c r="F19" s="15"/>
    </row>
    <row r="20" spans="1:6" x14ac:dyDescent="0.35">
      <c r="A20" s="5" t="s">
        <v>31</v>
      </c>
      <c r="B20" s="17">
        <v>0.2</v>
      </c>
      <c r="C20" s="18">
        <v>5.2499999999999998E-2</v>
      </c>
      <c r="E20" s="15"/>
      <c r="F20" s="15"/>
    </row>
  </sheetData>
  <mergeCells count="10">
    <mergeCell ref="A11:B11"/>
    <mergeCell ref="A12:B12"/>
    <mergeCell ref="A13:B13"/>
    <mergeCell ref="A14:B14"/>
    <mergeCell ref="A1:F1"/>
    <mergeCell ref="A4:B4"/>
    <mergeCell ref="A5:B5"/>
    <mergeCell ref="A6:B6"/>
    <mergeCell ref="A7:B7"/>
    <mergeCell ref="A10:B10"/>
  </mergeCells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A2" sqref="A2"/>
    </sheetView>
  </sheetViews>
  <sheetFormatPr defaultRowHeight="14.5" x14ac:dyDescent="0.35"/>
  <cols>
    <col min="1" max="1" width="12.1796875" bestFit="1" customWidth="1"/>
    <col min="2" max="2" width="22" bestFit="1" customWidth="1"/>
  </cols>
  <sheetData>
    <row r="1" spans="1:2" x14ac:dyDescent="0.35">
      <c r="A1" s="35" t="s">
        <v>32</v>
      </c>
      <c r="B1" s="35" t="s">
        <v>33</v>
      </c>
    </row>
    <row r="2" spans="1:2" x14ac:dyDescent="0.35">
      <c r="A2" t="s">
        <v>34</v>
      </c>
      <c r="B2" t="s">
        <v>35</v>
      </c>
    </row>
    <row r="3" spans="1:2" x14ac:dyDescent="0.35">
      <c r="A3" t="s">
        <v>27</v>
      </c>
      <c r="B3" t="s">
        <v>36</v>
      </c>
    </row>
    <row r="4" spans="1:2" x14ac:dyDescent="0.35">
      <c r="A4" t="s">
        <v>37</v>
      </c>
      <c r="B4" t="s">
        <v>38</v>
      </c>
    </row>
    <row r="5" spans="1:2" x14ac:dyDescent="0.35">
      <c r="A5" t="s">
        <v>39</v>
      </c>
      <c r="B5" t="s">
        <v>40</v>
      </c>
    </row>
    <row r="6" spans="1:2" x14ac:dyDescent="0.35">
      <c r="A6" t="s">
        <v>41</v>
      </c>
      <c r="B6" t="s">
        <v>42</v>
      </c>
    </row>
    <row r="7" spans="1:2" x14ac:dyDescent="0.35">
      <c r="A7" t="s">
        <v>43</v>
      </c>
      <c r="B7" t="s">
        <v>44</v>
      </c>
    </row>
    <row r="8" spans="1:2" x14ac:dyDescent="0.35">
      <c r="A8" t="s">
        <v>45</v>
      </c>
      <c r="B8" t="s">
        <v>46</v>
      </c>
    </row>
    <row r="9" spans="1:2" x14ac:dyDescent="0.35">
      <c r="A9" t="s">
        <v>47</v>
      </c>
      <c r="B9" t="s">
        <v>48</v>
      </c>
    </row>
    <row r="10" spans="1:2" x14ac:dyDescent="0.35">
      <c r="A10" t="s">
        <v>49</v>
      </c>
      <c r="B10" t="s">
        <v>50</v>
      </c>
    </row>
    <row r="11" spans="1:2" x14ac:dyDescent="0.35">
      <c r="A11" t="s">
        <v>65</v>
      </c>
      <c r="B11" t="s">
        <v>66</v>
      </c>
    </row>
    <row r="12" spans="1:2" x14ac:dyDescent="0.35">
      <c r="A12" t="s">
        <v>51</v>
      </c>
      <c r="B12" t="s">
        <v>52</v>
      </c>
    </row>
    <row r="13" spans="1:2" x14ac:dyDescent="0.35">
      <c r="A13" t="s">
        <v>53</v>
      </c>
      <c r="B13" t="s">
        <v>54</v>
      </c>
    </row>
    <row r="14" spans="1:2" x14ac:dyDescent="0.35">
      <c r="A14" t="s">
        <v>55</v>
      </c>
      <c r="B14" t="s">
        <v>56</v>
      </c>
    </row>
    <row r="15" spans="1:2" x14ac:dyDescent="0.35">
      <c r="A15" t="s">
        <v>57</v>
      </c>
      <c r="B15" t="s">
        <v>58</v>
      </c>
    </row>
    <row r="16" spans="1:2" x14ac:dyDescent="0.35">
      <c r="A16" t="s">
        <v>59</v>
      </c>
      <c r="B16" t="s">
        <v>60</v>
      </c>
    </row>
    <row r="17" spans="1:2" x14ac:dyDescent="0.35">
      <c r="A17" t="s">
        <v>61</v>
      </c>
      <c r="B17" t="s">
        <v>62</v>
      </c>
    </row>
    <row r="18" spans="1:2" x14ac:dyDescent="0.35">
      <c r="A18" t="s">
        <v>63</v>
      </c>
      <c r="B18" t="s">
        <v>64</v>
      </c>
    </row>
  </sheetData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17</vt:i4>
      </vt:variant>
    </vt:vector>
  </HeadingPairs>
  <TitlesOfParts>
    <vt:vector size="19" baseType="lpstr">
      <vt:lpstr>Payment</vt:lpstr>
      <vt:lpstr>Range Names</vt:lpstr>
      <vt:lpstr>AddDown</vt:lpstr>
      <vt:lpstr>APR</vt:lpstr>
      <vt:lpstr>AvoidPMI</vt:lpstr>
      <vt:lpstr>Cost</vt:lpstr>
      <vt:lpstr>CreditRating</vt:lpstr>
      <vt:lpstr>Date1st</vt:lpstr>
      <vt:lpstr>Loan</vt:lpstr>
      <vt:lpstr>MinDown</vt:lpstr>
      <vt:lpstr>Months</vt:lpstr>
      <vt:lpstr>Payment</vt:lpstr>
      <vt:lpstr>PMI</vt:lpstr>
      <vt:lpstr>PMIRate</vt:lpstr>
      <vt:lpstr>PropTax</vt:lpstr>
      <vt:lpstr>PropTaxRate</vt:lpstr>
      <vt:lpstr>Table</vt:lpstr>
      <vt:lpstr>TotalDown</vt:lpstr>
      <vt:lpstr>Years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KEITH MULBERY</cp:lastModifiedBy>
  <dcterms:created xsi:type="dcterms:W3CDTF">2012-10-15T05:00:07Z</dcterms:created>
  <dcterms:modified xsi:type="dcterms:W3CDTF">2013-01-21T01:36:05Z</dcterms:modified>
</cp:coreProperties>
</file>