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9\"/>
    </mc:Choice>
  </mc:AlternateContent>
  <bookViews>
    <workbookView xWindow="-150" yWindow="-420" windowWidth="15600" windowHeight="10110" activeTab="1"/>
  </bookViews>
  <sheets>
    <sheet name="Week 1" sheetId="3" r:id="rId1"/>
    <sheet name="Week 2" sheetId="8" r:id="rId2"/>
    <sheet name="Summary" sheetId="4" r:id="rId3"/>
  </sheets>
  <calcPr calcId="152511"/>
</workbook>
</file>

<file path=xl/calcChain.xml><?xml version="1.0" encoding="utf-8"?>
<calcChain xmlns="http://schemas.openxmlformats.org/spreadsheetml/2006/main">
  <c r="F43" i="8" l="1"/>
  <c r="G43" i="8" s="1"/>
  <c r="F52" i="8" l="1"/>
  <c r="G52" i="8" s="1"/>
  <c r="F53" i="8"/>
  <c r="G53" i="8" s="1"/>
  <c r="F54" i="8"/>
  <c r="G54" i="8" s="1"/>
  <c r="F55" i="8"/>
  <c r="G55" i="8" s="1"/>
  <c r="F56" i="8"/>
  <c r="G56" i="8" s="1"/>
  <c r="F57" i="8"/>
  <c r="G57" i="8" s="1"/>
  <c r="F58" i="8"/>
  <c r="G58" i="8" s="1"/>
  <c r="F51" i="8"/>
  <c r="G51" i="8" s="1"/>
  <c r="F16" i="3"/>
  <c r="G16" i="3" s="1"/>
  <c r="F14" i="8"/>
  <c r="G14" i="8" s="1"/>
  <c r="E25" i="3"/>
  <c r="D25" i="3"/>
  <c r="F24" i="3"/>
  <c r="G24" i="3" s="1"/>
  <c r="F38" i="3"/>
  <c r="G38" i="3" s="1"/>
  <c r="F17" i="8"/>
  <c r="G17" i="8" s="1"/>
  <c r="F18" i="8"/>
  <c r="G18" i="8" s="1"/>
  <c r="E59" i="8"/>
  <c r="D59" i="8"/>
  <c r="F59" i="8" s="1"/>
  <c r="E50" i="8"/>
  <c r="D50" i="8"/>
  <c r="F50" i="8" s="1"/>
  <c r="F49" i="8"/>
  <c r="G49" i="8" s="1"/>
  <c r="F48" i="8"/>
  <c r="G48" i="8" s="1"/>
  <c r="F47" i="8"/>
  <c r="G47" i="8" s="1"/>
  <c r="F46" i="8"/>
  <c r="G46" i="8" s="1"/>
  <c r="F45" i="8"/>
  <c r="G45" i="8" s="1"/>
  <c r="F44" i="8"/>
  <c r="G44" i="8" s="1"/>
  <c r="E42" i="8"/>
  <c r="D42" i="8"/>
  <c r="F42" i="8" s="1"/>
  <c r="F41" i="8"/>
  <c r="G41" i="8" s="1"/>
  <c r="F40" i="8"/>
  <c r="G40" i="8" s="1"/>
  <c r="F39" i="8"/>
  <c r="G39" i="8" s="1"/>
  <c r="F38" i="8"/>
  <c r="G38" i="8" s="1"/>
  <c r="F37" i="8"/>
  <c r="G37" i="8" s="1"/>
  <c r="F36" i="8"/>
  <c r="G36" i="8" s="1"/>
  <c r="F35" i="8"/>
  <c r="G35" i="8" s="1"/>
  <c r="E34" i="8"/>
  <c r="D34" i="8"/>
  <c r="F34" i="8" s="1"/>
  <c r="F33" i="8"/>
  <c r="G33" i="8" s="1"/>
  <c r="F32" i="8"/>
  <c r="G32" i="8" s="1"/>
  <c r="F31" i="8"/>
  <c r="G31" i="8" s="1"/>
  <c r="F30" i="8"/>
  <c r="G30" i="8" s="1"/>
  <c r="F29" i="8"/>
  <c r="G29" i="8" s="1"/>
  <c r="F28" i="8"/>
  <c r="G28" i="8" s="1"/>
  <c r="F27" i="8"/>
  <c r="G27" i="8" s="1"/>
  <c r="F26" i="8"/>
  <c r="G26" i="8" s="1"/>
  <c r="E25" i="8"/>
  <c r="D25" i="8"/>
  <c r="F25" i="8" s="1"/>
  <c r="F24" i="8"/>
  <c r="G24" i="8" s="1"/>
  <c r="F23" i="8"/>
  <c r="G23" i="8" s="1"/>
  <c r="F22" i="8"/>
  <c r="G22" i="8" s="1"/>
  <c r="F21" i="8"/>
  <c r="G21" i="8" s="1"/>
  <c r="F20" i="8"/>
  <c r="G20" i="8" s="1"/>
  <c r="E19" i="8"/>
  <c r="D19" i="8"/>
  <c r="F19" i="8" s="1"/>
  <c r="F16" i="8"/>
  <c r="G16" i="8" s="1"/>
  <c r="F15" i="8"/>
  <c r="G15" i="8" s="1"/>
  <c r="F13" i="8"/>
  <c r="G13" i="8" s="1"/>
  <c r="F12" i="8"/>
  <c r="G12" i="8" s="1"/>
  <c r="F11" i="8"/>
  <c r="G11" i="8" s="1"/>
  <c r="F10" i="8"/>
  <c r="G10" i="8" s="1"/>
  <c r="E9" i="8"/>
  <c r="D9" i="8"/>
  <c r="F9" i="8" s="1"/>
  <c r="F8" i="8"/>
  <c r="G8" i="8" s="1"/>
  <c r="F7" i="8"/>
  <c r="G7" i="8" s="1"/>
  <c r="F6" i="8"/>
  <c r="G6" i="8" s="1"/>
  <c r="F5" i="8"/>
  <c r="G5" i="8" s="1"/>
  <c r="F4" i="8"/>
  <c r="G4" i="8" s="1"/>
  <c r="F3" i="8"/>
  <c r="G3" i="8" s="1"/>
  <c r="D59" i="3"/>
  <c r="F59" i="3" s="1"/>
  <c r="E59" i="3"/>
  <c r="E60" i="3" s="1"/>
  <c r="F57" i="3"/>
  <c r="G57" i="3" s="1"/>
  <c r="F58" i="3"/>
  <c r="G58" i="3" s="1"/>
  <c r="D51" i="3"/>
  <c r="F51" i="3" s="1"/>
  <c r="G51" i="3" s="1"/>
  <c r="E51" i="3"/>
  <c r="D43" i="3"/>
  <c r="F43" i="3" s="1"/>
  <c r="G43" i="3" s="1"/>
  <c r="E43" i="3"/>
  <c r="D34" i="3"/>
  <c r="F34" i="3" s="1"/>
  <c r="E34" i="3"/>
  <c r="E18" i="3"/>
  <c r="D18" i="3"/>
  <c r="F18" i="3" s="1"/>
  <c r="F25" i="3"/>
  <c r="F21" i="3"/>
  <c r="G21" i="3" s="1"/>
  <c r="F22" i="3"/>
  <c r="G22" i="3" s="1"/>
  <c r="F23" i="3"/>
  <c r="G23" i="3" s="1"/>
  <c r="F26" i="3"/>
  <c r="F27" i="3"/>
  <c r="G27" i="3" s="1"/>
  <c r="F28" i="3"/>
  <c r="G28" i="3" s="1"/>
  <c r="F29" i="3"/>
  <c r="G29" i="3" s="1"/>
  <c r="F30" i="3"/>
  <c r="G30" i="3" s="1"/>
  <c r="F31" i="3"/>
  <c r="G31" i="3" s="1"/>
  <c r="F32" i="3"/>
  <c r="G32" i="3" s="1"/>
  <c r="F33" i="3"/>
  <c r="F35" i="3"/>
  <c r="G35" i="3" s="1"/>
  <c r="F36" i="3"/>
  <c r="G36" i="3" s="1"/>
  <c r="F37" i="3"/>
  <c r="G37" i="3" s="1"/>
  <c r="F39" i="3"/>
  <c r="G39" i="3" s="1"/>
  <c r="F40" i="3"/>
  <c r="F41" i="3"/>
  <c r="G41" i="3" s="1"/>
  <c r="F42" i="3"/>
  <c r="G42" i="3" s="1"/>
  <c r="F44" i="3"/>
  <c r="G44" i="3" s="1"/>
  <c r="F45" i="3"/>
  <c r="G45" i="3" s="1"/>
  <c r="F46" i="3"/>
  <c r="G46" i="3" s="1"/>
  <c r="F47" i="3"/>
  <c r="G47" i="3" s="1"/>
  <c r="F48" i="3"/>
  <c r="F49" i="3"/>
  <c r="G49" i="3" s="1"/>
  <c r="F50" i="3"/>
  <c r="G50" i="3" s="1"/>
  <c r="F52" i="3"/>
  <c r="F53" i="3"/>
  <c r="G53" i="3" s="1"/>
  <c r="F54" i="3"/>
  <c r="G54" i="3" s="1"/>
  <c r="F55" i="3"/>
  <c r="G55" i="3" s="1"/>
  <c r="F56" i="3"/>
  <c r="G26" i="3"/>
  <c r="G33" i="3"/>
  <c r="G40" i="3"/>
  <c r="G48" i="3"/>
  <c r="G52" i="3"/>
  <c r="G56" i="3"/>
  <c r="F4" i="3"/>
  <c r="G4" i="3" s="1"/>
  <c r="F5" i="3"/>
  <c r="G5" i="3" s="1"/>
  <c r="F6" i="3"/>
  <c r="G6" i="3" s="1"/>
  <c r="F7" i="3"/>
  <c r="G7" i="3" s="1"/>
  <c r="F8" i="3"/>
  <c r="G8" i="3" s="1"/>
  <c r="F10" i="3"/>
  <c r="G10" i="3" s="1"/>
  <c r="F11" i="3"/>
  <c r="G11" i="3" s="1"/>
  <c r="F12" i="3"/>
  <c r="G12" i="3" s="1"/>
  <c r="F13" i="3"/>
  <c r="G13" i="3" s="1"/>
  <c r="F14" i="3"/>
  <c r="G14" i="3" s="1"/>
  <c r="F15" i="3"/>
  <c r="G15" i="3" s="1"/>
  <c r="F17" i="3"/>
  <c r="G17" i="3" s="1"/>
  <c r="F19" i="3"/>
  <c r="F20" i="3"/>
  <c r="G20" i="3" s="1"/>
  <c r="G19" i="3"/>
  <c r="F3" i="3"/>
  <c r="G3" i="3" s="1"/>
  <c r="E9" i="3"/>
  <c r="D9" i="3"/>
  <c r="F9" i="3" s="1"/>
  <c r="G42" i="8" l="1"/>
  <c r="G34" i="3"/>
  <c r="G9" i="8"/>
  <c r="G25" i="8"/>
  <c r="E61" i="3"/>
  <c r="G34" i="8"/>
  <c r="G59" i="8"/>
  <c r="D61" i="3"/>
  <c r="D60" i="8"/>
  <c r="C4" i="4" s="1"/>
  <c r="G19" i="8"/>
  <c r="G50" i="8"/>
  <c r="E61" i="8"/>
  <c r="D61" i="8"/>
  <c r="D60" i="3"/>
  <c r="E60" i="8"/>
  <c r="C3" i="4" s="1"/>
  <c r="G59" i="3"/>
  <c r="G25" i="3"/>
  <c r="B3" i="4"/>
  <c r="G18" i="3"/>
  <c r="G9" i="3"/>
  <c r="C6" i="4" l="1"/>
  <c r="C7" i="4"/>
  <c r="B4" i="4"/>
  <c r="B7" i="4" s="1"/>
  <c r="B6" i="4" l="1"/>
</calcChain>
</file>

<file path=xl/comments1.xml><?xml version="1.0" encoding="utf-8"?>
<comments xmlns="http://schemas.openxmlformats.org/spreadsheetml/2006/main">
  <authors>
    <author>Mary Anne</author>
    <author>Exploring Series</author>
  </authors>
  <commentList>
    <comment ref="F16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Inconsistent formula that used cell C16 instead of cell D16. Corrected by copying formula from above cell.</t>
        </r>
      </text>
    </comment>
    <comment ref="G16" authorId="1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Original formula was =IFERROR(F16/E16,""), which was detected as being inconsistent with other formulas in the column. Corrected by clicking Copy Formula from Above.</t>
        </r>
      </text>
    </comment>
    <comment ref="G23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Divide by 0 Error. Corrected by changing formula to F23/E23. </t>
        </r>
      </text>
    </comment>
    <comment ref="D61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Invalid Name Error. Average was spelled incorrectly. Corrected spelling of function name.</t>
        </r>
      </text>
    </comment>
  </commentList>
</comments>
</file>

<file path=xl/comments2.xml><?xml version="1.0" encoding="utf-8"?>
<comments xmlns="http://schemas.openxmlformats.org/spreadsheetml/2006/main">
  <authors>
    <author>Mary Anne</author>
  </authors>
  <commentList>
    <comment ref="E60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Cell C3 on the Summary worksheet is dependent on this cell.</t>
        </r>
      </text>
    </comment>
  </commentList>
</comments>
</file>

<file path=xl/sharedStrings.xml><?xml version="1.0" encoding="utf-8"?>
<sst xmlns="http://schemas.openxmlformats.org/spreadsheetml/2006/main" count="196" uniqueCount="73">
  <si>
    <t>Calories consumed:</t>
  </si>
  <si>
    <t>Grams of fat in those calories:</t>
  </si>
  <si>
    <t>Fat as percentage of calories consumed:</t>
  </si>
  <si>
    <t>Calories of fat consumed</t>
  </si>
  <si>
    <t>(Fat contains 9 calories per gram)          x</t>
  </si>
  <si>
    <t xml:space="preserve">Food </t>
  </si>
  <si>
    <t>Calories</t>
  </si>
  <si>
    <t>Fat Grams</t>
  </si>
  <si>
    <t>Calories from Fat</t>
  </si>
  <si>
    <t>Fat Percentage</t>
  </si>
  <si>
    <t>Daily Calorie and Fat Percentage Log</t>
  </si>
  <si>
    <t>Cereal</t>
  </si>
  <si>
    <t>Turkey Soup</t>
  </si>
  <si>
    <t>Day</t>
  </si>
  <si>
    <t>Monday</t>
  </si>
  <si>
    <t>Chicken</t>
  </si>
  <si>
    <t>Tuesday</t>
  </si>
  <si>
    <t>Scrambled Eggs</t>
  </si>
  <si>
    <t>Summary</t>
  </si>
  <si>
    <t>Beef Roast</t>
  </si>
  <si>
    <t>Cooked Beets</t>
  </si>
  <si>
    <t>Bran Muffin</t>
  </si>
  <si>
    <t>Broccoli</t>
  </si>
  <si>
    <t>Cheerios</t>
  </si>
  <si>
    <t>Chicken Noodle Soup</t>
  </si>
  <si>
    <t>Halibut</t>
  </si>
  <si>
    <t>Honeydew Melon</t>
  </si>
  <si>
    <t xml:space="preserve">Lettuce </t>
  </si>
  <si>
    <t>Oatmeal</t>
  </si>
  <si>
    <t>Orange Juice</t>
  </si>
  <si>
    <t>Pancakes</t>
  </si>
  <si>
    <t>Pizza</t>
  </si>
  <si>
    <t>Pork Chop</t>
  </si>
  <si>
    <t>Baked Potato</t>
  </si>
  <si>
    <t>Tapioca Pudding</t>
  </si>
  <si>
    <t>Brown Rice</t>
  </si>
  <si>
    <t>Salmon</t>
  </si>
  <si>
    <t>Tuna Sandwich</t>
  </si>
  <si>
    <t>Turkey Sandwich</t>
  </si>
  <si>
    <t>Yogurt</t>
  </si>
  <si>
    <t>Breakfast</t>
  </si>
  <si>
    <t>Lunch</t>
  </si>
  <si>
    <t>Dinner</t>
  </si>
  <si>
    <t>Thursday</t>
  </si>
  <si>
    <t>Friday</t>
  </si>
  <si>
    <t>Saturday</t>
  </si>
  <si>
    <t>1/2 Turkey Sandwich</t>
  </si>
  <si>
    <t>Strawberries</t>
  </si>
  <si>
    <t>Toast, 2 slices</t>
  </si>
  <si>
    <t>Green Beans</t>
  </si>
  <si>
    <t>Saltine Crackers</t>
  </si>
  <si>
    <t>Noodles</t>
  </si>
  <si>
    <t>Carrots</t>
  </si>
  <si>
    <t>Blueberries</t>
  </si>
  <si>
    <t>Tossed Salad</t>
  </si>
  <si>
    <t>Sunday</t>
  </si>
  <si>
    <t>Butternut Squash</t>
  </si>
  <si>
    <t>Daily Subtotal</t>
  </si>
  <si>
    <t>Apple</t>
  </si>
  <si>
    <t>Weekly Total</t>
  </si>
  <si>
    <t>Week 1</t>
  </si>
  <si>
    <t>Week 2</t>
  </si>
  <si>
    <t>Ham and Cheese Omelet</t>
  </si>
  <si>
    <t>Weekly Average</t>
  </si>
  <si>
    <t>Cheeseburger</t>
  </si>
  <si>
    <t>Pepperoni Pizza</t>
  </si>
  <si>
    <t>French Fries</t>
  </si>
  <si>
    <t>Bagel w/ Cream Cheese</t>
  </si>
  <si>
    <t>Potato Chips</t>
  </si>
  <si>
    <t>Soft Serve Ice Cream</t>
  </si>
  <si>
    <t>Wednesday</t>
  </si>
  <si>
    <t>Cantaloupe</t>
  </si>
  <si>
    <t>Minestrone Soup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</si>
</sst>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b/>
      <sz val="14"/>
      <color indexed="10"/>
      <name val="Arial"/>
      <family val="2"/>
    </font>
    <font>
      <sz val="8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b/>
      <i/>
      <sz val="12"/>
      <color indexed="9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center" wrapText="1"/>
    </xf>
    <xf numFmtId="14" fontId="0" fillId="0" borderId="1" xfId="0" applyNumberFormat="1" applyBorder="1"/>
    <xf numFmtId="0" fontId="0" fillId="0" borderId="1" xfId="0" applyBorder="1"/>
    <xf numFmtId="0" fontId="0" fillId="2" borderId="1" xfId="0" applyFill="1" applyBorder="1"/>
    <xf numFmtId="10" fontId="0" fillId="2" borderId="1" xfId="0" applyNumberFormat="1" applyFill="1" applyBorder="1"/>
    <xf numFmtId="0" fontId="8" fillId="0" borderId="1" xfId="0" applyFont="1" applyBorder="1"/>
    <xf numFmtId="3" fontId="0" fillId="0" borderId="1" xfId="0" applyNumberFormat="1" applyBorder="1"/>
    <xf numFmtId="14" fontId="8" fillId="0" borderId="1" xfId="0" applyNumberFormat="1" applyFont="1" applyBorder="1"/>
    <xf numFmtId="0" fontId="2" fillId="0" borderId="1" xfId="0" applyFont="1" applyBorder="1"/>
    <xf numFmtId="0" fontId="0" fillId="0" borderId="3" xfId="0" applyFont="1" applyFill="1" applyBorder="1"/>
    <xf numFmtId="0" fontId="8" fillId="0" borderId="1" xfId="0" applyFont="1" applyFill="1" applyBorder="1"/>
    <xf numFmtId="0" fontId="0" fillId="0" borderId="1" xfId="0" applyFill="1" applyBorder="1"/>
    <xf numFmtId="0" fontId="2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11" fillId="0" borderId="1" xfId="0" applyFont="1" applyBorder="1"/>
    <xf numFmtId="0" fontId="8" fillId="4" borderId="1" xfId="0" applyFont="1" applyFill="1" applyBorder="1"/>
    <xf numFmtId="0" fontId="0" fillId="4" borderId="1" xfId="0" applyFill="1" applyBorder="1"/>
    <xf numFmtId="0" fontId="2" fillId="4" borderId="1" xfId="0" applyFont="1" applyFill="1" applyBorder="1" applyAlignment="1">
      <alignment horizontal="right"/>
    </xf>
    <xf numFmtId="0" fontId="2" fillId="4" borderId="1" xfId="0" applyFont="1" applyFill="1" applyBorder="1"/>
    <xf numFmtId="0" fontId="2" fillId="2" borderId="1" xfId="0" applyFont="1" applyFill="1" applyBorder="1"/>
    <xf numFmtId="0" fontId="8" fillId="0" borderId="3" xfId="0" applyFont="1" applyFill="1" applyBorder="1"/>
    <xf numFmtId="0" fontId="0" fillId="0" borderId="3" xfId="0" applyFill="1" applyBorder="1"/>
    <xf numFmtId="0" fontId="2" fillId="2" borderId="1" xfId="0" applyFont="1" applyFill="1" applyBorder="1" applyProtection="1">
      <protection locked="0"/>
    </xf>
    <xf numFmtId="0" fontId="2" fillId="2" borderId="1" xfId="0" applyNumberFormat="1" applyFont="1" applyFill="1" applyBorder="1" applyProtection="1">
      <protection locked="0"/>
    </xf>
    <xf numFmtId="0" fontId="7" fillId="4" borderId="4" xfId="0" applyFont="1" applyFill="1" applyBorder="1" applyAlignment="1">
      <alignment horizontal="center"/>
    </xf>
    <xf numFmtId="0" fontId="8" fillId="0" borderId="5" xfId="0" applyFont="1" applyBorder="1" applyAlignment="1"/>
    <xf numFmtId="0" fontId="8" fillId="0" borderId="6" xfId="0" applyFont="1" applyBorder="1"/>
    <xf numFmtId="0" fontId="2" fillId="0" borderId="7" xfId="0" applyFont="1" applyBorder="1" applyAlignment="1">
      <alignment wrapText="1"/>
    </xf>
    <xf numFmtId="0" fontId="2" fillId="2" borderId="8" xfId="0" applyFont="1" applyFill="1" applyBorder="1" applyProtection="1">
      <protection locked="0"/>
    </xf>
    <xf numFmtId="0" fontId="1" fillId="0" borderId="7" xfId="0" applyFont="1" applyBorder="1" applyAlignment="1">
      <alignment wrapText="1"/>
    </xf>
    <xf numFmtId="0" fontId="2" fillId="2" borderId="8" xfId="0" applyFont="1" applyFill="1" applyBorder="1"/>
    <xf numFmtId="0" fontId="2" fillId="0" borderId="9" xfId="0" applyFont="1" applyBorder="1" applyAlignment="1">
      <alignment wrapText="1"/>
    </xf>
    <xf numFmtId="10" fontId="3" fillId="2" borderId="10" xfId="0" applyNumberFormat="1" applyFont="1" applyFill="1" applyBorder="1"/>
    <xf numFmtId="10" fontId="3" fillId="2" borderId="11" xfId="0" applyNumberFormat="1" applyFont="1" applyFill="1" applyBorder="1"/>
    <xf numFmtId="0" fontId="8" fillId="4" borderId="3" xfId="0" applyFont="1" applyFill="1" applyBorder="1"/>
    <xf numFmtId="0" fontId="0" fillId="4" borderId="3" xfId="0" applyFill="1" applyBorder="1"/>
    <xf numFmtId="0" fontId="5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</cellXfs>
  <cellStyles count="1">
    <cellStyle name="Normal" xfId="0" builtinId="0"/>
  </cellStyles>
  <dxfs count="2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7</xdr:row>
      <xdr:rowOff>114300</xdr:rowOff>
    </xdr:from>
    <xdr:to>
      <xdr:col>2</xdr:col>
      <xdr:colOff>809625</xdr:colOff>
      <xdr:row>11</xdr:row>
      <xdr:rowOff>66675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1905000" y="1876425"/>
          <a:ext cx="1704975" cy="600075"/>
        </a:xfrm>
        <a:prstGeom prst="foldedCorner">
          <a:avLst>
            <a:gd name="adj" fmla="val 12500"/>
          </a:avLst>
        </a:prstGeom>
        <a:solidFill>
          <a:srgbClr val="FFFFFF"/>
        </a:solidFill>
        <a:ln w="9525">
          <a:solidFill>
            <a:srgbClr val="FF0000"/>
          </a:solidFill>
          <a:round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Recommended total fat intake: less than 30% of total calories. </a:t>
          </a:r>
        </a:p>
        <a:p>
          <a:pPr algn="l" rtl="0">
            <a:defRPr sz="1000"/>
          </a:pPr>
          <a:endParaRPr lang="en-US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1"/>
  <sheetViews>
    <sheetView showGridLines="0" view="pageBreakPreview" zoomScale="80" zoomScaleNormal="100" zoomScaleSheetLayoutView="80" workbookViewId="0">
      <selection activeCell="G24" sqref="G24"/>
    </sheetView>
  </sheetViews>
  <sheetFormatPr defaultRowHeight="12.75" x14ac:dyDescent="0.2"/>
  <cols>
    <col min="1" max="2" width="11.140625" customWidth="1"/>
    <col min="3" max="3" width="25.140625" bestFit="1" customWidth="1"/>
    <col min="4" max="4" width="10.28515625" bestFit="1" customWidth="1"/>
    <col min="5" max="5" width="8.42578125" bestFit="1" customWidth="1"/>
    <col min="6" max="6" width="11.28515625" customWidth="1"/>
    <col min="7" max="7" width="14" bestFit="1" customWidth="1"/>
    <col min="8" max="8" width="2.42578125" customWidth="1"/>
    <col min="9" max="9" width="35.5703125" customWidth="1"/>
    <col min="10" max="10" width="10.7109375" bestFit="1" customWidth="1"/>
  </cols>
  <sheetData>
    <row r="1" spans="1:7" ht="23.25" x14ac:dyDescent="0.35">
      <c r="A1" s="37" t="s">
        <v>10</v>
      </c>
      <c r="B1" s="37"/>
      <c r="C1" s="38"/>
      <c r="D1" s="38"/>
      <c r="E1" s="38"/>
      <c r="F1" s="38"/>
      <c r="G1" s="38"/>
    </row>
    <row r="2" spans="1:7" ht="25.5" x14ac:dyDescent="0.2">
      <c r="A2" s="1" t="s">
        <v>13</v>
      </c>
      <c r="B2" s="1"/>
      <c r="C2" s="1" t="s">
        <v>5</v>
      </c>
      <c r="D2" s="1" t="s">
        <v>7</v>
      </c>
      <c r="E2" s="1" t="s">
        <v>6</v>
      </c>
      <c r="F2" s="1" t="s">
        <v>8</v>
      </c>
      <c r="G2" s="1" t="s">
        <v>9</v>
      </c>
    </row>
    <row r="3" spans="1:7" x14ac:dyDescent="0.2">
      <c r="A3" s="2" t="s">
        <v>14</v>
      </c>
      <c r="B3" s="8" t="s">
        <v>40</v>
      </c>
      <c r="C3" s="3" t="s">
        <v>11</v>
      </c>
      <c r="D3" s="3">
        <v>5</v>
      </c>
      <c r="E3" s="3">
        <v>175</v>
      </c>
      <c r="F3" s="4">
        <f>D3*9</f>
        <v>45</v>
      </c>
      <c r="G3" s="5">
        <f>F3/E3</f>
        <v>0.25714285714285712</v>
      </c>
    </row>
    <row r="4" spans="1:7" x14ac:dyDescent="0.2">
      <c r="A4" s="2"/>
      <c r="B4" s="8"/>
      <c r="C4" s="6" t="s">
        <v>71</v>
      </c>
      <c r="D4" s="3">
        <v>1</v>
      </c>
      <c r="E4" s="3">
        <v>95</v>
      </c>
      <c r="F4" s="4">
        <f t="shared" ref="F4:F56" si="0">D4*9</f>
        <v>9</v>
      </c>
      <c r="G4" s="5">
        <f t="shared" ref="G4:G56" si="1">F4/E4</f>
        <v>9.4736842105263161E-2</v>
      </c>
    </row>
    <row r="5" spans="1:7" x14ac:dyDescent="0.2">
      <c r="A5" s="2"/>
      <c r="B5" s="8" t="s">
        <v>41</v>
      </c>
      <c r="C5" s="6" t="s">
        <v>31</v>
      </c>
      <c r="D5" s="3">
        <v>13</v>
      </c>
      <c r="E5" s="3">
        <v>285</v>
      </c>
      <c r="F5" s="4">
        <f t="shared" si="0"/>
        <v>117</v>
      </c>
      <c r="G5" s="5">
        <f t="shared" si="1"/>
        <v>0.41052631578947368</v>
      </c>
    </row>
    <row r="6" spans="1:7" x14ac:dyDescent="0.2">
      <c r="A6" s="2"/>
      <c r="B6" s="8"/>
      <c r="C6" s="6" t="s">
        <v>46</v>
      </c>
      <c r="D6" s="3">
        <v>17</v>
      </c>
      <c r="E6" s="3">
        <v>180</v>
      </c>
      <c r="F6" s="4">
        <f t="shared" si="0"/>
        <v>153</v>
      </c>
      <c r="G6" s="5">
        <f>F6/E6</f>
        <v>0.85</v>
      </c>
    </row>
    <row r="7" spans="1:7" x14ac:dyDescent="0.2">
      <c r="A7" s="3"/>
      <c r="B7" s="6" t="s">
        <v>42</v>
      </c>
      <c r="C7" s="3" t="s">
        <v>15</v>
      </c>
      <c r="D7" s="3">
        <v>3</v>
      </c>
      <c r="E7" s="3">
        <v>110</v>
      </c>
      <c r="F7" s="4">
        <f t="shared" si="0"/>
        <v>27</v>
      </c>
      <c r="G7" s="5">
        <f t="shared" si="1"/>
        <v>0.24545454545454545</v>
      </c>
    </row>
    <row r="8" spans="1:7" x14ac:dyDescent="0.2">
      <c r="A8" s="3"/>
      <c r="B8" s="3"/>
      <c r="C8" s="6" t="s">
        <v>56</v>
      </c>
      <c r="D8" s="3">
        <v>2</v>
      </c>
      <c r="E8" s="3">
        <v>82</v>
      </c>
      <c r="F8" s="4">
        <f t="shared" si="0"/>
        <v>18</v>
      </c>
      <c r="G8" s="5">
        <f t="shared" si="1"/>
        <v>0.21951219512195122</v>
      </c>
    </row>
    <row r="9" spans="1:7" x14ac:dyDescent="0.2">
      <c r="A9" s="3"/>
      <c r="C9" s="13" t="s">
        <v>57</v>
      </c>
      <c r="D9" s="9">
        <f>SUM(D3:D8)</f>
        <v>41</v>
      </c>
      <c r="E9" s="9">
        <f>SUM(E3:E8)</f>
        <v>927</v>
      </c>
      <c r="F9" s="4">
        <f t="shared" si="0"/>
        <v>369</v>
      </c>
      <c r="G9" s="5">
        <f t="shared" si="1"/>
        <v>0.39805825242718446</v>
      </c>
    </row>
    <row r="10" spans="1:7" x14ac:dyDescent="0.2">
      <c r="A10" s="3" t="s">
        <v>16</v>
      </c>
      <c r="B10" s="6" t="s">
        <v>40</v>
      </c>
      <c r="C10" s="3" t="s">
        <v>17</v>
      </c>
      <c r="D10" s="3">
        <v>16</v>
      </c>
      <c r="E10" s="3">
        <v>300</v>
      </c>
      <c r="F10" s="4">
        <f t="shared" si="0"/>
        <v>144</v>
      </c>
      <c r="G10" s="5">
        <f t="shared" si="1"/>
        <v>0.48</v>
      </c>
    </row>
    <row r="11" spans="1:7" x14ac:dyDescent="0.2">
      <c r="A11" s="3"/>
      <c r="B11" s="6"/>
      <c r="C11" s="10" t="s">
        <v>48</v>
      </c>
      <c r="D11" s="3">
        <v>1</v>
      </c>
      <c r="E11" s="3">
        <v>87</v>
      </c>
      <c r="F11" s="4">
        <f t="shared" si="0"/>
        <v>9</v>
      </c>
      <c r="G11" s="5">
        <f t="shared" si="1"/>
        <v>0.10344827586206896</v>
      </c>
    </row>
    <row r="12" spans="1:7" x14ac:dyDescent="0.2">
      <c r="A12" s="3"/>
      <c r="B12" s="6"/>
      <c r="C12" s="6" t="s">
        <v>47</v>
      </c>
      <c r="D12" s="3">
        <v>1</v>
      </c>
      <c r="E12" s="3">
        <v>50</v>
      </c>
      <c r="F12" s="4">
        <f t="shared" si="0"/>
        <v>9</v>
      </c>
      <c r="G12" s="5">
        <f t="shared" si="1"/>
        <v>0.18</v>
      </c>
    </row>
    <row r="13" spans="1:7" x14ac:dyDescent="0.2">
      <c r="A13" s="3"/>
      <c r="B13" s="6" t="s">
        <v>41</v>
      </c>
      <c r="C13" s="6" t="s">
        <v>64</v>
      </c>
      <c r="D13" s="3">
        <v>21</v>
      </c>
      <c r="E13" s="3">
        <v>385</v>
      </c>
      <c r="F13" s="4">
        <f t="shared" si="0"/>
        <v>189</v>
      </c>
      <c r="G13" s="5">
        <f t="shared" si="1"/>
        <v>0.49090909090909091</v>
      </c>
    </row>
    <row r="14" spans="1:7" x14ac:dyDescent="0.2">
      <c r="A14" s="3"/>
      <c r="B14" s="3"/>
      <c r="C14" s="6" t="s">
        <v>66</v>
      </c>
      <c r="D14" s="3">
        <v>8</v>
      </c>
      <c r="E14" s="3">
        <v>230</v>
      </c>
      <c r="F14" s="4">
        <f t="shared" si="0"/>
        <v>72</v>
      </c>
      <c r="G14" s="5">
        <f t="shared" si="1"/>
        <v>0.31304347826086959</v>
      </c>
    </row>
    <row r="15" spans="1:7" x14ac:dyDescent="0.2">
      <c r="A15" s="3"/>
      <c r="B15" s="6" t="s">
        <v>42</v>
      </c>
      <c r="C15" s="6" t="s">
        <v>36</v>
      </c>
      <c r="D15" s="3">
        <v>5</v>
      </c>
      <c r="E15" s="3">
        <v>140</v>
      </c>
      <c r="F15" s="4">
        <f t="shared" si="0"/>
        <v>45</v>
      </c>
      <c r="G15" s="5">
        <f t="shared" si="1"/>
        <v>0.32142857142857145</v>
      </c>
    </row>
    <row r="16" spans="1:7" x14ac:dyDescent="0.2">
      <c r="A16" s="3"/>
      <c r="B16" s="3"/>
      <c r="C16" s="6" t="s">
        <v>22</v>
      </c>
      <c r="D16" s="3">
        <v>0</v>
      </c>
      <c r="E16" s="3">
        <v>45</v>
      </c>
      <c r="F16" s="4">
        <f t="shared" si="0"/>
        <v>0</v>
      </c>
      <c r="G16" s="5">
        <f t="shared" si="1"/>
        <v>0</v>
      </c>
    </row>
    <row r="17" spans="1:7" x14ac:dyDescent="0.2">
      <c r="A17" s="3"/>
      <c r="B17" s="3"/>
      <c r="C17" s="6" t="s">
        <v>34</v>
      </c>
      <c r="D17" s="3">
        <v>4</v>
      </c>
      <c r="E17" s="3">
        <v>145</v>
      </c>
      <c r="F17" s="4">
        <f t="shared" si="0"/>
        <v>36</v>
      </c>
      <c r="G17" s="5">
        <f t="shared" si="1"/>
        <v>0.24827586206896551</v>
      </c>
    </row>
    <row r="18" spans="1:7" x14ac:dyDescent="0.2">
      <c r="A18" s="3"/>
      <c r="C18" s="13" t="s">
        <v>57</v>
      </c>
      <c r="D18" s="9">
        <f>SUM(D10:D17)</f>
        <v>56</v>
      </c>
      <c r="E18" s="9">
        <f>SUM(E10:E17)</f>
        <v>1382</v>
      </c>
      <c r="F18" s="4">
        <f t="shared" ref="F18" si="2">D18*9</f>
        <v>504</v>
      </c>
      <c r="G18" s="5">
        <f t="shared" ref="G18" si="3">F18/E18</f>
        <v>0.36468885672937773</v>
      </c>
    </row>
    <row r="19" spans="1:7" x14ac:dyDescent="0.2">
      <c r="A19" s="6" t="s">
        <v>70</v>
      </c>
      <c r="B19" s="6" t="s">
        <v>40</v>
      </c>
      <c r="C19" s="6" t="s">
        <v>71</v>
      </c>
      <c r="D19" s="3">
        <v>1</v>
      </c>
      <c r="E19" s="3">
        <v>95</v>
      </c>
      <c r="F19" s="4">
        <f t="shared" si="0"/>
        <v>9</v>
      </c>
      <c r="G19" s="5">
        <f t="shared" si="1"/>
        <v>9.4736842105263161E-2</v>
      </c>
    </row>
    <row r="20" spans="1:7" x14ac:dyDescent="0.2">
      <c r="A20" s="3"/>
      <c r="B20" s="3"/>
      <c r="C20" s="6" t="s">
        <v>67</v>
      </c>
      <c r="D20" s="3">
        <v>7</v>
      </c>
      <c r="E20" s="3">
        <v>294</v>
      </c>
      <c r="F20" s="4">
        <f t="shared" si="0"/>
        <v>63</v>
      </c>
      <c r="G20" s="5">
        <f t="shared" si="1"/>
        <v>0.21428571428571427</v>
      </c>
    </row>
    <row r="21" spans="1:7" x14ac:dyDescent="0.2">
      <c r="A21" s="3"/>
      <c r="B21" s="6" t="s">
        <v>41</v>
      </c>
      <c r="C21" s="6" t="s">
        <v>65</v>
      </c>
      <c r="D21" s="3">
        <v>13</v>
      </c>
      <c r="E21" s="3">
        <v>290</v>
      </c>
      <c r="F21" s="4">
        <f t="shared" si="0"/>
        <v>117</v>
      </c>
      <c r="G21" s="5">
        <f t="shared" si="1"/>
        <v>0.40344827586206894</v>
      </c>
    </row>
    <row r="22" spans="1:7" x14ac:dyDescent="0.2">
      <c r="A22" s="3"/>
      <c r="B22" s="6" t="s">
        <v>42</v>
      </c>
      <c r="C22" s="6" t="s">
        <v>25</v>
      </c>
      <c r="D22" s="3">
        <v>6</v>
      </c>
      <c r="E22" s="3">
        <v>140</v>
      </c>
      <c r="F22" s="4">
        <f t="shared" si="0"/>
        <v>54</v>
      </c>
      <c r="G22" s="5">
        <f t="shared" si="1"/>
        <v>0.38571428571428573</v>
      </c>
    </row>
    <row r="23" spans="1:7" x14ac:dyDescent="0.2">
      <c r="A23" s="3"/>
      <c r="B23" s="3"/>
      <c r="C23" s="6" t="s">
        <v>27</v>
      </c>
      <c r="D23" s="3">
        <v>0</v>
      </c>
      <c r="E23" s="3">
        <v>20</v>
      </c>
      <c r="F23" s="4">
        <f t="shared" si="0"/>
        <v>0</v>
      </c>
      <c r="G23" s="5">
        <f t="shared" si="1"/>
        <v>0</v>
      </c>
    </row>
    <row r="24" spans="1:7" x14ac:dyDescent="0.2">
      <c r="A24" s="3"/>
      <c r="B24" s="3"/>
      <c r="C24" s="6" t="s">
        <v>69</v>
      </c>
      <c r="D24" s="3">
        <v>22</v>
      </c>
      <c r="E24" s="3">
        <v>381</v>
      </c>
      <c r="F24" s="4">
        <f t="shared" si="0"/>
        <v>198</v>
      </c>
      <c r="G24" s="5">
        <f t="shared" si="1"/>
        <v>0.51968503937007871</v>
      </c>
    </row>
    <row r="25" spans="1:7" x14ac:dyDescent="0.2">
      <c r="A25" s="3"/>
      <c r="B25" s="6"/>
      <c r="C25" s="13" t="s">
        <v>57</v>
      </c>
      <c r="D25" s="9">
        <f>SUM(D19:D24)</f>
        <v>49</v>
      </c>
      <c r="E25" s="9">
        <f>SUM(E19:E24)</f>
        <v>1220</v>
      </c>
      <c r="F25" s="4">
        <f t="shared" si="0"/>
        <v>441</v>
      </c>
      <c r="G25" s="5">
        <f t="shared" si="1"/>
        <v>0.36147540983606558</v>
      </c>
    </row>
    <row r="26" spans="1:7" x14ac:dyDescent="0.2">
      <c r="A26" s="6" t="s">
        <v>43</v>
      </c>
      <c r="B26" s="6" t="s">
        <v>40</v>
      </c>
      <c r="C26" s="6" t="s">
        <v>30</v>
      </c>
      <c r="D26" s="3">
        <v>4</v>
      </c>
      <c r="E26" s="3">
        <v>120</v>
      </c>
      <c r="F26" s="4">
        <f t="shared" si="0"/>
        <v>36</v>
      </c>
      <c r="G26" s="5">
        <f t="shared" si="1"/>
        <v>0.3</v>
      </c>
    </row>
    <row r="27" spans="1:7" x14ac:dyDescent="0.2">
      <c r="A27" s="3"/>
      <c r="B27" s="3"/>
      <c r="C27" s="6" t="s">
        <v>29</v>
      </c>
      <c r="D27" s="3">
        <v>1</v>
      </c>
      <c r="E27" s="3">
        <v>110</v>
      </c>
      <c r="F27" s="4">
        <f t="shared" si="0"/>
        <v>9</v>
      </c>
      <c r="G27" s="5">
        <f t="shared" si="1"/>
        <v>8.1818181818181818E-2</v>
      </c>
    </row>
    <row r="28" spans="1:7" x14ac:dyDescent="0.2">
      <c r="A28" s="3"/>
      <c r="B28" s="6" t="s">
        <v>41</v>
      </c>
      <c r="C28" s="6" t="s">
        <v>72</v>
      </c>
      <c r="D28" s="3">
        <v>3</v>
      </c>
      <c r="E28" s="3">
        <v>80</v>
      </c>
      <c r="F28" s="4">
        <f t="shared" si="0"/>
        <v>27</v>
      </c>
      <c r="G28" s="5">
        <f t="shared" si="1"/>
        <v>0.33750000000000002</v>
      </c>
    </row>
    <row r="29" spans="1:7" x14ac:dyDescent="0.2">
      <c r="A29" s="3"/>
      <c r="B29" s="3"/>
      <c r="C29" s="11" t="s">
        <v>50</v>
      </c>
      <c r="D29" s="12">
        <v>2</v>
      </c>
      <c r="E29" s="12">
        <v>95</v>
      </c>
      <c r="F29" s="4">
        <f t="shared" si="0"/>
        <v>18</v>
      </c>
      <c r="G29" s="5">
        <f t="shared" si="1"/>
        <v>0.18947368421052632</v>
      </c>
    </row>
    <row r="30" spans="1:7" x14ac:dyDescent="0.2">
      <c r="A30" s="3"/>
      <c r="B30" s="3"/>
      <c r="C30" s="6" t="s">
        <v>58</v>
      </c>
      <c r="D30" s="3">
        <v>0</v>
      </c>
      <c r="E30" s="3">
        <v>65</v>
      </c>
      <c r="F30" s="4">
        <f t="shared" si="0"/>
        <v>0</v>
      </c>
      <c r="G30" s="5">
        <f t="shared" si="1"/>
        <v>0</v>
      </c>
    </row>
    <row r="31" spans="1:7" x14ac:dyDescent="0.2">
      <c r="A31" s="3"/>
      <c r="B31" s="6" t="s">
        <v>42</v>
      </c>
      <c r="C31" s="6" t="s">
        <v>32</v>
      </c>
      <c r="D31" s="3">
        <v>8</v>
      </c>
      <c r="E31" s="3">
        <v>165</v>
      </c>
      <c r="F31" s="4">
        <f t="shared" si="0"/>
        <v>72</v>
      </c>
      <c r="G31" s="5">
        <f t="shared" si="1"/>
        <v>0.43636363636363634</v>
      </c>
    </row>
    <row r="32" spans="1:7" x14ac:dyDescent="0.2">
      <c r="A32" s="3"/>
      <c r="B32" s="3"/>
      <c r="C32" s="6" t="s">
        <v>33</v>
      </c>
      <c r="D32" s="3">
        <v>0</v>
      </c>
      <c r="E32" s="3">
        <v>220</v>
      </c>
      <c r="F32" s="4">
        <f t="shared" si="0"/>
        <v>0</v>
      </c>
      <c r="G32" s="5">
        <f t="shared" si="1"/>
        <v>0</v>
      </c>
    </row>
    <row r="33" spans="1:7" x14ac:dyDescent="0.2">
      <c r="A33" s="3"/>
      <c r="B33" s="3"/>
      <c r="C33" s="6" t="s">
        <v>49</v>
      </c>
      <c r="D33" s="3">
        <v>2</v>
      </c>
      <c r="E33" s="3">
        <v>23</v>
      </c>
      <c r="F33" s="4">
        <f t="shared" si="0"/>
        <v>18</v>
      </c>
      <c r="G33" s="5">
        <f t="shared" si="1"/>
        <v>0.78260869565217395</v>
      </c>
    </row>
    <row r="34" spans="1:7" x14ac:dyDescent="0.2">
      <c r="A34" s="3"/>
      <c r="B34" s="6"/>
      <c r="C34" s="13" t="s">
        <v>57</v>
      </c>
      <c r="D34" s="9">
        <f t="shared" ref="D34:E34" si="4">SUM(D26:D33)</f>
        <v>20</v>
      </c>
      <c r="E34" s="9">
        <f t="shared" si="4"/>
        <v>878</v>
      </c>
      <c r="F34" s="4">
        <f t="shared" si="0"/>
        <v>180</v>
      </c>
      <c r="G34" s="5">
        <f t="shared" si="1"/>
        <v>0.20501138952164008</v>
      </c>
    </row>
    <row r="35" spans="1:7" x14ac:dyDescent="0.2">
      <c r="A35" s="6" t="s">
        <v>44</v>
      </c>
      <c r="B35" s="6" t="s">
        <v>40</v>
      </c>
      <c r="C35" s="6" t="s">
        <v>21</v>
      </c>
      <c r="D35" s="3">
        <v>6</v>
      </c>
      <c r="E35" s="3">
        <v>125</v>
      </c>
      <c r="F35" s="4">
        <f t="shared" si="0"/>
        <v>54</v>
      </c>
      <c r="G35" s="5">
        <f t="shared" si="1"/>
        <v>0.432</v>
      </c>
    </row>
    <row r="36" spans="1:7" x14ac:dyDescent="0.2">
      <c r="A36" s="3"/>
      <c r="B36" s="3"/>
      <c r="C36" s="6" t="s">
        <v>39</v>
      </c>
      <c r="D36" s="3">
        <v>7</v>
      </c>
      <c r="E36" s="3">
        <v>140</v>
      </c>
      <c r="F36" s="4">
        <f t="shared" si="0"/>
        <v>63</v>
      </c>
      <c r="G36" s="5">
        <f t="shared" si="1"/>
        <v>0.45</v>
      </c>
    </row>
    <row r="37" spans="1:7" x14ac:dyDescent="0.2">
      <c r="A37" s="3"/>
      <c r="B37" s="6" t="s">
        <v>41</v>
      </c>
      <c r="C37" s="6" t="s">
        <v>38</v>
      </c>
      <c r="D37" s="3">
        <v>25</v>
      </c>
      <c r="E37" s="3">
        <v>390</v>
      </c>
      <c r="F37" s="4">
        <f t="shared" si="0"/>
        <v>225</v>
      </c>
      <c r="G37" s="5">
        <f t="shared" si="1"/>
        <v>0.57692307692307687</v>
      </c>
    </row>
    <row r="38" spans="1:7" x14ac:dyDescent="0.2">
      <c r="A38" s="3"/>
      <c r="B38" s="6"/>
      <c r="C38" s="6" t="s">
        <v>68</v>
      </c>
      <c r="D38" s="3">
        <v>35</v>
      </c>
      <c r="E38" s="3">
        <v>460</v>
      </c>
      <c r="F38" s="4">
        <f t="shared" si="0"/>
        <v>315</v>
      </c>
      <c r="G38" s="5">
        <f t="shared" si="1"/>
        <v>0.68478260869565222</v>
      </c>
    </row>
    <row r="39" spans="1:7" x14ac:dyDescent="0.2">
      <c r="A39" s="3"/>
      <c r="B39" s="3"/>
      <c r="C39" s="11" t="s">
        <v>47</v>
      </c>
      <c r="D39" s="12">
        <v>1</v>
      </c>
      <c r="E39" s="12">
        <v>50</v>
      </c>
      <c r="F39" s="4">
        <f t="shared" si="0"/>
        <v>9</v>
      </c>
      <c r="G39" s="5">
        <f t="shared" si="1"/>
        <v>0.18</v>
      </c>
    </row>
    <row r="40" spans="1:7" x14ac:dyDescent="0.2">
      <c r="A40" s="7"/>
      <c r="B40" s="6" t="s">
        <v>42</v>
      </c>
      <c r="C40" s="6" t="s">
        <v>19</v>
      </c>
      <c r="D40" s="3">
        <v>12</v>
      </c>
      <c r="E40" s="3">
        <v>205</v>
      </c>
      <c r="F40" s="4">
        <f t="shared" si="0"/>
        <v>108</v>
      </c>
      <c r="G40" s="5">
        <f t="shared" si="1"/>
        <v>0.52682926829268295</v>
      </c>
    </row>
    <row r="41" spans="1:7" x14ac:dyDescent="0.2">
      <c r="A41" s="3"/>
      <c r="B41" s="3"/>
      <c r="C41" s="11" t="s">
        <v>51</v>
      </c>
      <c r="D41" s="12">
        <v>4</v>
      </c>
      <c r="E41" s="12">
        <v>221</v>
      </c>
      <c r="F41" s="4">
        <f t="shared" si="0"/>
        <v>36</v>
      </c>
      <c r="G41" s="5">
        <f t="shared" si="1"/>
        <v>0.16289592760180996</v>
      </c>
    </row>
    <row r="42" spans="1:7" x14ac:dyDescent="0.2">
      <c r="A42" s="3"/>
      <c r="C42" s="11" t="s">
        <v>52</v>
      </c>
      <c r="D42" s="12">
        <v>1</v>
      </c>
      <c r="E42" s="12">
        <v>27</v>
      </c>
      <c r="F42" s="4">
        <f t="shared" si="0"/>
        <v>9</v>
      </c>
      <c r="G42" s="5">
        <f t="shared" si="1"/>
        <v>0.33333333333333331</v>
      </c>
    </row>
    <row r="43" spans="1:7" x14ac:dyDescent="0.2">
      <c r="A43" s="3"/>
      <c r="B43" s="6"/>
      <c r="C43" s="13" t="s">
        <v>57</v>
      </c>
      <c r="D43" s="9">
        <f t="shared" ref="D43:E43" si="5">SUM(D35:D42)</f>
        <v>91</v>
      </c>
      <c r="E43" s="9">
        <f t="shared" si="5"/>
        <v>1618</v>
      </c>
      <c r="F43" s="4">
        <f t="shared" si="0"/>
        <v>819</v>
      </c>
      <c r="G43" s="5">
        <f t="shared" si="1"/>
        <v>0.50618046971569841</v>
      </c>
    </row>
    <row r="44" spans="1:7" x14ac:dyDescent="0.2">
      <c r="A44" s="6" t="s">
        <v>45</v>
      </c>
      <c r="B44" s="6" t="s">
        <v>40</v>
      </c>
      <c r="C44" s="6" t="s">
        <v>28</v>
      </c>
      <c r="D44" s="3">
        <v>2</v>
      </c>
      <c r="E44" s="3">
        <v>145</v>
      </c>
      <c r="F44" s="4">
        <f t="shared" si="0"/>
        <v>18</v>
      </c>
      <c r="G44" s="5">
        <f t="shared" si="1"/>
        <v>0.12413793103448276</v>
      </c>
    </row>
    <row r="45" spans="1:7" x14ac:dyDescent="0.2">
      <c r="A45" s="3"/>
      <c r="B45" s="3"/>
      <c r="C45" s="6" t="s">
        <v>53</v>
      </c>
      <c r="D45" s="3">
        <v>0.5</v>
      </c>
      <c r="E45" s="3">
        <v>85</v>
      </c>
      <c r="F45" s="4">
        <f t="shared" si="0"/>
        <v>4.5</v>
      </c>
      <c r="G45" s="5">
        <f t="shared" si="1"/>
        <v>5.2941176470588235E-2</v>
      </c>
    </row>
    <row r="46" spans="1:7" x14ac:dyDescent="0.2">
      <c r="A46" s="3"/>
      <c r="B46" s="6" t="s">
        <v>41</v>
      </c>
      <c r="C46" s="6" t="s">
        <v>24</v>
      </c>
      <c r="D46" s="3">
        <v>2</v>
      </c>
      <c r="E46" s="3">
        <v>75</v>
      </c>
      <c r="F46" s="4">
        <f t="shared" si="0"/>
        <v>18</v>
      </c>
      <c r="G46" s="5">
        <f t="shared" si="1"/>
        <v>0.24</v>
      </c>
    </row>
    <row r="47" spans="1:7" x14ac:dyDescent="0.2">
      <c r="A47" s="3"/>
      <c r="B47" s="3"/>
      <c r="C47" s="11" t="s">
        <v>54</v>
      </c>
      <c r="D47" s="12">
        <v>2</v>
      </c>
      <c r="E47" s="12">
        <v>33</v>
      </c>
      <c r="F47" s="4">
        <f t="shared" si="0"/>
        <v>18</v>
      </c>
      <c r="G47" s="5">
        <f t="shared" si="1"/>
        <v>0.54545454545454541</v>
      </c>
    </row>
    <row r="48" spans="1:7" x14ac:dyDescent="0.2">
      <c r="A48" s="3"/>
      <c r="B48" s="6" t="s">
        <v>42</v>
      </c>
      <c r="C48" s="11" t="s">
        <v>25</v>
      </c>
      <c r="D48" s="12">
        <v>5</v>
      </c>
      <c r="E48" s="12">
        <v>222</v>
      </c>
      <c r="F48" s="4">
        <f t="shared" si="0"/>
        <v>45</v>
      </c>
      <c r="G48" s="5">
        <f t="shared" si="1"/>
        <v>0.20270270270270271</v>
      </c>
    </row>
    <row r="49" spans="1:7" x14ac:dyDescent="0.2">
      <c r="A49" s="3"/>
      <c r="B49" s="3"/>
      <c r="C49" s="6" t="s">
        <v>35</v>
      </c>
      <c r="D49" s="3">
        <v>1</v>
      </c>
      <c r="E49" s="3">
        <v>230</v>
      </c>
      <c r="F49" s="4">
        <f t="shared" si="0"/>
        <v>9</v>
      </c>
      <c r="G49" s="5">
        <f t="shared" si="1"/>
        <v>3.9130434782608699E-2</v>
      </c>
    </row>
    <row r="50" spans="1:7" x14ac:dyDescent="0.2">
      <c r="A50" s="3"/>
      <c r="B50" s="3"/>
      <c r="C50" s="6" t="s">
        <v>20</v>
      </c>
      <c r="D50" s="3">
        <v>0</v>
      </c>
      <c r="E50" s="3">
        <v>55</v>
      </c>
      <c r="F50" s="4">
        <f t="shared" si="0"/>
        <v>0</v>
      </c>
      <c r="G50" s="5">
        <f t="shared" si="1"/>
        <v>0</v>
      </c>
    </row>
    <row r="51" spans="1:7" x14ac:dyDescent="0.2">
      <c r="A51" s="3"/>
      <c r="B51" s="6"/>
      <c r="C51" s="13" t="s">
        <v>57</v>
      </c>
      <c r="D51" s="9">
        <f t="shared" ref="D51:E51" si="6">SUM(D44:D50)</f>
        <v>12.5</v>
      </c>
      <c r="E51" s="9">
        <f t="shared" si="6"/>
        <v>845</v>
      </c>
      <c r="F51" s="4">
        <f t="shared" si="0"/>
        <v>112.5</v>
      </c>
      <c r="G51" s="5">
        <f t="shared" si="1"/>
        <v>0.13313609467455623</v>
      </c>
    </row>
    <row r="52" spans="1:7" x14ac:dyDescent="0.2">
      <c r="A52" s="16" t="s">
        <v>55</v>
      </c>
      <c r="B52" s="16" t="s">
        <v>40</v>
      </c>
      <c r="C52" s="16" t="s">
        <v>62</v>
      </c>
      <c r="D52" s="17">
        <v>27</v>
      </c>
      <c r="E52" s="17">
        <v>350</v>
      </c>
      <c r="F52" s="4">
        <f t="shared" si="0"/>
        <v>243</v>
      </c>
      <c r="G52" s="5">
        <f t="shared" si="1"/>
        <v>0.69428571428571428</v>
      </c>
    </row>
    <row r="53" spans="1:7" x14ac:dyDescent="0.2">
      <c r="A53" s="17"/>
      <c r="B53" s="17"/>
      <c r="C53" s="16" t="s">
        <v>48</v>
      </c>
      <c r="D53" s="17">
        <v>1</v>
      </c>
      <c r="E53" s="17">
        <v>87</v>
      </c>
      <c r="F53" s="4">
        <f t="shared" si="0"/>
        <v>9</v>
      </c>
      <c r="G53" s="5">
        <f t="shared" si="1"/>
        <v>0.10344827586206896</v>
      </c>
    </row>
    <row r="54" spans="1:7" x14ac:dyDescent="0.2">
      <c r="A54" s="17"/>
      <c r="B54" s="16" t="s">
        <v>41</v>
      </c>
      <c r="C54" s="16" t="s">
        <v>12</v>
      </c>
      <c r="D54" s="17">
        <v>3</v>
      </c>
      <c r="E54" s="17">
        <v>120</v>
      </c>
      <c r="F54" s="4">
        <f t="shared" si="0"/>
        <v>27</v>
      </c>
      <c r="G54" s="5">
        <f t="shared" si="1"/>
        <v>0.22500000000000001</v>
      </c>
    </row>
    <row r="55" spans="1:7" x14ac:dyDescent="0.2">
      <c r="A55" s="17"/>
      <c r="B55" s="17"/>
      <c r="C55" s="16" t="s">
        <v>58</v>
      </c>
      <c r="D55" s="17">
        <v>0</v>
      </c>
      <c r="E55" s="17">
        <v>65</v>
      </c>
      <c r="F55" s="4">
        <f t="shared" si="0"/>
        <v>0</v>
      </c>
      <c r="G55" s="5">
        <f t="shared" si="1"/>
        <v>0</v>
      </c>
    </row>
    <row r="56" spans="1:7" x14ac:dyDescent="0.2">
      <c r="A56" s="17"/>
      <c r="B56" s="16" t="s">
        <v>42</v>
      </c>
      <c r="C56" s="16" t="s">
        <v>15</v>
      </c>
      <c r="D56" s="17">
        <v>3</v>
      </c>
      <c r="E56" s="17">
        <v>110</v>
      </c>
      <c r="F56" s="4">
        <f t="shared" si="0"/>
        <v>27</v>
      </c>
      <c r="G56" s="5">
        <f t="shared" si="1"/>
        <v>0.24545454545454545</v>
      </c>
    </row>
    <row r="57" spans="1:7" x14ac:dyDescent="0.2">
      <c r="A57" s="17"/>
      <c r="B57" s="16"/>
      <c r="C57" s="16" t="s">
        <v>22</v>
      </c>
      <c r="D57" s="17">
        <v>0</v>
      </c>
      <c r="E57" s="17">
        <v>50</v>
      </c>
      <c r="F57" s="4">
        <f t="shared" ref="F57:F59" si="7">D57*9</f>
        <v>0</v>
      </c>
      <c r="G57" s="5">
        <f t="shared" ref="G57:G59" si="8">F57/E57</f>
        <v>0</v>
      </c>
    </row>
    <row r="58" spans="1:7" x14ac:dyDescent="0.2">
      <c r="A58" s="17"/>
      <c r="B58" s="16"/>
      <c r="C58" s="16" t="s">
        <v>54</v>
      </c>
      <c r="D58" s="17">
        <v>2</v>
      </c>
      <c r="E58" s="17">
        <v>33</v>
      </c>
      <c r="F58" s="4">
        <f t="shared" si="7"/>
        <v>18</v>
      </c>
      <c r="G58" s="5">
        <f t="shared" si="8"/>
        <v>0.54545454545454541</v>
      </c>
    </row>
    <row r="59" spans="1:7" x14ac:dyDescent="0.2">
      <c r="A59" s="17"/>
      <c r="B59" s="17"/>
      <c r="C59" s="18" t="s">
        <v>57</v>
      </c>
      <c r="D59" s="19">
        <f t="shared" ref="D59:E59" si="9">SUM(D52:D58)</f>
        <v>36</v>
      </c>
      <c r="E59" s="19">
        <f t="shared" si="9"/>
        <v>815</v>
      </c>
      <c r="F59" s="4">
        <f t="shared" si="7"/>
        <v>324</v>
      </c>
      <c r="G59" s="5">
        <f t="shared" si="8"/>
        <v>0.39754601226993863</v>
      </c>
    </row>
    <row r="60" spans="1:7" ht="15" x14ac:dyDescent="0.25">
      <c r="A60" s="3"/>
      <c r="B60" s="3"/>
      <c r="C60" s="14" t="s">
        <v>59</v>
      </c>
      <c r="D60" s="15">
        <f>SUM($D$59,$D$51,$D$43,$D$34,$D$25,$D$18,$D$9)</f>
        <v>305.5</v>
      </c>
      <c r="E60" s="15">
        <f>SUM(E59,E51,E43,E34,E25,E18,E9)</f>
        <v>7685</v>
      </c>
    </row>
    <row r="61" spans="1:7" ht="15" x14ac:dyDescent="0.25">
      <c r="A61" s="3"/>
      <c r="B61" s="3"/>
      <c r="C61" s="14" t="s">
        <v>63</v>
      </c>
      <c r="D61" s="15">
        <f>AVERAGE(D59,D51,D43,D34,D25,D18,D9)</f>
        <v>43.642857142857146</v>
      </c>
      <c r="E61" s="15">
        <f>AVERAGE(E59,E51,E43,E34,E25,E18,E9)</f>
        <v>1097.8571428571429</v>
      </c>
    </row>
  </sheetData>
  <mergeCells count="1">
    <mergeCell ref="A1:G1"/>
  </mergeCells>
  <phoneticPr fontId="4" type="noConversion"/>
  <printOptions horizontalCentered="1"/>
  <pageMargins left="0.25" right="0.25" top="0.5" bottom="0.75" header="0.5" footer="0.5"/>
  <pageSetup scale="86" orientation="portrait" r:id="rId1"/>
  <headerFooter alignWithMargins="0">
    <oddFooter>&amp;LStudent Name&amp;C&amp;A&amp;R&amp;F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1"/>
  <sheetViews>
    <sheetView showGridLines="0" tabSelected="1" zoomScaleNormal="100" workbookViewId="0">
      <selection activeCell="D3" sqref="D3"/>
    </sheetView>
  </sheetViews>
  <sheetFormatPr defaultRowHeight="12.75" x14ac:dyDescent="0.2"/>
  <cols>
    <col min="1" max="2" width="11.140625" customWidth="1"/>
    <col min="3" max="3" width="27.140625" customWidth="1"/>
    <col min="4" max="4" width="10.28515625" bestFit="1" customWidth="1"/>
    <col min="5" max="5" width="8.42578125" bestFit="1" customWidth="1"/>
    <col min="6" max="6" width="11.28515625" customWidth="1"/>
    <col min="7" max="7" width="14" bestFit="1" customWidth="1"/>
    <col min="8" max="8" width="2.42578125" customWidth="1"/>
    <col min="9" max="9" width="35.5703125" customWidth="1"/>
    <col min="10" max="10" width="10.7109375" bestFit="1" customWidth="1"/>
  </cols>
  <sheetData>
    <row r="1" spans="1:7" ht="23.25" x14ac:dyDescent="0.35">
      <c r="A1" s="37" t="s">
        <v>10</v>
      </c>
      <c r="B1" s="37"/>
      <c r="C1" s="38"/>
      <c r="D1" s="38"/>
      <c r="E1" s="38"/>
      <c r="F1" s="38"/>
      <c r="G1" s="38"/>
    </row>
    <row r="2" spans="1:7" ht="25.5" x14ac:dyDescent="0.2">
      <c r="A2" s="1" t="s">
        <v>13</v>
      </c>
      <c r="B2" s="1"/>
      <c r="C2" s="1" t="s">
        <v>5</v>
      </c>
      <c r="D2" s="1" t="s">
        <v>7</v>
      </c>
      <c r="E2" s="1" t="s">
        <v>6</v>
      </c>
      <c r="F2" s="1" t="s">
        <v>8</v>
      </c>
      <c r="G2" s="1" t="s">
        <v>9</v>
      </c>
    </row>
    <row r="3" spans="1:7" x14ac:dyDescent="0.2">
      <c r="A3" s="2" t="s">
        <v>14</v>
      </c>
      <c r="B3" s="8" t="s">
        <v>40</v>
      </c>
      <c r="C3" s="3" t="s">
        <v>11</v>
      </c>
      <c r="D3" s="3">
        <v>5</v>
      </c>
      <c r="E3" s="3">
        <v>175</v>
      </c>
      <c r="F3" s="4">
        <f>D3*9</f>
        <v>45</v>
      </c>
      <c r="G3" s="5">
        <f>F3/E3</f>
        <v>0.25714285714285712</v>
      </c>
    </row>
    <row r="4" spans="1:7" x14ac:dyDescent="0.2">
      <c r="A4" s="2"/>
      <c r="B4" s="8"/>
      <c r="C4" s="6" t="s">
        <v>71</v>
      </c>
      <c r="D4" s="3">
        <v>1</v>
      </c>
      <c r="E4" s="3">
        <v>95</v>
      </c>
      <c r="F4" s="4">
        <f t="shared" ref="F4:F50" si="0">D4*9</f>
        <v>9</v>
      </c>
      <c r="G4" s="5">
        <f t="shared" ref="G4:G50" si="1">F4/E4</f>
        <v>9.4736842105263161E-2</v>
      </c>
    </row>
    <row r="5" spans="1:7" x14ac:dyDescent="0.2">
      <c r="A5" s="2"/>
      <c r="B5" s="8" t="s">
        <v>41</v>
      </c>
      <c r="C5" s="3" t="s">
        <v>12</v>
      </c>
      <c r="D5" s="3">
        <v>3</v>
      </c>
      <c r="E5" s="3">
        <v>120</v>
      </c>
      <c r="F5" s="4">
        <f t="shared" si="0"/>
        <v>27</v>
      </c>
      <c r="G5" s="5">
        <f t="shared" si="1"/>
        <v>0.22500000000000001</v>
      </c>
    </row>
    <row r="6" spans="1:7" x14ac:dyDescent="0.2">
      <c r="A6" s="2"/>
      <c r="B6" s="8"/>
      <c r="C6" s="6" t="s">
        <v>46</v>
      </c>
      <c r="D6" s="3">
        <v>17</v>
      </c>
      <c r="E6" s="3">
        <v>180</v>
      </c>
      <c r="F6" s="4">
        <f t="shared" si="0"/>
        <v>153</v>
      </c>
      <c r="G6" s="5">
        <f>F6/E6</f>
        <v>0.85</v>
      </c>
    </row>
    <row r="7" spans="1:7" x14ac:dyDescent="0.2">
      <c r="A7" s="3"/>
      <c r="B7" s="6" t="s">
        <v>42</v>
      </c>
      <c r="C7" s="3" t="s">
        <v>15</v>
      </c>
      <c r="D7" s="3">
        <v>3</v>
      </c>
      <c r="E7" s="3">
        <v>110</v>
      </c>
      <c r="F7" s="4">
        <f t="shared" si="0"/>
        <v>27</v>
      </c>
      <c r="G7" s="5">
        <f t="shared" si="1"/>
        <v>0.24545454545454545</v>
      </c>
    </row>
    <row r="8" spans="1:7" x14ac:dyDescent="0.2">
      <c r="A8" s="3"/>
      <c r="B8" s="3"/>
      <c r="C8" s="6" t="s">
        <v>56</v>
      </c>
      <c r="D8" s="3">
        <v>2</v>
      </c>
      <c r="E8" s="3">
        <v>82</v>
      </c>
      <c r="F8" s="4">
        <f t="shared" si="0"/>
        <v>18</v>
      </c>
      <c r="G8" s="5">
        <f t="shared" si="1"/>
        <v>0.21951219512195122</v>
      </c>
    </row>
    <row r="9" spans="1:7" x14ac:dyDescent="0.2">
      <c r="A9" s="3"/>
      <c r="C9" s="13" t="s">
        <v>57</v>
      </c>
      <c r="D9" s="9">
        <f>SUM(D3:D8)</f>
        <v>31</v>
      </c>
      <c r="E9" s="9">
        <f>SUM(E3:E8)</f>
        <v>762</v>
      </c>
      <c r="F9" s="4">
        <f t="shared" si="0"/>
        <v>279</v>
      </c>
      <c r="G9" s="5">
        <f t="shared" si="1"/>
        <v>0.36614173228346458</v>
      </c>
    </row>
    <row r="10" spans="1:7" x14ac:dyDescent="0.2">
      <c r="A10" s="3" t="s">
        <v>16</v>
      </c>
      <c r="B10" s="6" t="s">
        <v>40</v>
      </c>
      <c r="C10" s="3" t="s">
        <v>17</v>
      </c>
      <c r="D10" s="3">
        <v>16</v>
      </c>
      <c r="E10" s="3">
        <v>300</v>
      </c>
      <c r="F10" s="4">
        <f t="shared" si="0"/>
        <v>144</v>
      </c>
      <c r="G10" s="5">
        <f t="shared" si="1"/>
        <v>0.48</v>
      </c>
    </row>
    <row r="11" spans="1:7" x14ac:dyDescent="0.2">
      <c r="A11" s="3"/>
      <c r="B11" s="6"/>
      <c r="C11" s="10" t="s">
        <v>48</v>
      </c>
      <c r="D11" s="3">
        <v>1</v>
      </c>
      <c r="E11" s="3">
        <v>87</v>
      </c>
      <c r="F11" s="4">
        <f t="shared" si="0"/>
        <v>9</v>
      </c>
      <c r="G11" s="5">
        <f t="shared" si="1"/>
        <v>0.10344827586206896</v>
      </c>
    </row>
    <row r="12" spans="1:7" x14ac:dyDescent="0.2">
      <c r="A12" s="3"/>
      <c r="B12" s="6"/>
      <c r="C12" s="6" t="s">
        <v>47</v>
      </c>
      <c r="D12" s="3">
        <v>1</v>
      </c>
      <c r="E12" s="3">
        <v>50</v>
      </c>
      <c r="F12" s="4">
        <f t="shared" si="0"/>
        <v>9</v>
      </c>
      <c r="G12" s="5">
        <f t="shared" si="1"/>
        <v>0.18</v>
      </c>
    </row>
    <row r="13" spans="1:7" x14ac:dyDescent="0.2">
      <c r="A13" s="3"/>
      <c r="B13" s="6" t="s">
        <v>41</v>
      </c>
      <c r="C13" s="6" t="s">
        <v>37</v>
      </c>
      <c r="D13" s="3">
        <v>18</v>
      </c>
      <c r="E13" s="3">
        <v>385</v>
      </c>
      <c r="F13" s="4">
        <f t="shared" si="0"/>
        <v>162</v>
      </c>
      <c r="G13" s="5">
        <f t="shared" si="1"/>
        <v>0.42077922077922075</v>
      </c>
    </row>
    <row r="14" spans="1:7" x14ac:dyDescent="0.2">
      <c r="A14" s="3"/>
      <c r="B14" s="6"/>
      <c r="C14" s="6" t="s">
        <v>68</v>
      </c>
      <c r="D14" s="3">
        <v>35</v>
      </c>
      <c r="E14" s="3">
        <v>460</v>
      </c>
      <c r="F14" s="4">
        <f t="shared" si="0"/>
        <v>315</v>
      </c>
      <c r="G14" s="5">
        <f t="shared" si="1"/>
        <v>0.68478260869565222</v>
      </c>
    </row>
    <row r="15" spans="1:7" x14ac:dyDescent="0.2">
      <c r="A15" s="3"/>
      <c r="B15" s="3"/>
      <c r="C15" s="6" t="s">
        <v>26</v>
      </c>
      <c r="D15" s="3">
        <v>0</v>
      </c>
      <c r="E15" s="3">
        <v>45</v>
      </c>
      <c r="F15" s="4">
        <f t="shared" si="0"/>
        <v>0</v>
      </c>
      <c r="G15" s="5">
        <f t="shared" si="1"/>
        <v>0</v>
      </c>
    </row>
    <row r="16" spans="1:7" x14ac:dyDescent="0.2">
      <c r="A16" s="3"/>
      <c r="B16" s="6" t="s">
        <v>42</v>
      </c>
      <c r="C16" s="6" t="s">
        <v>36</v>
      </c>
      <c r="D16" s="3">
        <v>5</v>
      </c>
      <c r="E16" s="3">
        <v>140</v>
      </c>
      <c r="F16" s="4">
        <f t="shared" si="0"/>
        <v>45</v>
      </c>
      <c r="G16" s="5">
        <f t="shared" si="1"/>
        <v>0.32142857142857145</v>
      </c>
    </row>
    <row r="17" spans="1:7" x14ac:dyDescent="0.2">
      <c r="A17" s="3"/>
      <c r="B17" s="3"/>
      <c r="C17" s="6" t="s">
        <v>22</v>
      </c>
      <c r="D17" s="3">
        <v>0</v>
      </c>
      <c r="E17" s="3">
        <v>45</v>
      </c>
      <c r="F17" s="4">
        <f t="shared" si="0"/>
        <v>0</v>
      </c>
      <c r="G17" s="5">
        <f>IFERROR(F17/E17,"")</f>
        <v>0</v>
      </c>
    </row>
    <row r="18" spans="1:7" x14ac:dyDescent="0.2">
      <c r="A18" s="3"/>
      <c r="B18" s="3"/>
      <c r="C18" s="6" t="s">
        <v>34</v>
      </c>
      <c r="D18" s="3">
        <v>4</v>
      </c>
      <c r="E18" s="3">
        <v>145</v>
      </c>
      <c r="F18" s="4">
        <f t="shared" si="0"/>
        <v>36</v>
      </c>
      <c r="G18" s="5">
        <f t="shared" si="1"/>
        <v>0.24827586206896551</v>
      </c>
    </row>
    <row r="19" spans="1:7" x14ac:dyDescent="0.2">
      <c r="A19" s="3"/>
      <c r="C19" s="13" t="s">
        <v>57</v>
      </c>
      <c r="D19" s="9">
        <f>SUM(D10:D18)</f>
        <v>80</v>
      </c>
      <c r="E19" s="9">
        <f>SUM(E10:E18)</f>
        <v>1657</v>
      </c>
      <c r="F19" s="4">
        <f t="shared" si="0"/>
        <v>720</v>
      </c>
      <c r="G19" s="5">
        <f t="shared" si="1"/>
        <v>0.43452021726010864</v>
      </c>
    </row>
    <row r="20" spans="1:7" x14ac:dyDescent="0.2">
      <c r="A20" s="6" t="s">
        <v>70</v>
      </c>
      <c r="B20" s="6" t="s">
        <v>40</v>
      </c>
      <c r="C20" s="6" t="s">
        <v>71</v>
      </c>
      <c r="D20" s="3">
        <v>1</v>
      </c>
      <c r="E20" s="3">
        <v>95</v>
      </c>
      <c r="F20" s="4">
        <f t="shared" si="0"/>
        <v>9</v>
      </c>
      <c r="G20" s="5">
        <f t="shared" si="1"/>
        <v>9.4736842105263161E-2</v>
      </c>
    </row>
    <row r="21" spans="1:7" x14ac:dyDescent="0.2">
      <c r="A21" s="3"/>
      <c r="B21" s="3"/>
      <c r="C21" s="6" t="s">
        <v>23</v>
      </c>
      <c r="D21" s="3">
        <v>2</v>
      </c>
      <c r="E21" s="3">
        <v>110</v>
      </c>
      <c r="F21" s="4">
        <f t="shared" si="0"/>
        <v>18</v>
      </c>
      <c r="G21" s="5">
        <f t="shared" si="1"/>
        <v>0.16363636363636364</v>
      </c>
    </row>
    <row r="22" spans="1:7" x14ac:dyDescent="0.2">
      <c r="A22" s="3"/>
      <c r="B22" s="6" t="s">
        <v>41</v>
      </c>
      <c r="C22" s="6" t="s">
        <v>31</v>
      </c>
      <c r="D22" s="3">
        <v>9</v>
      </c>
      <c r="E22" s="3">
        <v>290</v>
      </c>
      <c r="F22" s="4">
        <f t="shared" si="0"/>
        <v>81</v>
      </c>
      <c r="G22" s="5">
        <f t="shared" si="1"/>
        <v>0.27931034482758621</v>
      </c>
    </row>
    <row r="23" spans="1:7" x14ac:dyDescent="0.2">
      <c r="A23" s="3"/>
      <c r="B23" s="6" t="s">
        <v>42</v>
      </c>
      <c r="C23" s="6" t="s">
        <v>25</v>
      </c>
      <c r="D23" s="3">
        <v>6</v>
      </c>
      <c r="E23" s="3">
        <v>140</v>
      </c>
      <c r="F23" s="4">
        <f t="shared" si="0"/>
        <v>54</v>
      </c>
      <c r="G23" s="5">
        <f t="shared" si="1"/>
        <v>0.38571428571428573</v>
      </c>
    </row>
    <row r="24" spans="1:7" x14ac:dyDescent="0.2">
      <c r="A24" s="3"/>
      <c r="B24" s="3"/>
      <c r="C24" s="6" t="s">
        <v>27</v>
      </c>
      <c r="D24" s="3">
        <v>0</v>
      </c>
      <c r="E24" s="3">
        <v>20</v>
      </c>
      <c r="F24" s="4">
        <f t="shared" si="0"/>
        <v>0</v>
      </c>
      <c r="G24" s="5">
        <f t="shared" si="1"/>
        <v>0</v>
      </c>
    </row>
    <row r="25" spans="1:7" x14ac:dyDescent="0.2">
      <c r="A25" s="3"/>
      <c r="B25" s="6"/>
      <c r="C25" s="13" t="s">
        <v>57</v>
      </c>
      <c r="D25" s="9">
        <f t="shared" ref="D25:E25" si="2">SUM(D20:D24)</f>
        <v>18</v>
      </c>
      <c r="E25" s="9">
        <f t="shared" si="2"/>
        <v>655</v>
      </c>
      <c r="F25" s="4">
        <f t="shared" si="0"/>
        <v>162</v>
      </c>
      <c r="G25" s="5">
        <f t="shared" si="1"/>
        <v>0.24732824427480915</v>
      </c>
    </row>
    <row r="26" spans="1:7" x14ac:dyDescent="0.2">
      <c r="A26" s="6" t="s">
        <v>43</v>
      </c>
      <c r="B26" s="6" t="s">
        <v>40</v>
      </c>
      <c r="C26" s="6" t="s">
        <v>30</v>
      </c>
      <c r="D26" s="3">
        <v>4</v>
      </c>
      <c r="E26" s="3">
        <v>120</v>
      </c>
      <c r="F26" s="4">
        <f t="shared" si="0"/>
        <v>36</v>
      </c>
      <c r="G26" s="5">
        <f t="shared" si="1"/>
        <v>0.3</v>
      </c>
    </row>
    <row r="27" spans="1:7" x14ac:dyDescent="0.2">
      <c r="A27" s="3"/>
      <c r="B27" s="3"/>
      <c r="C27" s="6" t="s">
        <v>29</v>
      </c>
      <c r="D27" s="3">
        <v>1</v>
      </c>
      <c r="E27" s="3">
        <v>110</v>
      </c>
      <c r="F27" s="4">
        <f t="shared" si="0"/>
        <v>9</v>
      </c>
      <c r="G27" s="5">
        <f t="shared" si="1"/>
        <v>8.1818181818181818E-2</v>
      </c>
    </row>
    <row r="28" spans="1:7" x14ac:dyDescent="0.2">
      <c r="A28" s="3"/>
      <c r="B28" s="6" t="s">
        <v>41</v>
      </c>
      <c r="C28" s="6" t="s">
        <v>72</v>
      </c>
      <c r="D28" s="3">
        <v>3</v>
      </c>
      <c r="E28" s="3">
        <v>80</v>
      </c>
      <c r="F28" s="4">
        <f t="shared" si="0"/>
        <v>27</v>
      </c>
      <c r="G28" s="5">
        <f t="shared" si="1"/>
        <v>0.33750000000000002</v>
      </c>
    </row>
    <row r="29" spans="1:7" x14ac:dyDescent="0.2">
      <c r="A29" s="3"/>
      <c r="B29" s="3"/>
      <c r="C29" s="11" t="s">
        <v>50</v>
      </c>
      <c r="D29" s="12">
        <v>2</v>
      </c>
      <c r="E29" s="12">
        <v>95</v>
      </c>
      <c r="F29" s="4">
        <f t="shared" si="0"/>
        <v>18</v>
      </c>
      <c r="G29" s="5">
        <f t="shared" si="1"/>
        <v>0.18947368421052632</v>
      </c>
    </row>
    <row r="30" spans="1:7" x14ac:dyDescent="0.2">
      <c r="A30" s="3"/>
      <c r="B30" s="3"/>
      <c r="C30" s="6" t="s">
        <v>58</v>
      </c>
      <c r="D30" s="3">
        <v>0</v>
      </c>
      <c r="E30" s="3">
        <v>65</v>
      </c>
      <c r="F30" s="4">
        <f t="shared" si="0"/>
        <v>0</v>
      </c>
      <c r="G30" s="5">
        <f t="shared" si="1"/>
        <v>0</v>
      </c>
    </row>
    <row r="31" spans="1:7" x14ac:dyDescent="0.2">
      <c r="A31" s="3"/>
      <c r="B31" s="6" t="s">
        <v>42</v>
      </c>
      <c r="C31" s="6" t="s">
        <v>32</v>
      </c>
      <c r="D31" s="3">
        <v>8</v>
      </c>
      <c r="E31" s="3">
        <v>165</v>
      </c>
      <c r="F31" s="4">
        <f t="shared" si="0"/>
        <v>72</v>
      </c>
      <c r="G31" s="5">
        <f t="shared" si="1"/>
        <v>0.43636363636363634</v>
      </c>
    </row>
    <row r="32" spans="1:7" x14ac:dyDescent="0.2">
      <c r="A32" s="3"/>
      <c r="B32" s="3"/>
      <c r="C32" s="6" t="s">
        <v>33</v>
      </c>
      <c r="D32" s="3">
        <v>0</v>
      </c>
      <c r="E32" s="3">
        <v>220</v>
      </c>
      <c r="F32" s="4">
        <f t="shared" si="0"/>
        <v>0</v>
      </c>
      <c r="G32" s="5">
        <f t="shared" si="1"/>
        <v>0</v>
      </c>
    </row>
    <row r="33" spans="1:7" x14ac:dyDescent="0.2">
      <c r="A33" s="3"/>
      <c r="B33" s="3"/>
      <c r="C33" s="6" t="s">
        <v>49</v>
      </c>
      <c r="D33" s="3">
        <v>2</v>
      </c>
      <c r="E33" s="3">
        <v>23</v>
      </c>
      <c r="F33" s="4">
        <f t="shared" si="0"/>
        <v>18</v>
      </c>
      <c r="G33" s="5">
        <f t="shared" si="1"/>
        <v>0.78260869565217395</v>
      </c>
    </row>
    <row r="34" spans="1:7" x14ac:dyDescent="0.2">
      <c r="A34" s="3"/>
      <c r="B34" s="6"/>
      <c r="C34" s="13" t="s">
        <v>57</v>
      </c>
      <c r="D34" s="9">
        <f t="shared" ref="D34:E34" si="3">SUM(D26:D33)</f>
        <v>20</v>
      </c>
      <c r="E34" s="9">
        <f t="shared" si="3"/>
        <v>878</v>
      </c>
      <c r="F34" s="4">
        <f t="shared" si="0"/>
        <v>180</v>
      </c>
      <c r="G34" s="5">
        <f t="shared" si="1"/>
        <v>0.20501138952164008</v>
      </c>
    </row>
    <row r="35" spans="1:7" x14ac:dyDescent="0.2">
      <c r="A35" s="6" t="s">
        <v>44</v>
      </c>
      <c r="B35" s="6" t="s">
        <v>40</v>
      </c>
      <c r="C35" s="6" t="s">
        <v>21</v>
      </c>
      <c r="D35" s="3">
        <v>6</v>
      </c>
      <c r="E35" s="3">
        <v>125</v>
      </c>
      <c r="F35" s="4">
        <f t="shared" si="0"/>
        <v>54</v>
      </c>
      <c r="G35" s="5">
        <f t="shared" si="1"/>
        <v>0.432</v>
      </c>
    </row>
    <row r="36" spans="1:7" x14ac:dyDescent="0.2">
      <c r="A36" s="3"/>
      <c r="B36" s="3"/>
      <c r="C36" s="6" t="s">
        <v>39</v>
      </c>
      <c r="D36" s="3">
        <v>7</v>
      </c>
      <c r="E36" s="3">
        <v>140</v>
      </c>
      <c r="F36" s="4">
        <f t="shared" si="0"/>
        <v>63</v>
      </c>
      <c r="G36" s="5">
        <f t="shared" si="1"/>
        <v>0.45</v>
      </c>
    </row>
    <row r="37" spans="1:7" x14ac:dyDescent="0.2">
      <c r="A37" s="3"/>
      <c r="B37" s="6" t="s">
        <v>41</v>
      </c>
      <c r="C37" s="6" t="s">
        <v>38</v>
      </c>
      <c r="D37" s="3">
        <v>15</v>
      </c>
      <c r="E37" s="3">
        <v>390</v>
      </c>
      <c r="F37" s="4">
        <f t="shared" si="0"/>
        <v>135</v>
      </c>
      <c r="G37" s="5">
        <f t="shared" si="1"/>
        <v>0.34615384615384615</v>
      </c>
    </row>
    <row r="38" spans="1:7" x14ac:dyDescent="0.2">
      <c r="A38" s="3"/>
      <c r="B38" s="3"/>
      <c r="C38" s="11" t="s">
        <v>47</v>
      </c>
      <c r="D38" s="12">
        <v>1</v>
      </c>
      <c r="E38" s="12">
        <v>50</v>
      </c>
      <c r="F38" s="4">
        <f t="shared" si="0"/>
        <v>9</v>
      </c>
      <c r="G38" s="5">
        <f t="shared" si="1"/>
        <v>0.18</v>
      </c>
    </row>
    <row r="39" spans="1:7" x14ac:dyDescent="0.2">
      <c r="A39" s="7"/>
      <c r="B39" s="6" t="s">
        <v>42</v>
      </c>
      <c r="C39" s="6" t="s">
        <v>19</v>
      </c>
      <c r="D39" s="3">
        <v>12</v>
      </c>
      <c r="E39" s="3">
        <v>205</v>
      </c>
      <c r="F39" s="4">
        <f t="shared" si="0"/>
        <v>108</v>
      </c>
      <c r="G39" s="5">
        <f t="shared" si="1"/>
        <v>0.52682926829268295</v>
      </c>
    </row>
    <row r="40" spans="1:7" x14ac:dyDescent="0.2">
      <c r="A40" s="3"/>
      <c r="B40" s="3"/>
      <c r="C40" s="11" t="s">
        <v>51</v>
      </c>
      <c r="D40" s="12">
        <v>4</v>
      </c>
      <c r="E40" s="12">
        <v>221</v>
      </c>
      <c r="F40" s="4">
        <f t="shared" si="0"/>
        <v>36</v>
      </c>
      <c r="G40" s="5">
        <f t="shared" si="1"/>
        <v>0.16289592760180996</v>
      </c>
    </row>
    <row r="41" spans="1:7" x14ac:dyDescent="0.2">
      <c r="A41" s="3"/>
      <c r="C41" s="11" t="s">
        <v>52</v>
      </c>
      <c r="D41" s="12">
        <v>1</v>
      </c>
      <c r="E41" s="12">
        <v>27</v>
      </c>
      <c r="F41" s="4">
        <f t="shared" si="0"/>
        <v>9</v>
      </c>
      <c r="G41" s="5">
        <f t="shared" si="1"/>
        <v>0.33333333333333331</v>
      </c>
    </row>
    <row r="42" spans="1:7" x14ac:dyDescent="0.2">
      <c r="A42" s="3"/>
      <c r="B42" s="6"/>
      <c r="C42" s="13" t="s">
        <v>57</v>
      </c>
      <c r="D42" s="9">
        <f t="shared" ref="D42:E42" si="4">SUM(D35:D41)</f>
        <v>46</v>
      </c>
      <c r="E42" s="9">
        <f t="shared" si="4"/>
        <v>1158</v>
      </c>
      <c r="F42" s="4">
        <f t="shared" si="0"/>
        <v>414</v>
      </c>
      <c r="G42" s="5">
        <f t="shared" si="1"/>
        <v>0.35751295336787564</v>
      </c>
    </row>
    <row r="43" spans="1:7" x14ac:dyDescent="0.2">
      <c r="A43" s="6" t="s">
        <v>45</v>
      </c>
      <c r="B43" s="6" t="s">
        <v>40</v>
      </c>
      <c r="C43" s="21" t="s">
        <v>28</v>
      </c>
      <c r="D43" s="22">
        <v>2</v>
      </c>
      <c r="E43" s="22">
        <v>145</v>
      </c>
      <c r="F43" s="4">
        <f t="shared" si="0"/>
        <v>18</v>
      </c>
      <c r="G43" s="5">
        <f t="shared" si="1"/>
        <v>0.12413793103448276</v>
      </c>
    </row>
    <row r="44" spans="1:7" x14ac:dyDescent="0.2">
      <c r="A44" s="3"/>
      <c r="B44" s="3"/>
      <c r="C44" s="6" t="s">
        <v>53</v>
      </c>
      <c r="D44" s="3">
        <v>0.5</v>
      </c>
      <c r="E44" s="3">
        <v>85</v>
      </c>
      <c r="F44" s="4">
        <f t="shared" si="0"/>
        <v>4.5</v>
      </c>
      <c r="G44" s="5">
        <f t="shared" si="1"/>
        <v>5.2941176470588235E-2</v>
      </c>
    </row>
    <row r="45" spans="1:7" x14ac:dyDescent="0.2">
      <c r="A45" s="3"/>
      <c r="B45" s="6" t="s">
        <v>41</v>
      </c>
      <c r="C45" s="6" t="s">
        <v>24</v>
      </c>
      <c r="D45" s="3">
        <v>2</v>
      </c>
      <c r="E45" s="3">
        <v>75</v>
      </c>
      <c r="F45" s="4">
        <f t="shared" si="0"/>
        <v>18</v>
      </c>
      <c r="G45" s="5">
        <f t="shared" si="1"/>
        <v>0.24</v>
      </c>
    </row>
    <row r="46" spans="1:7" x14ac:dyDescent="0.2">
      <c r="A46" s="3"/>
      <c r="B46" s="3"/>
      <c r="C46" s="11" t="s">
        <v>54</v>
      </c>
      <c r="D46" s="12">
        <v>2</v>
      </c>
      <c r="E46" s="12">
        <v>33</v>
      </c>
      <c r="F46" s="4">
        <f t="shared" si="0"/>
        <v>18</v>
      </c>
      <c r="G46" s="5">
        <f t="shared" si="1"/>
        <v>0.54545454545454541</v>
      </c>
    </row>
    <row r="47" spans="1:7" x14ac:dyDescent="0.2">
      <c r="A47" s="3"/>
      <c r="B47" s="6" t="s">
        <v>42</v>
      </c>
      <c r="C47" s="11" t="s">
        <v>25</v>
      </c>
      <c r="D47" s="12">
        <v>5</v>
      </c>
      <c r="E47" s="12">
        <v>222</v>
      </c>
      <c r="F47" s="4">
        <f t="shared" si="0"/>
        <v>45</v>
      </c>
      <c r="G47" s="5">
        <f t="shared" si="1"/>
        <v>0.20270270270270271</v>
      </c>
    </row>
    <row r="48" spans="1:7" x14ac:dyDescent="0.2">
      <c r="A48" s="3"/>
      <c r="B48" s="3"/>
      <c r="C48" s="6" t="s">
        <v>35</v>
      </c>
      <c r="D48" s="3">
        <v>1</v>
      </c>
      <c r="E48" s="3">
        <v>230</v>
      </c>
      <c r="F48" s="4">
        <f t="shared" si="0"/>
        <v>9</v>
      </c>
      <c r="G48" s="5">
        <f t="shared" si="1"/>
        <v>3.9130434782608699E-2</v>
      </c>
    </row>
    <row r="49" spans="1:7" x14ac:dyDescent="0.2">
      <c r="A49" s="3"/>
      <c r="B49" s="3"/>
      <c r="C49" s="6" t="s">
        <v>20</v>
      </c>
      <c r="D49" s="3">
        <v>0</v>
      </c>
      <c r="E49" s="3">
        <v>55</v>
      </c>
      <c r="F49" s="4">
        <f t="shared" si="0"/>
        <v>0</v>
      </c>
      <c r="G49" s="5">
        <f t="shared" si="1"/>
        <v>0</v>
      </c>
    </row>
    <row r="50" spans="1:7" x14ac:dyDescent="0.2">
      <c r="A50" s="3"/>
      <c r="B50" s="6"/>
      <c r="C50" s="13" t="s">
        <v>57</v>
      </c>
      <c r="D50" s="9">
        <f t="shared" ref="D50:E50" si="5">SUM(D43:D49)</f>
        <v>12.5</v>
      </c>
      <c r="E50" s="9">
        <f t="shared" si="5"/>
        <v>845</v>
      </c>
      <c r="F50" s="4">
        <f t="shared" si="0"/>
        <v>112.5</v>
      </c>
      <c r="G50" s="5">
        <f t="shared" si="1"/>
        <v>0.13313609467455623</v>
      </c>
    </row>
    <row r="51" spans="1:7" x14ac:dyDescent="0.2">
      <c r="A51" s="16" t="s">
        <v>55</v>
      </c>
      <c r="B51" s="16" t="s">
        <v>40</v>
      </c>
      <c r="C51" s="16" t="s">
        <v>28</v>
      </c>
      <c r="D51" s="16">
        <v>2</v>
      </c>
      <c r="E51" s="16">
        <v>145</v>
      </c>
      <c r="F51" s="4">
        <f>D51*9</f>
        <v>18</v>
      </c>
      <c r="G51" s="5">
        <f>F51/E51</f>
        <v>0.12413793103448276</v>
      </c>
    </row>
    <row r="52" spans="1:7" x14ac:dyDescent="0.2">
      <c r="A52" s="17"/>
      <c r="B52" s="17"/>
      <c r="C52" s="16" t="s">
        <v>48</v>
      </c>
      <c r="D52" s="17">
        <v>1</v>
      </c>
      <c r="E52" s="17">
        <v>87</v>
      </c>
      <c r="F52" s="4">
        <f t="shared" ref="F52:F59" si="6">D52*9</f>
        <v>9</v>
      </c>
      <c r="G52" s="5">
        <f t="shared" ref="G52:G59" si="7">F52/E52</f>
        <v>0.10344827586206896</v>
      </c>
    </row>
    <row r="53" spans="1:7" x14ac:dyDescent="0.2">
      <c r="A53" s="17"/>
      <c r="B53" s="16" t="s">
        <v>41</v>
      </c>
      <c r="C53" s="16" t="s">
        <v>12</v>
      </c>
      <c r="D53" s="17">
        <v>3</v>
      </c>
      <c r="E53" s="17">
        <v>120</v>
      </c>
      <c r="F53" s="4">
        <f t="shared" si="6"/>
        <v>27</v>
      </c>
      <c r="G53" s="5">
        <f t="shared" si="7"/>
        <v>0.22500000000000001</v>
      </c>
    </row>
    <row r="54" spans="1:7" x14ac:dyDescent="0.2">
      <c r="A54" s="17"/>
      <c r="B54" s="17"/>
      <c r="C54" s="35" t="s">
        <v>50</v>
      </c>
      <c r="D54" s="36">
        <v>2</v>
      </c>
      <c r="E54" s="36">
        <v>95</v>
      </c>
      <c r="F54" s="4">
        <f t="shared" si="6"/>
        <v>18</v>
      </c>
      <c r="G54" s="5">
        <f t="shared" si="7"/>
        <v>0.18947368421052632</v>
      </c>
    </row>
    <row r="55" spans="1:7" x14ac:dyDescent="0.2">
      <c r="A55" s="17"/>
      <c r="B55" s="17"/>
      <c r="C55" s="16" t="s">
        <v>58</v>
      </c>
      <c r="D55" s="17">
        <v>0</v>
      </c>
      <c r="E55" s="17">
        <v>65</v>
      </c>
      <c r="F55" s="4">
        <f t="shared" si="6"/>
        <v>0</v>
      </c>
      <c r="G55" s="5">
        <f t="shared" si="7"/>
        <v>0</v>
      </c>
    </row>
    <row r="56" spans="1:7" x14ac:dyDescent="0.2">
      <c r="A56" s="17"/>
      <c r="B56" s="16" t="s">
        <v>42</v>
      </c>
      <c r="C56" s="16" t="s">
        <v>15</v>
      </c>
      <c r="D56" s="17">
        <v>3</v>
      </c>
      <c r="E56" s="17">
        <v>110</v>
      </c>
      <c r="F56" s="4">
        <f t="shared" si="6"/>
        <v>27</v>
      </c>
      <c r="G56" s="5">
        <f t="shared" si="7"/>
        <v>0.24545454545454545</v>
      </c>
    </row>
    <row r="57" spans="1:7" x14ac:dyDescent="0.2">
      <c r="A57" s="17"/>
      <c r="B57" s="16"/>
      <c r="C57" s="16" t="s">
        <v>22</v>
      </c>
      <c r="D57" s="17">
        <v>0</v>
      </c>
      <c r="E57" s="17">
        <v>50</v>
      </c>
      <c r="F57" s="4">
        <f t="shared" si="6"/>
        <v>0</v>
      </c>
      <c r="G57" s="5">
        <f t="shared" si="7"/>
        <v>0</v>
      </c>
    </row>
    <row r="58" spans="1:7" x14ac:dyDescent="0.2">
      <c r="A58" s="17"/>
      <c r="B58" s="16"/>
      <c r="C58" s="16" t="s">
        <v>54</v>
      </c>
      <c r="D58" s="17">
        <v>2</v>
      </c>
      <c r="E58" s="17">
        <v>33</v>
      </c>
      <c r="F58" s="4">
        <f t="shared" si="6"/>
        <v>18</v>
      </c>
      <c r="G58" s="5">
        <f t="shared" si="7"/>
        <v>0.54545454545454541</v>
      </c>
    </row>
    <row r="59" spans="1:7" x14ac:dyDescent="0.2">
      <c r="A59" s="17"/>
      <c r="B59" s="17"/>
      <c r="C59" s="18" t="s">
        <v>57</v>
      </c>
      <c r="D59" s="19">
        <f>SUM(D51:D58)</f>
        <v>13</v>
      </c>
      <c r="E59" s="19">
        <f>SUM(E51:E58)</f>
        <v>705</v>
      </c>
      <c r="F59" s="4">
        <f t="shared" si="6"/>
        <v>117</v>
      </c>
      <c r="G59" s="5">
        <f t="shared" si="7"/>
        <v>0.16595744680851063</v>
      </c>
    </row>
    <row r="60" spans="1:7" ht="15" x14ac:dyDescent="0.25">
      <c r="A60" s="3"/>
      <c r="B60" s="3"/>
      <c r="C60" s="14" t="s">
        <v>59</v>
      </c>
      <c r="D60" s="15">
        <f>SUM(D59,D50,D42,D34,D25,D19,D9)</f>
        <v>220.5</v>
      </c>
      <c r="E60" s="15">
        <f>SUM(E59,E50,E42,E34,E25,E19,E9)</f>
        <v>6660</v>
      </c>
    </row>
    <row r="61" spans="1:7" ht="15" x14ac:dyDescent="0.25">
      <c r="A61" s="3"/>
      <c r="B61" s="3"/>
      <c r="C61" s="14" t="s">
        <v>63</v>
      </c>
      <c r="D61" s="15">
        <f>AVERAGE(D59,D50,D42,D34,D25,D19,D9)</f>
        <v>31.5</v>
      </c>
      <c r="E61" s="15">
        <f>AVERAGE(E59,E50,E42,E34,E25,E19,E9)</f>
        <v>951.42857142857144</v>
      </c>
    </row>
  </sheetData>
  <mergeCells count="1">
    <mergeCell ref="A1:G1"/>
  </mergeCells>
  <dataValidations count="1">
    <dataValidation type="whole" errorStyle="warning" operator="lessThanOrEqual" allowBlank="1" showInputMessage="1" showErrorMessage="1" errorTitle="Cell Value is Greater than 15" error="This is a high fat content food. Do you want to proceed? " sqref="D3:D59">
      <formula1>15</formula1>
    </dataValidation>
  </dataValidations>
  <printOptions horizontalCentered="1"/>
  <pageMargins left="0.25" right="0.25" top="0.5" bottom="0.75" header="0.5" footer="0.5"/>
  <pageSetup scale="86" orientation="portrait" r:id="rId1"/>
  <headerFooter alignWithMargins="0">
    <oddFooter>&amp;LStudent Name&amp;C&amp;A&amp;R&amp;F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G16" sqref="G16"/>
    </sheetView>
  </sheetViews>
  <sheetFormatPr defaultRowHeight="12.75" x14ac:dyDescent="0.2"/>
  <cols>
    <col min="1" max="1" width="24.85546875" customWidth="1"/>
    <col min="2" max="2" width="17.140625" bestFit="1" customWidth="1"/>
    <col min="3" max="3" width="13.85546875" customWidth="1"/>
  </cols>
  <sheetData>
    <row r="1" spans="1:3" ht="15.75" thickBot="1" x14ac:dyDescent="0.25">
      <c r="A1" s="39" t="s">
        <v>18</v>
      </c>
      <c r="B1" s="39"/>
      <c r="C1" s="39"/>
    </row>
    <row r="2" spans="1:3" ht="15" x14ac:dyDescent="0.2">
      <c r="A2" s="25"/>
      <c r="B2" s="26" t="s">
        <v>60</v>
      </c>
      <c r="C2" s="27" t="s">
        <v>61</v>
      </c>
    </row>
    <row r="3" spans="1:3" x14ac:dyDescent="0.2">
      <c r="A3" s="28" t="s">
        <v>0</v>
      </c>
      <c r="B3" s="23">
        <f>'Week 1'!E60</f>
        <v>7685</v>
      </c>
      <c r="C3" s="29">
        <f>'Week 2'!E60</f>
        <v>6660</v>
      </c>
    </row>
    <row r="4" spans="1:3" ht="25.5" x14ac:dyDescent="0.2">
      <c r="A4" s="28" t="s">
        <v>1</v>
      </c>
      <c r="B4" s="24">
        <f>'Week 1'!D60</f>
        <v>305.5</v>
      </c>
      <c r="C4" s="29">
        <f>'Week 2'!D60</f>
        <v>220.5</v>
      </c>
    </row>
    <row r="5" spans="1:3" ht="25.5" x14ac:dyDescent="0.2">
      <c r="A5" s="30" t="s">
        <v>4</v>
      </c>
      <c r="B5" s="20">
        <v>9</v>
      </c>
      <c r="C5" s="31">
        <v>9</v>
      </c>
    </row>
    <row r="6" spans="1:3" x14ac:dyDescent="0.2">
      <c r="A6" s="28" t="s">
        <v>3</v>
      </c>
      <c r="B6" s="20">
        <f>B4*B5</f>
        <v>2749.5</v>
      </c>
      <c r="C6" s="31">
        <f>C4*C5</f>
        <v>1984.5</v>
      </c>
    </row>
    <row r="7" spans="1:3" ht="27" thickBot="1" x14ac:dyDescent="0.3">
      <c r="A7" s="32" t="s">
        <v>2</v>
      </c>
      <c r="B7" s="33">
        <f>(B4*B5)/B3</f>
        <v>0.35777488614183472</v>
      </c>
      <c r="C7" s="34">
        <f>(C4*9)/C3</f>
        <v>0.29797297297297298</v>
      </c>
    </row>
  </sheetData>
  <mergeCells count="1">
    <mergeCell ref="A1:C1"/>
  </mergeCells>
  <conditionalFormatting sqref="B7:C7">
    <cfRule type="cellIs" dxfId="1" priority="1" stopIfTrue="1" operator="greaterThan">
      <formula>0.3</formula>
    </cfRule>
    <cfRule type="cellIs" dxfId="0" priority="2" stopIfTrue="1" operator="lessThanOrEqual">
      <formula>0.3</formula>
    </cfRule>
  </conditionalFormatting>
  <dataValidations count="2">
    <dataValidation operator="greaterThan" allowBlank="1" showInputMessage="1" showErrorMessage="1" sqref="B3:C3 C4"/>
    <dataValidation type="whole" operator="greaterThan" allowBlank="1" showInputMessage="1" showErrorMessage="1" sqref="B4">
      <formula1>0</formula1>
    </dataValidation>
  </dataValidations>
  <printOptions horizontalCentered="1"/>
  <pageMargins left="0.25" right="0.25" top="0.5" bottom="0.75" header="0.5" footer="0.5"/>
  <pageSetup scale="86" orientation="portrait" r:id="rId1"/>
  <headerFooter alignWithMargins="0">
    <oddFooter>&amp;LStudent Name&amp;C&amp;A&amp;R&amp;F</oddFooter>
  </headerFooter>
  <cellWatches>
    <cellWatch r="C7"/>
  </cellWatche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Week 1</vt:lpstr>
      <vt:lpstr>Week 2</vt:lpstr>
      <vt:lpstr>Summary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2010-05-08T00:02:02Z</cp:lastPrinted>
  <dcterms:created xsi:type="dcterms:W3CDTF">2001-07-24T21:29:10Z</dcterms:created>
  <dcterms:modified xsi:type="dcterms:W3CDTF">2013-06-29T18:27:06Z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TC010684541033</vt:lpwstr>
  </property>
</Properties>
</file>