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25" yWindow="315" windowWidth="21630" windowHeight="10215"/>
  </bookViews>
  <sheets>
    <sheet name="Summary" sheetId="4" r:id="rId1"/>
    <sheet name="Database" sheetId="6" r:id="rId2"/>
    <sheet name="Loan" sheetId="7" r:id="rId3"/>
  </sheets>
  <definedNames>
    <definedName name="_xlnm._FilterDatabase" localSheetId="1" hidden="1">Database!$A$15:$G$65</definedName>
    <definedName name="_xlnm._FilterDatabase" localSheetId="0" hidden="1">Summary!$A$6:$G$56</definedName>
    <definedName name="_xlnm.Criteria" localSheetId="1">Database!$A$2:$H$4</definedName>
    <definedName name="_xlnm.Criteria" localSheetId="0">Summary!#REF!</definedName>
    <definedName name="_xlnm.Extract" localSheetId="0">Summary!#REF!</definedName>
  </definedNames>
  <calcPr calcId="152511"/>
</workbook>
</file>

<file path=xl/calcChain.xml><?xml version="1.0" encoding="utf-8"?>
<calcChain xmlns="http://schemas.openxmlformats.org/spreadsheetml/2006/main">
  <c r="C11" i="7" l="1"/>
  <c r="C12" i="7" s="1"/>
  <c r="C13" i="7" s="1"/>
  <c r="C14" i="7" s="1"/>
  <c r="C15" i="7" s="1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C37" i="7" s="1"/>
  <c r="C38" i="7" s="1"/>
  <c r="C39" i="7" s="1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C50" i="7" s="1"/>
  <c r="C51" i="7" s="1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C66" i="7" s="1"/>
  <c r="C67" i="7" s="1"/>
  <c r="C68" i="7" s="1"/>
  <c r="C69" i="7" s="1"/>
  <c r="C70" i="7" s="1"/>
  <c r="C71" i="7" s="1"/>
  <c r="C72" i="7" s="1"/>
  <c r="C73" i="7" s="1"/>
  <c r="C74" i="7" s="1"/>
  <c r="C75" i="7" s="1"/>
  <c r="C76" i="7" s="1"/>
  <c r="C77" i="7" s="1"/>
  <c r="C78" i="7" s="1"/>
  <c r="C79" i="7" s="1"/>
  <c r="C80" i="7" s="1"/>
  <c r="C81" i="7" s="1"/>
  <c r="C82" i="7" s="1"/>
  <c r="C83" i="7" s="1"/>
  <c r="C84" i="7" s="1"/>
  <c r="C85" i="7" s="1"/>
  <c r="C86" i="7" s="1"/>
  <c r="C87" i="7" s="1"/>
  <c r="C88" i="7" s="1"/>
  <c r="C89" i="7" s="1"/>
  <c r="C90" i="7" s="1"/>
  <c r="C91" i="7" s="1"/>
  <c r="C92" i="7" s="1"/>
  <c r="C93" i="7" s="1"/>
  <c r="C94" i="7" s="1"/>
  <c r="C95" i="7" s="1"/>
  <c r="C96" i="7" s="1"/>
  <c r="C97" i="7" s="1"/>
  <c r="C98" i="7" s="1"/>
  <c r="C99" i="7" s="1"/>
  <c r="C100" i="7" s="1"/>
  <c r="C101" i="7" s="1"/>
  <c r="C102" i="7" s="1"/>
  <c r="C103" i="7" s="1"/>
  <c r="C104" i="7" s="1"/>
  <c r="C105" i="7" s="1"/>
  <c r="C106" i="7" s="1"/>
  <c r="C107" i="7" s="1"/>
  <c r="C108" i="7" s="1"/>
  <c r="C109" i="7" s="1"/>
  <c r="C110" i="7" s="1"/>
  <c r="C111" i="7" s="1"/>
  <c r="C112" i="7" s="1"/>
  <c r="C113" i="7" s="1"/>
  <c r="C114" i="7" s="1"/>
  <c r="C115" i="7" s="1"/>
  <c r="C116" i="7" s="1"/>
  <c r="C117" i="7" s="1"/>
  <c r="C118" i="7" s="1"/>
  <c r="C119" i="7" s="1"/>
  <c r="C120" i="7" s="1"/>
  <c r="C121" i="7" s="1"/>
  <c r="C122" i="7" s="1"/>
  <c r="C123" i="7" s="1"/>
  <c r="C124" i="7" s="1"/>
  <c r="C125" i="7" s="1"/>
  <c r="C126" i="7" s="1"/>
  <c r="C127" i="7" s="1"/>
  <c r="C128" i="7" s="1"/>
  <c r="C129" i="7" s="1"/>
  <c r="C130" i="7" s="1"/>
  <c r="C131" i="7" s="1"/>
  <c r="C132" i="7" s="1"/>
  <c r="C133" i="7" s="1"/>
  <c r="C134" i="7" s="1"/>
  <c r="C135" i="7" s="1"/>
  <c r="C136" i="7" s="1"/>
  <c r="C137" i="7" s="1"/>
  <c r="C138" i="7" s="1"/>
  <c r="C139" i="7" s="1"/>
  <c r="C140" i="7" s="1"/>
  <c r="C141" i="7" s="1"/>
  <c r="C142" i="7" s="1"/>
  <c r="C143" i="7" s="1"/>
  <c r="C144" i="7" s="1"/>
  <c r="C145" i="7" s="1"/>
  <c r="C146" i="7" s="1"/>
  <c r="C147" i="7" s="1"/>
  <c r="C148" i="7" s="1"/>
  <c r="C149" i="7" s="1"/>
  <c r="C150" i="7" s="1"/>
  <c r="C151" i="7" s="1"/>
  <c r="C152" i="7" s="1"/>
  <c r="C153" i="7" s="1"/>
  <c r="C154" i="7" s="1"/>
  <c r="C155" i="7" s="1"/>
  <c r="C156" i="7" s="1"/>
  <c r="C157" i="7" s="1"/>
  <c r="C158" i="7" s="1"/>
  <c r="C159" i="7" s="1"/>
  <c r="C160" i="7" s="1"/>
  <c r="C161" i="7" s="1"/>
  <c r="C162" i="7" s="1"/>
  <c r="C163" i="7" s="1"/>
  <c r="C164" i="7" s="1"/>
  <c r="C165" i="7" s="1"/>
  <c r="C166" i="7" s="1"/>
  <c r="C167" i="7" s="1"/>
  <c r="C168" i="7" s="1"/>
  <c r="C169" i="7" s="1"/>
  <c r="C170" i="7" s="1"/>
  <c r="C171" i="7" s="1"/>
  <c r="C172" i="7" s="1"/>
  <c r="C173" i="7" s="1"/>
  <c r="C174" i="7" s="1"/>
  <c r="C175" i="7" s="1"/>
  <c r="C176" i="7" s="1"/>
  <c r="C177" i="7" s="1"/>
  <c r="C178" i="7" s="1"/>
  <c r="C179" i="7" s="1"/>
  <c r="C180" i="7" s="1"/>
  <c r="C181" i="7" s="1"/>
  <c r="C182" i="7" s="1"/>
  <c r="C183" i="7" s="1"/>
  <c r="C184" i="7" s="1"/>
  <c r="C185" i="7" s="1"/>
  <c r="C186" i="7" s="1"/>
  <c r="C187" i="7" s="1"/>
  <c r="C188" i="7" s="1"/>
  <c r="C189" i="7" s="1"/>
  <c r="C190" i="7" s="1"/>
  <c r="C191" i="7" s="1"/>
  <c r="C192" i="7" s="1"/>
  <c r="C193" i="7" s="1"/>
  <c r="C194" i="7" s="1"/>
  <c r="C195" i="7" s="1"/>
  <c r="C196" i="7" s="1"/>
  <c r="C197" i="7" s="1"/>
  <c r="C198" i="7" s="1"/>
  <c r="C199" i="7" s="1"/>
  <c r="C200" i="7" s="1"/>
  <c r="C201" i="7" s="1"/>
  <c r="C202" i="7" s="1"/>
  <c r="C203" i="7" s="1"/>
  <c r="C204" i="7" s="1"/>
  <c r="C205" i="7" s="1"/>
  <c r="C206" i="7" s="1"/>
  <c r="C207" i="7" s="1"/>
  <c r="C208" i="7" s="1"/>
  <c r="C209" i="7" s="1"/>
  <c r="C210" i="7" s="1"/>
  <c r="C211" i="7" s="1"/>
  <c r="C212" i="7" s="1"/>
  <c r="C213" i="7" s="1"/>
  <c r="C214" i="7" s="1"/>
  <c r="C215" i="7" s="1"/>
  <c r="C216" i="7" s="1"/>
  <c r="C217" i="7" s="1"/>
  <c r="C218" i="7" s="1"/>
  <c r="C219" i="7" s="1"/>
  <c r="C220" i="7" s="1"/>
  <c r="C221" i="7" s="1"/>
  <c r="C222" i="7" s="1"/>
  <c r="C223" i="7" s="1"/>
  <c r="C224" i="7" s="1"/>
  <c r="C225" i="7" s="1"/>
  <c r="C226" i="7" s="1"/>
  <c r="C227" i="7" s="1"/>
  <c r="C228" i="7" s="1"/>
  <c r="C229" i="7" s="1"/>
  <c r="C230" i="7" s="1"/>
  <c r="C231" i="7" s="1"/>
  <c r="C232" i="7" s="1"/>
  <c r="C233" i="7" s="1"/>
  <c r="C234" i="7" s="1"/>
  <c r="C235" i="7" s="1"/>
  <c r="C236" i="7" s="1"/>
  <c r="C237" i="7" s="1"/>
  <c r="C238" i="7" s="1"/>
  <c r="C239" i="7" s="1"/>
  <c r="C240" i="7" s="1"/>
  <c r="C241" i="7" s="1"/>
  <c r="C242" i="7" s="1"/>
  <c r="C243" i="7" s="1"/>
  <c r="C244" i="7" s="1"/>
  <c r="C245" i="7" s="1"/>
  <c r="C246" i="7" s="1"/>
  <c r="C247" i="7" s="1"/>
  <c r="C248" i="7" s="1"/>
  <c r="C249" i="7" s="1"/>
  <c r="C250" i="7" s="1"/>
  <c r="C251" i="7" s="1"/>
  <c r="C252" i="7" s="1"/>
  <c r="C253" i="7" s="1"/>
  <c r="C254" i="7" s="1"/>
  <c r="C255" i="7" s="1"/>
  <c r="C256" i="7" s="1"/>
  <c r="C257" i="7" s="1"/>
  <c r="C258" i="7" s="1"/>
  <c r="C259" i="7" s="1"/>
  <c r="C260" i="7" s="1"/>
  <c r="C261" i="7" s="1"/>
  <c r="C262" i="7" s="1"/>
  <c r="C263" i="7" s="1"/>
  <c r="C264" i="7" s="1"/>
  <c r="C265" i="7" s="1"/>
  <c r="C266" i="7" s="1"/>
  <c r="C267" i="7" s="1"/>
  <c r="C268" i="7" s="1"/>
  <c r="C269" i="7" s="1"/>
  <c r="C270" i="7" s="1"/>
  <c r="C271" i="7" s="1"/>
  <c r="C272" i="7" s="1"/>
  <c r="C273" i="7" s="1"/>
  <c r="C274" i="7" s="1"/>
  <c r="C275" i="7" s="1"/>
  <c r="C276" i="7" s="1"/>
  <c r="C277" i="7" s="1"/>
  <c r="C278" i="7" s="1"/>
  <c r="C279" i="7" s="1"/>
  <c r="C280" i="7" s="1"/>
  <c r="C281" i="7" s="1"/>
  <c r="C282" i="7" s="1"/>
  <c r="C283" i="7" s="1"/>
  <c r="C284" i="7" s="1"/>
  <c r="C285" i="7" s="1"/>
  <c r="C286" i="7" s="1"/>
  <c r="C287" i="7" s="1"/>
  <c r="C288" i="7" s="1"/>
  <c r="C289" i="7" s="1"/>
  <c r="C290" i="7" s="1"/>
  <c r="C291" i="7" s="1"/>
  <c r="C292" i="7" s="1"/>
  <c r="C293" i="7" s="1"/>
  <c r="C294" i="7" s="1"/>
  <c r="C295" i="7" s="1"/>
  <c r="C296" i="7" s="1"/>
  <c r="C297" i="7" s="1"/>
  <c r="C298" i="7" s="1"/>
  <c r="C299" i="7" s="1"/>
  <c r="C300" i="7" s="1"/>
  <c r="C301" i="7" s="1"/>
  <c r="C302" i="7" s="1"/>
  <c r="C303" i="7" s="1"/>
  <c r="C304" i="7" s="1"/>
  <c r="C305" i="7" s="1"/>
  <c r="C306" i="7" s="1"/>
  <c r="C307" i="7" s="1"/>
  <c r="C308" i="7" s="1"/>
  <c r="C309" i="7" s="1"/>
  <c r="C310" i="7" s="1"/>
  <c r="C311" i="7" s="1"/>
  <c r="C312" i="7" s="1"/>
  <c r="C313" i="7" s="1"/>
  <c r="C314" i="7" s="1"/>
  <c r="C315" i="7" s="1"/>
  <c r="C316" i="7" s="1"/>
  <c r="C317" i="7" s="1"/>
  <c r="C318" i="7" s="1"/>
  <c r="C319" i="7" s="1"/>
  <c r="C320" i="7" s="1"/>
  <c r="C321" i="7" s="1"/>
  <c r="C322" i="7" s="1"/>
  <c r="C323" i="7" s="1"/>
  <c r="C324" i="7" s="1"/>
  <c r="C325" i="7" s="1"/>
  <c r="C326" i="7" s="1"/>
  <c r="C327" i="7" s="1"/>
  <c r="C328" i="7" s="1"/>
  <c r="C329" i="7" s="1"/>
  <c r="C330" i="7" s="1"/>
  <c r="C331" i="7" s="1"/>
  <c r="C332" i="7" s="1"/>
  <c r="C333" i="7" s="1"/>
  <c r="C334" i="7" s="1"/>
  <c r="C335" i="7" s="1"/>
  <c r="C336" i="7" s="1"/>
  <c r="C337" i="7" s="1"/>
  <c r="C338" i="7" s="1"/>
  <c r="C339" i="7" s="1"/>
  <c r="C340" i="7" s="1"/>
  <c r="C341" i="7" s="1"/>
  <c r="C342" i="7" s="1"/>
  <c r="C343" i="7" s="1"/>
  <c r="C344" i="7" s="1"/>
  <c r="C345" i="7" s="1"/>
  <c r="C346" i="7" s="1"/>
  <c r="C347" i="7" s="1"/>
  <c r="C348" i="7" s="1"/>
  <c r="C349" i="7" s="1"/>
  <c r="C350" i="7" s="1"/>
  <c r="C351" i="7" s="1"/>
  <c r="C352" i="7" s="1"/>
  <c r="C353" i="7" s="1"/>
  <c r="C354" i="7" s="1"/>
  <c r="C355" i="7" s="1"/>
  <c r="C356" i="7" s="1"/>
  <c r="C357" i="7" s="1"/>
  <c r="C358" i="7" s="1"/>
  <c r="C359" i="7" s="1"/>
  <c r="C360" i="7" s="1"/>
  <c r="C361" i="7" s="1"/>
  <c r="C362" i="7" s="1"/>
  <c r="C363" i="7" s="1"/>
  <c r="C364" i="7" s="1"/>
  <c r="C365" i="7" s="1"/>
  <c r="C366" i="7" s="1"/>
  <c r="C367" i="7" s="1"/>
  <c r="C368" i="7" s="1"/>
  <c r="C369" i="7" s="1"/>
  <c r="C370" i="7" s="1"/>
  <c r="E4" i="7"/>
  <c r="E3" i="7"/>
  <c r="E2" i="7"/>
  <c r="D11" i="7" s="1"/>
  <c r="F34" i="7" l="1"/>
  <c r="F13" i="7"/>
  <c r="E14" i="7"/>
  <c r="F17" i="7"/>
  <c r="E18" i="7"/>
  <c r="F23" i="7"/>
  <c r="E24" i="7"/>
  <c r="E26" i="7"/>
  <c r="E28" i="7"/>
  <c r="F31" i="7"/>
  <c r="E32" i="7"/>
  <c r="E5" i="7"/>
  <c r="E11" i="7"/>
  <c r="F12" i="7"/>
  <c r="E13" i="7"/>
  <c r="F14" i="7"/>
  <c r="E15" i="7"/>
  <c r="F16" i="7"/>
  <c r="E17" i="7"/>
  <c r="F18" i="7"/>
  <c r="E19" i="7"/>
  <c r="F20" i="7"/>
  <c r="E21" i="7"/>
  <c r="F22" i="7"/>
  <c r="E23" i="7"/>
  <c r="F24" i="7"/>
  <c r="E25" i="7"/>
  <c r="F26" i="7"/>
  <c r="E27" i="7"/>
  <c r="F28" i="7"/>
  <c r="E29" i="7"/>
  <c r="F30" i="7"/>
  <c r="E31" i="7"/>
  <c r="F32" i="7"/>
  <c r="E33" i="7"/>
  <c r="E370" i="7"/>
  <c r="F369" i="7"/>
  <c r="E368" i="7"/>
  <c r="F367" i="7"/>
  <c r="E366" i="7"/>
  <c r="F365" i="7"/>
  <c r="E364" i="7"/>
  <c r="F363" i="7"/>
  <c r="E362" i="7"/>
  <c r="F361" i="7"/>
  <c r="E360" i="7"/>
  <c r="F359" i="7"/>
  <c r="E358" i="7"/>
  <c r="F357" i="7"/>
  <c r="E356" i="7"/>
  <c r="F355" i="7"/>
  <c r="E354" i="7"/>
  <c r="F353" i="7"/>
  <c r="E352" i="7"/>
  <c r="F351" i="7"/>
  <c r="E350" i="7"/>
  <c r="F349" i="7"/>
  <c r="E348" i="7"/>
  <c r="F347" i="7"/>
  <c r="E346" i="7"/>
  <c r="F345" i="7"/>
  <c r="E344" i="7"/>
  <c r="F343" i="7"/>
  <c r="E342" i="7"/>
  <c r="F341" i="7"/>
  <c r="E340" i="7"/>
  <c r="F339" i="7"/>
  <c r="E338" i="7"/>
  <c r="F337" i="7"/>
  <c r="F370" i="7"/>
  <c r="E369" i="7"/>
  <c r="F368" i="7"/>
  <c r="E367" i="7"/>
  <c r="F366" i="7"/>
  <c r="E365" i="7"/>
  <c r="F364" i="7"/>
  <c r="E363" i="7"/>
  <c r="F362" i="7"/>
  <c r="E361" i="7"/>
  <c r="F360" i="7"/>
  <c r="E359" i="7"/>
  <c r="F358" i="7"/>
  <c r="E357" i="7"/>
  <c r="F356" i="7"/>
  <c r="E355" i="7"/>
  <c r="F354" i="7"/>
  <c r="E353" i="7"/>
  <c r="F352" i="7"/>
  <c r="E351" i="7"/>
  <c r="F350" i="7"/>
  <c r="E349" i="7"/>
  <c r="F348" i="7"/>
  <c r="E347" i="7"/>
  <c r="F346" i="7"/>
  <c r="E345" i="7"/>
  <c r="F344" i="7"/>
  <c r="E343" i="7"/>
  <c r="F342" i="7"/>
  <c r="E341" i="7"/>
  <c r="F340" i="7"/>
  <c r="E339" i="7"/>
  <c r="F338" i="7"/>
  <c r="E337" i="7"/>
  <c r="F336" i="7"/>
  <c r="E335" i="7"/>
  <c r="F334" i="7"/>
  <c r="E333" i="7"/>
  <c r="F332" i="7"/>
  <c r="E331" i="7"/>
  <c r="F330" i="7"/>
  <c r="E329" i="7"/>
  <c r="F328" i="7"/>
  <c r="E327" i="7"/>
  <c r="F326" i="7"/>
  <c r="E325" i="7"/>
  <c r="F324" i="7"/>
  <c r="E323" i="7"/>
  <c r="F322" i="7"/>
  <c r="E321" i="7"/>
  <c r="F320" i="7"/>
  <c r="E319" i="7"/>
  <c r="F318" i="7"/>
  <c r="E317" i="7"/>
  <c r="F316" i="7"/>
  <c r="E315" i="7"/>
  <c r="F314" i="7"/>
  <c r="E313" i="7"/>
  <c r="F312" i="7"/>
  <c r="E311" i="7"/>
  <c r="F310" i="7"/>
  <c r="E309" i="7"/>
  <c r="F308" i="7"/>
  <c r="E307" i="7"/>
  <c r="F306" i="7"/>
  <c r="E305" i="7"/>
  <c r="F304" i="7"/>
  <c r="E303" i="7"/>
  <c r="E336" i="7"/>
  <c r="F335" i="7"/>
  <c r="E334" i="7"/>
  <c r="F333" i="7"/>
  <c r="E332" i="7"/>
  <c r="F331" i="7"/>
  <c r="E330" i="7"/>
  <c r="F329" i="7"/>
  <c r="E328" i="7"/>
  <c r="F327" i="7"/>
  <c r="E326" i="7"/>
  <c r="F325" i="7"/>
  <c r="E324" i="7"/>
  <c r="F323" i="7"/>
  <c r="E322" i="7"/>
  <c r="F321" i="7"/>
  <c r="E320" i="7"/>
  <c r="F319" i="7"/>
  <c r="E318" i="7"/>
  <c r="F317" i="7"/>
  <c r="E316" i="7"/>
  <c r="F315" i="7"/>
  <c r="E314" i="7"/>
  <c r="F313" i="7"/>
  <c r="E312" i="7"/>
  <c r="F311" i="7"/>
  <c r="E310" i="7"/>
  <c r="F309" i="7"/>
  <c r="E308" i="7"/>
  <c r="F307" i="7"/>
  <c r="E306" i="7"/>
  <c r="F305" i="7"/>
  <c r="E304" i="7"/>
  <c r="F303" i="7"/>
  <c r="E302" i="7"/>
  <c r="F301" i="7"/>
  <c r="E300" i="7"/>
  <c r="F299" i="7"/>
  <c r="E298" i="7"/>
  <c r="F297" i="7"/>
  <c r="E296" i="7"/>
  <c r="F295" i="7"/>
  <c r="E294" i="7"/>
  <c r="F293" i="7"/>
  <c r="E292" i="7"/>
  <c r="F291" i="7"/>
  <c r="E290" i="7"/>
  <c r="F289" i="7"/>
  <c r="E288" i="7"/>
  <c r="F287" i="7"/>
  <c r="E286" i="7"/>
  <c r="F285" i="7"/>
  <c r="E284" i="7"/>
  <c r="F283" i="7"/>
  <c r="E282" i="7"/>
  <c r="F281" i="7"/>
  <c r="E280" i="7"/>
  <c r="F279" i="7"/>
  <c r="E278" i="7"/>
  <c r="F277" i="7"/>
  <c r="E276" i="7"/>
  <c r="F275" i="7"/>
  <c r="E274" i="7"/>
  <c r="F273" i="7"/>
  <c r="E272" i="7"/>
  <c r="F271" i="7"/>
  <c r="E270" i="7"/>
  <c r="F269" i="7"/>
  <c r="E268" i="7"/>
  <c r="F267" i="7"/>
  <c r="E266" i="7"/>
  <c r="F265" i="7"/>
  <c r="E264" i="7"/>
  <c r="F263" i="7"/>
  <c r="E262" i="7"/>
  <c r="F261" i="7"/>
  <c r="E260" i="7"/>
  <c r="F259" i="7"/>
  <c r="F302" i="7"/>
  <c r="E301" i="7"/>
  <c r="F300" i="7"/>
  <c r="E299" i="7"/>
  <c r="F298" i="7"/>
  <c r="E297" i="7"/>
  <c r="F296" i="7"/>
  <c r="E295" i="7"/>
  <c r="F294" i="7"/>
  <c r="E293" i="7"/>
  <c r="F292" i="7"/>
  <c r="E291" i="7"/>
  <c r="F290" i="7"/>
  <c r="E289" i="7"/>
  <c r="F288" i="7"/>
  <c r="E287" i="7"/>
  <c r="F286" i="7"/>
  <c r="E285" i="7"/>
  <c r="F284" i="7"/>
  <c r="E283" i="7"/>
  <c r="F282" i="7"/>
  <c r="E281" i="7"/>
  <c r="F280" i="7"/>
  <c r="E279" i="7"/>
  <c r="F278" i="7"/>
  <c r="E277" i="7"/>
  <c r="F276" i="7"/>
  <c r="E275" i="7"/>
  <c r="F274" i="7"/>
  <c r="E273" i="7"/>
  <c r="F272" i="7"/>
  <c r="E271" i="7"/>
  <c r="F270" i="7"/>
  <c r="E269" i="7"/>
  <c r="F268" i="7"/>
  <c r="E267" i="7"/>
  <c r="F266" i="7"/>
  <c r="E265" i="7"/>
  <c r="F264" i="7"/>
  <c r="E263" i="7"/>
  <c r="F262" i="7"/>
  <c r="E261" i="7"/>
  <c r="F260" i="7"/>
  <c r="E259" i="7"/>
  <c r="F258" i="7"/>
  <c r="E257" i="7"/>
  <c r="F256" i="7"/>
  <c r="E255" i="7"/>
  <c r="F254" i="7"/>
  <c r="E253" i="7"/>
  <c r="F252" i="7"/>
  <c r="E251" i="7"/>
  <c r="F250" i="7"/>
  <c r="E249" i="7"/>
  <c r="F248" i="7"/>
  <c r="E247" i="7"/>
  <c r="F246" i="7"/>
  <c r="E245" i="7"/>
  <c r="F244" i="7"/>
  <c r="E243" i="7"/>
  <c r="F242" i="7"/>
  <c r="E241" i="7"/>
  <c r="F240" i="7"/>
  <c r="E239" i="7"/>
  <c r="F238" i="7"/>
  <c r="E237" i="7"/>
  <c r="F236" i="7"/>
  <c r="E235" i="7"/>
  <c r="E258" i="7"/>
  <c r="F257" i="7"/>
  <c r="E254" i="7"/>
  <c r="F253" i="7"/>
  <c r="E250" i="7"/>
  <c r="F249" i="7"/>
  <c r="E246" i="7"/>
  <c r="F245" i="7"/>
  <c r="E242" i="7"/>
  <c r="F241" i="7"/>
  <c r="E238" i="7"/>
  <c r="F237" i="7"/>
  <c r="F234" i="7"/>
  <c r="E233" i="7"/>
  <c r="F232" i="7"/>
  <c r="E231" i="7"/>
  <c r="F230" i="7"/>
  <c r="E229" i="7"/>
  <c r="F228" i="7"/>
  <c r="E227" i="7"/>
  <c r="F226" i="7"/>
  <c r="E225" i="7"/>
  <c r="F224" i="7"/>
  <c r="E223" i="7"/>
  <c r="F222" i="7"/>
  <c r="E221" i="7"/>
  <c r="F220" i="7"/>
  <c r="E219" i="7"/>
  <c r="F218" i="7"/>
  <c r="E217" i="7"/>
  <c r="F216" i="7"/>
  <c r="E215" i="7"/>
  <c r="F214" i="7"/>
  <c r="E213" i="7"/>
  <c r="F212" i="7"/>
  <c r="E211" i="7"/>
  <c r="F210" i="7"/>
  <c r="E209" i="7"/>
  <c r="F208" i="7"/>
  <c r="E207" i="7"/>
  <c r="F206" i="7"/>
  <c r="E205" i="7"/>
  <c r="F204" i="7"/>
  <c r="E203" i="7"/>
  <c r="F202" i="7"/>
  <c r="E201" i="7"/>
  <c r="F200" i="7"/>
  <c r="E199" i="7"/>
  <c r="F198" i="7"/>
  <c r="E197" i="7"/>
  <c r="F196" i="7"/>
  <c r="E195" i="7"/>
  <c r="F194" i="7"/>
  <c r="E193" i="7"/>
  <c r="F192" i="7"/>
  <c r="E191" i="7"/>
  <c r="F190" i="7"/>
  <c r="E189" i="7"/>
  <c r="F188" i="7"/>
  <c r="E187" i="7"/>
  <c r="F186" i="7"/>
  <c r="E185" i="7"/>
  <c r="F184" i="7"/>
  <c r="E183" i="7"/>
  <c r="F182" i="7"/>
  <c r="E181" i="7"/>
  <c r="F180" i="7"/>
  <c r="E179" i="7"/>
  <c r="E256" i="7"/>
  <c r="F255" i="7"/>
  <c r="E252" i="7"/>
  <c r="F251" i="7"/>
  <c r="E248" i="7"/>
  <c r="F247" i="7"/>
  <c r="E244" i="7"/>
  <c r="F243" i="7"/>
  <c r="E240" i="7"/>
  <c r="F239" i="7"/>
  <c r="E236" i="7"/>
  <c r="F235" i="7"/>
  <c r="E234" i="7"/>
  <c r="F233" i="7"/>
  <c r="E232" i="7"/>
  <c r="F231" i="7"/>
  <c r="E230" i="7"/>
  <c r="F229" i="7"/>
  <c r="E228" i="7"/>
  <c r="F227" i="7"/>
  <c r="E226" i="7"/>
  <c r="F225" i="7"/>
  <c r="E224" i="7"/>
  <c r="F223" i="7"/>
  <c r="E222" i="7"/>
  <c r="F221" i="7"/>
  <c r="E220" i="7"/>
  <c r="F219" i="7"/>
  <c r="E218" i="7"/>
  <c r="F217" i="7"/>
  <c r="E216" i="7"/>
  <c r="F215" i="7"/>
  <c r="E214" i="7"/>
  <c r="F213" i="7"/>
  <c r="E212" i="7"/>
  <c r="F211" i="7"/>
  <c r="E210" i="7"/>
  <c r="F209" i="7"/>
  <c r="E208" i="7"/>
  <c r="F207" i="7"/>
  <c r="E206" i="7"/>
  <c r="F205" i="7"/>
  <c r="E204" i="7"/>
  <c r="F203" i="7"/>
  <c r="E202" i="7"/>
  <c r="F201" i="7"/>
  <c r="E200" i="7"/>
  <c r="F199" i="7"/>
  <c r="E198" i="7"/>
  <c r="F197" i="7"/>
  <c r="E196" i="7"/>
  <c r="F195" i="7"/>
  <c r="E194" i="7"/>
  <c r="F193" i="7"/>
  <c r="E192" i="7"/>
  <c r="F191" i="7"/>
  <c r="E190" i="7"/>
  <c r="F189" i="7"/>
  <c r="E188" i="7"/>
  <c r="F187" i="7"/>
  <c r="E186" i="7"/>
  <c r="F185" i="7"/>
  <c r="E184" i="7"/>
  <c r="F183" i="7"/>
  <c r="E182" i="7"/>
  <c r="F181" i="7"/>
  <c r="E180" i="7"/>
  <c r="F179" i="7"/>
  <c r="E178" i="7"/>
  <c r="F177" i="7"/>
  <c r="E176" i="7"/>
  <c r="F175" i="7"/>
  <c r="E174" i="7"/>
  <c r="F173" i="7"/>
  <c r="E172" i="7"/>
  <c r="F171" i="7"/>
  <c r="E170" i="7"/>
  <c r="F169" i="7"/>
  <c r="E168" i="7"/>
  <c r="F167" i="7"/>
  <c r="E166" i="7"/>
  <c r="F165" i="7"/>
  <c r="F178" i="7"/>
  <c r="E175" i="7"/>
  <c r="F174" i="7"/>
  <c r="E171" i="7"/>
  <c r="F170" i="7"/>
  <c r="E167" i="7"/>
  <c r="F166" i="7"/>
  <c r="E164" i="7"/>
  <c r="F163" i="7"/>
  <c r="E162" i="7"/>
  <c r="F161" i="7"/>
  <c r="E160" i="7"/>
  <c r="F159" i="7"/>
  <c r="E158" i="7"/>
  <c r="F157" i="7"/>
  <c r="E156" i="7"/>
  <c r="F155" i="7"/>
  <c r="E154" i="7"/>
  <c r="F153" i="7"/>
  <c r="E152" i="7"/>
  <c r="F151" i="7"/>
  <c r="E150" i="7"/>
  <c r="F149" i="7"/>
  <c r="E148" i="7"/>
  <c r="F147" i="7"/>
  <c r="E146" i="7"/>
  <c r="F145" i="7"/>
  <c r="E144" i="7"/>
  <c r="F143" i="7"/>
  <c r="E142" i="7"/>
  <c r="F141" i="7"/>
  <c r="E140" i="7"/>
  <c r="F139" i="7"/>
  <c r="E138" i="7"/>
  <c r="F137" i="7"/>
  <c r="E136" i="7"/>
  <c r="F135" i="7"/>
  <c r="E134" i="7"/>
  <c r="F133" i="7"/>
  <c r="E132" i="7"/>
  <c r="F131" i="7"/>
  <c r="E130" i="7"/>
  <c r="F129" i="7"/>
  <c r="E128" i="7"/>
  <c r="F127" i="7"/>
  <c r="E126" i="7"/>
  <c r="F125" i="7"/>
  <c r="E124" i="7"/>
  <c r="F123" i="7"/>
  <c r="E122" i="7"/>
  <c r="F121" i="7"/>
  <c r="E120" i="7"/>
  <c r="F119" i="7"/>
  <c r="E118" i="7"/>
  <c r="F117" i="7"/>
  <c r="E116" i="7"/>
  <c r="F115" i="7"/>
  <c r="E114" i="7"/>
  <c r="F113" i="7"/>
  <c r="E112" i="7"/>
  <c r="F111" i="7"/>
  <c r="E110" i="7"/>
  <c r="F109" i="7"/>
  <c r="E108" i="7"/>
  <c r="F107" i="7"/>
  <c r="E106" i="7"/>
  <c r="F105" i="7"/>
  <c r="E104" i="7"/>
  <c r="F103" i="7"/>
  <c r="E102" i="7"/>
  <c r="F101" i="7"/>
  <c r="E100" i="7"/>
  <c r="F99" i="7"/>
  <c r="E98" i="7"/>
  <c r="F97" i="7"/>
  <c r="E96" i="7"/>
  <c r="F95" i="7"/>
  <c r="E94" i="7"/>
  <c r="F93" i="7"/>
  <c r="E92" i="7"/>
  <c r="F91" i="7"/>
  <c r="E90" i="7"/>
  <c r="F89" i="7"/>
  <c r="E88" i="7"/>
  <c r="F87" i="7"/>
  <c r="E86" i="7"/>
  <c r="F85" i="7"/>
  <c r="E84" i="7"/>
  <c r="F83" i="7"/>
  <c r="E82" i="7"/>
  <c r="F81" i="7"/>
  <c r="E80" i="7"/>
  <c r="F79" i="7"/>
  <c r="E78" i="7"/>
  <c r="F77" i="7"/>
  <c r="E76" i="7"/>
  <c r="F75" i="7"/>
  <c r="E74" i="7"/>
  <c r="F73" i="7"/>
  <c r="E72" i="7"/>
  <c r="F71" i="7"/>
  <c r="E70" i="7"/>
  <c r="F69" i="7"/>
  <c r="E68" i="7"/>
  <c r="F67" i="7"/>
  <c r="E66" i="7"/>
  <c r="F65" i="7"/>
  <c r="E64" i="7"/>
  <c r="F63" i="7"/>
  <c r="E62" i="7"/>
  <c r="F61" i="7"/>
  <c r="E60" i="7"/>
  <c r="F59" i="7"/>
  <c r="E58" i="7"/>
  <c r="F57" i="7"/>
  <c r="E56" i="7"/>
  <c r="F55" i="7"/>
  <c r="E54" i="7"/>
  <c r="F53" i="7"/>
  <c r="E52" i="7"/>
  <c r="F51" i="7"/>
  <c r="E50" i="7"/>
  <c r="F49" i="7"/>
  <c r="E48" i="7"/>
  <c r="F47" i="7"/>
  <c r="E46" i="7"/>
  <c r="F45" i="7"/>
  <c r="E44" i="7"/>
  <c r="F43" i="7"/>
  <c r="E42" i="7"/>
  <c r="F41" i="7"/>
  <c r="E40" i="7"/>
  <c r="F39" i="7"/>
  <c r="E38" i="7"/>
  <c r="F37" i="7"/>
  <c r="E36" i="7"/>
  <c r="F35" i="7"/>
  <c r="E177" i="7"/>
  <c r="F176" i="7"/>
  <c r="E173" i="7"/>
  <c r="F172" i="7"/>
  <c r="E169" i="7"/>
  <c r="F168" i="7"/>
  <c r="E165" i="7"/>
  <c r="F164" i="7"/>
  <c r="E163" i="7"/>
  <c r="F162" i="7"/>
  <c r="E161" i="7"/>
  <c r="F160" i="7"/>
  <c r="E159" i="7"/>
  <c r="F158" i="7"/>
  <c r="E157" i="7"/>
  <c r="F156" i="7"/>
  <c r="E155" i="7"/>
  <c r="F154" i="7"/>
  <c r="E153" i="7"/>
  <c r="F152" i="7"/>
  <c r="E151" i="7"/>
  <c r="F150" i="7"/>
  <c r="E149" i="7"/>
  <c r="F148" i="7"/>
  <c r="E147" i="7"/>
  <c r="F146" i="7"/>
  <c r="E145" i="7"/>
  <c r="F144" i="7"/>
  <c r="E143" i="7"/>
  <c r="F142" i="7"/>
  <c r="E141" i="7"/>
  <c r="F140" i="7"/>
  <c r="E139" i="7"/>
  <c r="F138" i="7"/>
  <c r="E137" i="7"/>
  <c r="F136" i="7"/>
  <c r="E135" i="7"/>
  <c r="F134" i="7"/>
  <c r="E133" i="7"/>
  <c r="F132" i="7"/>
  <c r="E131" i="7"/>
  <c r="F130" i="7"/>
  <c r="E129" i="7"/>
  <c r="F128" i="7"/>
  <c r="E127" i="7"/>
  <c r="F126" i="7"/>
  <c r="E125" i="7"/>
  <c r="F124" i="7"/>
  <c r="E123" i="7"/>
  <c r="F122" i="7"/>
  <c r="E121" i="7"/>
  <c r="F120" i="7"/>
  <c r="E119" i="7"/>
  <c r="F118" i="7"/>
  <c r="E117" i="7"/>
  <c r="F116" i="7"/>
  <c r="E115" i="7"/>
  <c r="F114" i="7"/>
  <c r="E113" i="7"/>
  <c r="F112" i="7"/>
  <c r="E111" i="7"/>
  <c r="F110" i="7"/>
  <c r="E109" i="7"/>
  <c r="F108" i="7"/>
  <c r="E107" i="7"/>
  <c r="F106" i="7"/>
  <c r="E105" i="7"/>
  <c r="F104" i="7"/>
  <c r="E103" i="7"/>
  <c r="F102" i="7"/>
  <c r="E101" i="7"/>
  <c r="F100" i="7"/>
  <c r="E99" i="7"/>
  <c r="F98" i="7"/>
  <c r="E97" i="7"/>
  <c r="F96" i="7"/>
  <c r="E95" i="7"/>
  <c r="F94" i="7"/>
  <c r="E93" i="7"/>
  <c r="F92" i="7"/>
  <c r="E91" i="7"/>
  <c r="F90" i="7"/>
  <c r="E89" i="7"/>
  <c r="F88" i="7"/>
  <c r="E87" i="7"/>
  <c r="F86" i="7"/>
  <c r="E85" i="7"/>
  <c r="F84" i="7"/>
  <c r="E83" i="7"/>
  <c r="F82" i="7"/>
  <c r="E81" i="7"/>
  <c r="F80" i="7"/>
  <c r="E79" i="7"/>
  <c r="F78" i="7"/>
  <c r="E77" i="7"/>
  <c r="F76" i="7"/>
  <c r="E75" i="7"/>
  <c r="F74" i="7"/>
  <c r="E73" i="7"/>
  <c r="F72" i="7"/>
  <c r="E71" i="7"/>
  <c r="F70" i="7"/>
  <c r="E69" i="7"/>
  <c r="F68" i="7"/>
  <c r="E67" i="7"/>
  <c r="F66" i="7"/>
  <c r="E65" i="7"/>
  <c r="F64" i="7"/>
  <c r="E63" i="7"/>
  <c r="F62" i="7"/>
  <c r="E61" i="7"/>
  <c r="F60" i="7"/>
  <c r="E59" i="7"/>
  <c r="F58" i="7"/>
  <c r="E57" i="7"/>
  <c r="F56" i="7"/>
  <c r="E55" i="7"/>
  <c r="F54" i="7"/>
  <c r="E53" i="7"/>
  <c r="F52" i="7"/>
  <c r="E51" i="7"/>
  <c r="F50" i="7"/>
  <c r="E49" i="7"/>
  <c r="F48" i="7"/>
  <c r="E47" i="7"/>
  <c r="F46" i="7"/>
  <c r="E45" i="7"/>
  <c r="F44" i="7"/>
  <c r="E43" i="7"/>
  <c r="F42" i="7"/>
  <c r="E41" i="7"/>
  <c r="F40" i="7"/>
  <c r="E39" i="7"/>
  <c r="F38" i="7"/>
  <c r="E37" i="7"/>
  <c r="F36" i="7"/>
  <c r="E35" i="7"/>
  <c r="E6" i="7"/>
  <c r="F11" i="7"/>
  <c r="G11" i="7" s="1"/>
  <c r="E12" i="7"/>
  <c r="F15" i="7"/>
  <c r="E16" i="7"/>
  <c r="F19" i="7"/>
  <c r="E20" i="7"/>
  <c r="F21" i="7"/>
  <c r="E22" i="7"/>
  <c r="F25" i="7"/>
  <c r="F27" i="7"/>
  <c r="F29" i="7"/>
  <c r="E30" i="7"/>
  <c r="F33" i="7"/>
  <c r="E34" i="7"/>
  <c r="D12" i="7" l="1"/>
  <c r="G12" i="7"/>
  <c r="D13" i="7" l="1"/>
  <c r="G13" i="7"/>
  <c r="G14" i="7" l="1"/>
  <c r="D14" i="7"/>
  <c r="G15" i="7" l="1"/>
  <c r="D15" i="7"/>
  <c r="D16" i="7" l="1"/>
  <c r="G16" i="7"/>
  <c r="D17" i="7" l="1"/>
  <c r="G17" i="7"/>
  <c r="G18" i="7" l="1"/>
  <c r="D18" i="7"/>
  <c r="G19" i="7" l="1"/>
  <c r="D19" i="7"/>
  <c r="D20" i="7" l="1"/>
  <c r="G20" i="7"/>
  <c r="G21" i="7" l="1"/>
  <c r="D21" i="7"/>
  <c r="D22" i="7" l="1"/>
  <c r="G22" i="7"/>
  <c r="D23" i="7" l="1"/>
  <c r="G23" i="7"/>
  <c r="G24" i="7" l="1"/>
  <c r="D24" i="7"/>
  <c r="G25" i="7" l="1"/>
  <c r="D25" i="7"/>
  <c r="G26" i="7" l="1"/>
  <c r="D26" i="7"/>
  <c r="G27" i="7" l="1"/>
  <c r="D27" i="7"/>
  <c r="G28" i="7" l="1"/>
  <c r="D28" i="7"/>
  <c r="G29" i="7" l="1"/>
  <c r="D29" i="7"/>
  <c r="D30" i="7" l="1"/>
  <c r="G30" i="7"/>
  <c r="D31" i="7" l="1"/>
  <c r="G31" i="7"/>
  <c r="G32" i="7" l="1"/>
  <c r="D32" i="7"/>
  <c r="G33" i="7" l="1"/>
  <c r="D33" i="7"/>
  <c r="G34" i="7" l="1"/>
  <c r="D34" i="7"/>
  <c r="G35" i="7" l="1"/>
  <c r="D35" i="7"/>
  <c r="G36" i="7" l="1"/>
  <c r="D36" i="7"/>
  <c r="D37" i="7" l="1"/>
  <c r="G37" i="7"/>
  <c r="G38" i="7" l="1"/>
  <c r="D38" i="7"/>
  <c r="D39" i="7" l="1"/>
  <c r="G39" i="7"/>
  <c r="G40" i="7" l="1"/>
  <c r="D40" i="7"/>
  <c r="D41" i="7" l="1"/>
  <c r="G41" i="7"/>
  <c r="G42" i="7" l="1"/>
  <c r="D42" i="7"/>
  <c r="D43" i="7" l="1"/>
  <c r="G43" i="7"/>
  <c r="G44" i="7" l="1"/>
  <c r="D44" i="7"/>
  <c r="D45" i="7" l="1"/>
  <c r="G45" i="7"/>
  <c r="G46" i="7" l="1"/>
  <c r="D46" i="7"/>
  <c r="D47" i="7" l="1"/>
  <c r="G47" i="7"/>
  <c r="G48" i="7" l="1"/>
  <c r="D48" i="7"/>
  <c r="D49" i="7" l="1"/>
  <c r="G49" i="7"/>
  <c r="G50" i="7" l="1"/>
  <c r="D50" i="7"/>
  <c r="D51" i="7" l="1"/>
  <c r="G51" i="7"/>
  <c r="G52" i="7" l="1"/>
  <c r="D52" i="7"/>
  <c r="D53" i="7" l="1"/>
  <c r="G53" i="7"/>
  <c r="G54" i="7" l="1"/>
  <c r="D54" i="7"/>
  <c r="D55" i="7" l="1"/>
  <c r="G55" i="7"/>
  <c r="G56" i="7" l="1"/>
  <c r="D56" i="7"/>
  <c r="D57" i="7" l="1"/>
  <c r="G57" i="7"/>
  <c r="G58" i="7" l="1"/>
  <c r="D58" i="7"/>
  <c r="D59" i="7" l="1"/>
  <c r="G59" i="7"/>
  <c r="G60" i="7" l="1"/>
  <c r="D60" i="7"/>
  <c r="D61" i="7" l="1"/>
  <c r="G61" i="7"/>
  <c r="G62" i="7" l="1"/>
  <c r="D62" i="7"/>
  <c r="D63" i="7" l="1"/>
  <c r="G63" i="7"/>
  <c r="G64" i="7" l="1"/>
  <c r="D64" i="7"/>
  <c r="D65" i="7" l="1"/>
  <c r="G65" i="7"/>
  <c r="G66" i="7" l="1"/>
  <c r="D66" i="7"/>
  <c r="D67" i="7" l="1"/>
  <c r="G67" i="7"/>
  <c r="G68" i="7" l="1"/>
  <c r="D68" i="7"/>
  <c r="D69" i="7" l="1"/>
  <c r="G69" i="7"/>
  <c r="G70" i="7" l="1"/>
  <c r="D70" i="7"/>
  <c r="D71" i="7" l="1"/>
  <c r="G71" i="7"/>
  <c r="G72" i="7" l="1"/>
  <c r="D72" i="7"/>
  <c r="D73" i="7" l="1"/>
  <c r="G73" i="7"/>
  <c r="G74" i="7" l="1"/>
  <c r="D74" i="7"/>
  <c r="D75" i="7" l="1"/>
  <c r="G75" i="7"/>
  <c r="G76" i="7" l="1"/>
  <c r="D76" i="7"/>
  <c r="D77" i="7" l="1"/>
  <c r="G77" i="7"/>
  <c r="G78" i="7" l="1"/>
  <c r="D78" i="7"/>
  <c r="D79" i="7" l="1"/>
  <c r="G79" i="7"/>
  <c r="G80" i="7" l="1"/>
  <c r="D80" i="7"/>
  <c r="D81" i="7" l="1"/>
  <c r="G81" i="7"/>
  <c r="G82" i="7" l="1"/>
  <c r="D82" i="7"/>
  <c r="D83" i="7" l="1"/>
  <c r="G83" i="7"/>
  <c r="G84" i="7" l="1"/>
  <c r="D84" i="7"/>
  <c r="D85" i="7" l="1"/>
  <c r="G85" i="7"/>
  <c r="G86" i="7" l="1"/>
  <c r="D86" i="7"/>
  <c r="D87" i="7" l="1"/>
  <c r="G87" i="7"/>
  <c r="G88" i="7" l="1"/>
  <c r="D88" i="7"/>
  <c r="D89" i="7" l="1"/>
  <c r="G89" i="7"/>
  <c r="G90" i="7" l="1"/>
  <c r="D90" i="7"/>
  <c r="D91" i="7" l="1"/>
  <c r="G91" i="7"/>
  <c r="G92" i="7" l="1"/>
  <c r="D92" i="7"/>
  <c r="D93" i="7" l="1"/>
  <c r="G93" i="7"/>
  <c r="G94" i="7" l="1"/>
  <c r="D94" i="7"/>
  <c r="D95" i="7" l="1"/>
  <c r="G95" i="7"/>
  <c r="G96" i="7" l="1"/>
  <c r="D96" i="7"/>
  <c r="D97" i="7" l="1"/>
  <c r="G97" i="7"/>
  <c r="G98" i="7" l="1"/>
  <c r="D98" i="7"/>
  <c r="D99" i="7" l="1"/>
  <c r="G99" i="7"/>
  <c r="G100" i="7" l="1"/>
  <c r="D100" i="7"/>
  <c r="D101" i="7" l="1"/>
  <c r="G101" i="7"/>
  <c r="G102" i="7" l="1"/>
  <c r="D102" i="7"/>
  <c r="D103" i="7" l="1"/>
  <c r="G103" i="7"/>
  <c r="G104" i="7" l="1"/>
  <c r="D104" i="7"/>
  <c r="D105" i="7" l="1"/>
  <c r="G105" i="7"/>
  <c r="G106" i="7" l="1"/>
  <c r="D106" i="7"/>
  <c r="D107" i="7" l="1"/>
  <c r="G107" i="7"/>
  <c r="G108" i="7" l="1"/>
  <c r="D108" i="7"/>
  <c r="D109" i="7" l="1"/>
  <c r="G109" i="7"/>
  <c r="G110" i="7" l="1"/>
  <c r="D110" i="7"/>
  <c r="D111" i="7" l="1"/>
  <c r="G111" i="7"/>
  <c r="G112" i="7" l="1"/>
  <c r="D112" i="7"/>
  <c r="D113" i="7" l="1"/>
  <c r="G113" i="7"/>
  <c r="G114" i="7" l="1"/>
  <c r="D114" i="7"/>
  <c r="D115" i="7" l="1"/>
  <c r="G115" i="7"/>
  <c r="G116" i="7" l="1"/>
  <c r="D116" i="7"/>
  <c r="D117" i="7" l="1"/>
  <c r="G117" i="7"/>
  <c r="G118" i="7" l="1"/>
  <c r="D118" i="7"/>
  <c r="D119" i="7" l="1"/>
  <c r="G119" i="7"/>
  <c r="G120" i="7" l="1"/>
  <c r="D120" i="7"/>
  <c r="D121" i="7" l="1"/>
  <c r="G121" i="7"/>
  <c r="G122" i="7" l="1"/>
  <c r="D122" i="7"/>
  <c r="D123" i="7" l="1"/>
  <c r="G123" i="7"/>
  <c r="G124" i="7" l="1"/>
  <c r="D124" i="7"/>
  <c r="D125" i="7" l="1"/>
  <c r="G125" i="7"/>
  <c r="G126" i="7" l="1"/>
  <c r="D126" i="7"/>
  <c r="D127" i="7" l="1"/>
  <c r="G127" i="7"/>
  <c r="G128" i="7" l="1"/>
  <c r="D128" i="7"/>
  <c r="D129" i="7" l="1"/>
  <c r="G129" i="7"/>
  <c r="G130" i="7" l="1"/>
  <c r="D130" i="7"/>
  <c r="D131" i="7" l="1"/>
  <c r="G131" i="7"/>
  <c r="G132" i="7" l="1"/>
  <c r="D132" i="7"/>
  <c r="D133" i="7" l="1"/>
  <c r="G133" i="7"/>
  <c r="G134" i="7" l="1"/>
  <c r="D134" i="7"/>
  <c r="D135" i="7" l="1"/>
  <c r="G135" i="7"/>
  <c r="G136" i="7" l="1"/>
  <c r="D136" i="7"/>
  <c r="D137" i="7" l="1"/>
  <c r="G137" i="7"/>
  <c r="G138" i="7" l="1"/>
  <c r="D138" i="7"/>
  <c r="D139" i="7" l="1"/>
  <c r="G139" i="7"/>
  <c r="G140" i="7" l="1"/>
  <c r="D140" i="7"/>
  <c r="D141" i="7" l="1"/>
  <c r="G141" i="7"/>
  <c r="G142" i="7" l="1"/>
  <c r="D142" i="7"/>
  <c r="D143" i="7" l="1"/>
  <c r="G143" i="7"/>
  <c r="G144" i="7" l="1"/>
  <c r="D144" i="7"/>
  <c r="D145" i="7" l="1"/>
  <c r="G145" i="7"/>
  <c r="G146" i="7" l="1"/>
  <c r="D146" i="7"/>
  <c r="D147" i="7" l="1"/>
  <c r="G147" i="7"/>
  <c r="G148" i="7" l="1"/>
  <c r="D148" i="7"/>
  <c r="D149" i="7" l="1"/>
  <c r="G149" i="7"/>
  <c r="G150" i="7" l="1"/>
  <c r="D150" i="7"/>
  <c r="D151" i="7" l="1"/>
  <c r="G151" i="7"/>
  <c r="G152" i="7" l="1"/>
  <c r="D152" i="7"/>
  <c r="D153" i="7" l="1"/>
  <c r="G153" i="7"/>
  <c r="G154" i="7" l="1"/>
  <c r="D154" i="7"/>
  <c r="D155" i="7" l="1"/>
  <c r="G155" i="7"/>
  <c r="G156" i="7" l="1"/>
  <c r="D156" i="7"/>
  <c r="D157" i="7" l="1"/>
  <c r="G157" i="7"/>
  <c r="G158" i="7" l="1"/>
  <c r="D158" i="7"/>
  <c r="D159" i="7" l="1"/>
  <c r="G159" i="7"/>
  <c r="G160" i="7" l="1"/>
  <c r="D160" i="7"/>
  <c r="D161" i="7" l="1"/>
  <c r="G161" i="7"/>
  <c r="G162" i="7" l="1"/>
  <c r="D162" i="7"/>
  <c r="D163" i="7" l="1"/>
  <c r="G163" i="7"/>
  <c r="G164" i="7" l="1"/>
  <c r="D164" i="7"/>
  <c r="D165" i="7" l="1"/>
  <c r="G165" i="7"/>
  <c r="G166" i="7" l="1"/>
  <c r="D166" i="7"/>
  <c r="D167" i="7" l="1"/>
  <c r="G167" i="7"/>
  <c r="G168" i="7" l="1"/>
  <c r="D168" i="7"/>
  <c r="D169" i="7" l="1"/>
  <c r="G169" i="7"/>
  <c r="G170" i="7" l="1"/>
  <c r="D170" i="7"/>
  <c r="D171" i="7" l="1"/>
  <c r="G171" i="7"/>
  <c r="G172" i="7" l="1"/>
  <c r="D172" i="7"/>
  <c r="D173" i="7" l="1"/>
  <c r="G173" i="7"/>
  <c r="G174" i="7" l="1"/>
  <c r="D174" i="7"/>
  <c r="D175" i="7" l="1"/>
  <c r="G175" i="7"/>
  <c r="G176" i="7" l="1"/>
  <c r="D176" i="7"/>
  <c r="D177" i="7" l="1"/>
  <c r="G177" i="7"/>
  <c r="G178" i="7" l="1"/>
  <c r="D178" i="7"/>
  <c r="G179" i="7" l="1"/>
  <c r="D179" i="7"/>
  <c r="D180" i="7" l="1"/>
  <c r="G180" i="7"/>
  <c r="G181" i="7" l="1"/>
  <c r="D181" i="7"/>
  <c r="D182" i="7" l="1"/>
  <c r="G182" i="7"/>
  <c r="G183" i="7" l="1"/>
  <c r="D183" i="7"/>
  <c r="D184" i="7" l="1"/>
  <c r="G184" i="7"/>
  <c r="G185" i="7" l="1"/>
  <c r="D185" i="7"/>
  <c r="D186" i="7" l="1"/>
  <c r="G186" i="7"/>
  <c r="G187" i="7" l="1"/>
  <c r="D187" i="7"/>
  <c r="D188" i="7" l="1"/>
  <c r="G188" i="7"/>
  <c r="G189" i="7" l="1"/>
  <c r="D189" i="7"/>
  <c r="D190" i="7" l="1"/>
  <c r="G190" i="7"/>
  <c r="G191" i="7" l="1"/>
  <c r="D191" i="7"/>
  <c r="D192" i="7" l="1"/>
  <c r="G192" i="7"/>
  <c r="G193" i="7" l="1"/>
  <c r="D193" i="7"/>
  <c r="D194" i="7" l="1"/>
  <c r="G194" i="7"/>
  <c r="G195" i="7" l="1"/>
  <c r="D195" i="7"/>
  <c r="D196" i="7" l="1"/>
  <c r="G196" i="7"/>
  <c r="G197" i="7" l="1"/>
  <c r="D197" i="7"/>
  <c r="D198" i="7" l="1"/>
  <c r="G198" i="7"/>
  <c r="G199" i="7" l="1"/>
  <c r="D199" i="7"/>
  <c r="D200" i="7" l="1"/>
  <c r="G200" i="7"/>
  <c r="G201" i="7" l="1"/>
  <c r="D201" i="7"/>
  <c r="D202" i="7" l="1"/>
  <c r="G202" i="7"/>
  <c r="G203" i="7" l="1"/>
  <c r="D203" i="7"/>
  <c r="D204" i="7" l="1"/>
  <c r="G204" i="7"/>
  <c r="G205" i="7" l="1"/>
  <c r="D205" i="7"/>
  <c r="D206" i="7" l="1"/>
  <c r="G206" i="7"/>
  <c r="G207" i="7" l="1"/>
  <c r="D207" i="7"/>
  <c r="D208" i="7" l="1"/>
  <c r="G208" i="7"/>
  <c r="G209" i="7" l="1"/>
  <c r="D209" i="7"/>
  <c r="D210" i="7" l="1"/>
  <c r="G210" i="7"/>
  <c r="G211" i="7" l="1"/>
  <c r="D211" i="7"/>
  <c r="D212" i="7" l="1"/>
  <c r="G212" i="7"/>
  <c r="G213" i="7" l="1"/>
  <c r="D213" i="7"/>
  <c r="D214" i="7" l="1"/>
  <c r="G214" i="7"/>
  <c r="G215" i="7" l="1"/>
  <c r="D215" i="7"/>
  <c r="D216" i="7" l="1"/>
  <c r="G216" i="7"/>
  <c r="G217" i="7" l="1"/>
  <c r="D217" i="7"/>
  <c r="D218" i="7" l="1"/>
  <c r="G218" i="7"/>
  <c r="G219" i="7" l="1"/>
  <c r="D219" i="7"/>
  <c r="D220" i="7" l="1"/>
  <c r="G220" i="7"/>
  <c r="G221" i="7" l="1"/>
  <c r="D221" i="7"/>
  <c r="D222" i="7" l="1"/>
  <c r="G222" i="7"/>
  <c r="G223" i="7" l="1"/>
  <c r="D223" i="7"/>
  <c r="D224" i="7" l="1"/>
  <c r="G224" i="7"/>
  <c r="G225" i="7" l="1"/>
  <c r="D225" i="7"/>
  <c r="D226" i="7" l="1"/>
  <c r="G226" i="7"/>
  <c r="G227" i="7" l="1"/>
  <c r="D227" i="7"/>
  <c r="D228" i="7" l="1"/>
  <c r="G228" i="7"/>
  <c r="G229" i="7" l="1"/>
  <c r="D229" i="7"/>
  <c r="D230" i="7" l="1"/>
  <c r="G230" i="7"/>
  <c r="G231" i="7" l="1"/>
  <c r="D231" i="7"/>
  <c r="D232" i="7" l="1"/>
  <c r="G232" i="7"/>
  <c r="G233" i="7" l="1"/>
  <c r="D233" i="7"/>
  <c r="D234" i="7" l="1"/>
  <c r="G234" i="7"/>
  <c r="G235" i="7" l="1"/>
  <c r="D235" i="7"/>
  <c r="D236" i="7" l="1"/>
  <c r="G236" i="7"/>
  <c r="G237" i="7" l="1"/>
  <c r="D237" i="7"/>
  <c r="D238" i="7" l="1"/>
  <c r="G238" i="7"/>
  <c r="G239" i="7" l="1"/>
  <c r="D239" i="7"/>
  <c r="D240" i="7" l="1"/>
  <c r="G240" i="7"/>
  <c r="G241" i="7" l="1"/>
  <c r="D241" i="7"/>
  <c r="D242" i="7" l="1"/>
  <c r="G242" i="7"/>
  <c r="G243" i="7" l="1"/>
  <c r="D243" i="7"/>
  <c r="D244" i="7" l="1"/>
  <c r="G244" i="7"/>
  <c r="G245" i="7" l="1"/>
  <c r="D245" i="7"/>
  <c r="D246" i="7" l="1"/>
  <c r="G246" i="7"/>
  <c r="G247" i="7" l="1"/>
  <c r="D247" i="7"/>
  <c r="D248" i="7" l="1"/>
  <c r="G248" i="7"/>
  <c r="G249" i="7" l="1"/>
  <c r="D249" i="7"/>
  <c r="D250" i="7" l="1"/>
  <c r="G250" i="7"/>
  <c r="G251" i="7" l="1"/>
  <c r="D251" i="7"/>
  <c r="D252" i="7" l="1"/>
  <c r="G252" i="7"/>
  <c r="G253" i="7" l="1"/>
  <c r="D253" i="7"/>
  <c r="D254" i="7" l="1"/>
  <c r="G254" i="7"/>
  <c r="G255" i="7" l="1"/>
  <c r="D255" i="7"/>
  <c r="D256" i="7" l="1"/>
  <c r="G256" i="7"/>
  <c r="G257" i="7" l="1"/>
  <c r="D257" i="7"/>
  <c r="G258" i="7" l="1"/>
  <c r="D258" i="7"/>
  <c r="D259" i="7" l="1"/>
  <c r="G259" i="7"/>
  <c r="G260" i="7" l="1"/>
  <c r="D260" i="7"/>
  <c r="D261" i="7" l="1"/>
  <c r="G261" i="7"/>
  <c r="G262" i="7" l="1"/>
  <c r="D262" i="7"/>
  <c r="D263" i="7" l="1"/>
  <c r="G263" i="7"/>
  <c r="G264" i="7" l="1"/>
  <c r="D264" i="7"/>
  <c r="D265" i="7" l="1"/>
  <c r="G265" i="7"/>
  <c r="G266" i="7" l="1"/>
  <c r="D266" i="7"/>
  <c r="D267" i="7" l="1"/>
  <c r="G267" i="7"/>
  <c r="G268" i="7" l="1"/>
  <c r="D268" i="7"/>
  <c r="D269" i="7" l="1"/>
  <c r="G269" i="7"/>
  <c r="G270" i="7" l="1"/>
  <c r="D270" i="7"/>
  <c r="D271" i="7" l="1"/>
  <c r="G271" i="7"/>
  <c r="G272" i="7" l="1"/>
  <c r="D272" i="7"/>
  <c r="D273" i="7" l="1"/>
  <c r="G273" i="7"/>
  <c r="G274" i="7" l="1"/>
  <c r="D274" i="7"/>
  <c r="D275" i="7" l="1"/>
  <c r="G275" i="7"/>
  <c r="G276" i="7" l="1"/>
  <c r="D276" i="7"/>
  <c r="D277" i="7" l="1"/>
  <c r="G277" i="7"/>
  <c r="G278" i="7" l="1"/>
  <c r="D278" i="7"/>
  <c r="D279" i="7" l="1"/>
  <c r="G279" i="7"/>
  <c r="G280" i="7" l="1"/>
  <c r="D280" i="7"/>
  <c r="D281" i="7" l="1"/>
  <c r="G281" i="7"/>
  <c r="G282" i="7" l="1"/>
  <c r="D282" i="7"/>
  <c r="D283" i="7" l="1"/>
  <c r="G283" i="7"/>
  <c r="G284" i="7" l="1"/>
  <c r="D284" i="7"/>
  <c r="D285" i="7" l="1"/>
  <c r="G285" i="7"/>
  <c r="G286" i="7" l="1"/>
  <c r="D286" i="7"/>
  <c r="D287" i="7" l="1"/>
  <c r="G287" i="7"/>
  <c r="G288" i="7" l="1"/>
  <c r="D288" i="7"/>
  <c r="D289" i="7" l="1"/>
  <c r="G289" i="7"/>
  <c r="G290" i="7" l="1"/>
  <c r="D290" i="7"/>
  <c r="D291" i="7" l="1"/>
  <c r="G291" i="7"/>
  <c r="G292" i="7" l="1"/>
  <c r="D292" i="7"/>
  <c r="D293" i="7" l="1"/>
  <c r="G293" i="7"/>
  <c r="G294" i="7" l="1"/>
  <c r="D294" i="7"/>
  <c r="D295" i="7" l="1"/>
  <c r="G295" i="7"/>
  <c r="G296" i="7" l="1"/>
  <c r="D296" i="7"/>
  <c r="D297" i="7" l="1"/>
  <c r="G297" i="7"/>
  <c r="G298" i="7" l="1"/>
  <c r="D298" i="7"/>
  <c r="D299" i="7" l="1"/>
  <c r="G299" i="7"/>
  <c r="G300" i="7" l="1"/>
  <c r="D300" i="7"/>
  <c r="D301" i="7" l="1"/>
  <c r="G301" i="7"/>
  <c r="G302" i="7" l="1"/>
  <c r="D302" i="7"/>
  <c r="G303" i="7" l="1"/>
  <c r="D303" i="7"/>
  <c r="D304" i="7" l="1"/>
  <c r="G304" i="7"/>
  <c r="G305" i="7" l="1"/>
  <c r="D305" i="7"/>
  <c r="D306" i="7" l="1"/>
  <c r="G306" i="7"/>
  <c r="G307" i="7" l="1"/>
  <c r="D307" i="7"/>
  <c r="D308" i="7" l="1"/>
  <c r="G308" i="7"/>
  <c r="G309" i="7" l="1"/>
  <c r="D309" i="7"/>
  <c r="D310" i="7" l="1"/>
  <c r="G310" i="7"/>
  <c r="G311" i="7" l="1"/>
  <c r="D311" i="7"/>
  <c r="D312" i="7" l="1"/>
  <c r="G312" i="7"/>
  <c r="G313" i="7" l="1"/>
  <c r="D313" i="7"/>
  <c r="D314" i="7" l="1"/>
  <c r="G314" i="7"/>
  <c r="G315" i="7" l="1"/>
  <c r="D315" i="7"/>
  <c r="D316" i="7" l="1"/>
  <c r="G316" i="7"/>
  <c r="G317" i="7" l="1"/>
  <c r="D317" i="7"/>
  <c r="D318" i="7" l="1"/>
  <c r="G318" i="7"/>
  <c r="G319" i="7" l="1"/>
  <c r="D319" i="7"/>
  <c r="D320" i="7" l="1"/>
  <c r="G320" i="7"/>
  <c r="G321" i="7" l="1"/>
  <c r="D321" i="7"/>
  <c r="D322" i="7" l="1"/>
  <c r="G322" i="7"/>
  <c r="G323" i="7" l="1"/>
  <c r="D323" i="7"/>
  <c r="D324" i="7" l="1"/>
  <c r="G324" i="7"/>
  <c r="G325" i="7" l="1"/>
  <c r="D325" i="7"/>
  <c r="D326" i="7" l="1"/>
  <c r="G326" i="7"/>
  <c r="G327" i="7" l="1"/>
  <c r="D327" i="7"/>
  <c r="D328" i="7" l="1"/>
  <c r="G328" i="7"/>
  <c r="G329" i="7" l="1"/>
  <c r="D329" i="7"/>
  <c r="D330" i="7" l="1"/>
  <c r="G330" i="7"/>
  <c r="G331" i="7" l="1"/>
  <c r="D331" i="7"/>
  <c r="D332" i="7" l="1"/>
  <c r="G332" i="7"/>
  <c r="G333" i="7" l="1"/>
  <c r="D333" i="7"/>
  <c r="D334" i="7" l="1"/>
  <c r="G334" i="7"/>
  <c r="G335" i="7" l="1"/>
  <c r="D335" i="7"/>
  <c r="D336" i="7" l="1"/>
  <c r="G336" i="7"/>
  <c r="D337" i="7" l="1"/>
  <c r="G337" i="7"/>
  <c r="G338" i="7" l="1"/>
  <c r="D338" i="7"/>
  <c r="D339" i="7" l="1"/>
  <c r="G339" i="7"/>
  <c r="G340" i="7" l="1"/>
  <c r="D340" i="7"/>
  <c r="D341" i="7" l="1"/>
  <c r="G341" i="7"/>
  <c r="G342" i="7" l="1"/>
  <c r="D342" i="7"/>
  <c r="D343" i="7" l="1"/>
  <c r="G343" i="7"/>
  <c r="G344" i="7" l="1"/>
  <c r="D344" i="7"/>
  <c r="D345" i="7" l="1"/>
  <c r="G345" i="7"/>
  <c r="G346" i="7" l="1"/>
  <c r="D346" i="7"/>
  <c r="D347" i="7" l="1"/>
  <c r="G347" i="7"/>
  <c r="G348" i="7" l="1"/>
  <c r="D348" i="7"/>
  <c r="D349" i="7" l="1"/>
  <c r="G349" i="7"/>
  <c r="G350" i="7" l="1"/>
  <c r="D350" i="7"/>
  <c r="D351" i="7" l="1"/>
  <c r="G351" i="7"/>
  <c r="G352" i="7" l="1"/>
  <c r="D352" i="7"/>
  <c r="D353" i="7" l="1"/>
  <c r="G353" i="7"/>
  <c r="G354" i="7" l="1"/>
  <c r="D354" i="7"/>
  <c r="D355" i="7" l="1"/>
  <c r="G355" i="7"/>
  <c r="G356" i="7" l="1"/>
  <c r="D356" i="7"/>
  <c r="D357" i="7" l="1"/>
  <c r="G357" i="7"/>
  <c r="G358" i="7" l="1"/>
  <c r="D358" i="7"/>
  <c r="D359" i="7" l="1"/>
  <c r="G359" i="7"/>
  <c r="G360" i="7" l="1"/>
  <c r="D360" i="7"/>
  <c r="D361" i="7" l="1"/>
  <c r="G361" i="7"/>
  <c r="G362" i="7" l="1"/>
  <c r="D362" i="7"/>
  <c r="D363" i="7" l="1"/>
  <c r="G363" i="7"/>
  <c r="G364" i="7" l="1"/>
  <c r="D364" i="7"/>
  <c r="D365" i="7" l="1"/>
  <c r="G365" i="7"/>
  <c r="G366" i="7" l="1"/>
  <c r="D366" i="7"/>
  <c r="D367" i="7" l="1"/>
  <c r="G367" i="7"/>
  <c r="G368" i="7" l="1"/>
  <c r="D368" i="7"/>
  <c r="D369" i="7" l="1"/>
  <c r="G369" i="7"/>
  <c r="G370" i="7" l="1"/>
  <c r="D370" i="7"/>
  <c r="E2" i="4" l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7" i="4"/>
  <c r="G16" i="6"/>
  <c r="G65" i="6" l="1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C9" i="6" l="1"/>
  <c r="C10" i="6"/>
  <c r="C8" i="6"/>
</calcChain>
</file>

<file path=xl/sharedStrings.xml><?xml version="1.0" encoding="utf-8"?>
<sst xmlns="http://schemas.openxmlformats.org/spreadsheetml/2006/main" count="256" uniqueCount="43">
  <si>
    <t>Down Payment</t>
  </si>
  <si>
    <t>Development</t>
  </si>
  <si>
    <t>APR</t>
  </si>
  <si>
    <t>Rolling Meadows</t>
  </si>
  <si>
    <t>Sunset Valley</t>
  </si>
  <si>
    <t>Lakeview Apartments</t>
  </si>
  <si>
    <t>Mountaintop View</t>
  </si>
  <si>
    <t>Oak Tree Living</t>
  </si>
  <si>
    <t>Unit #</t>
  </si>
  <si>
    <t># Bed</t>
  </si>
  <si>
    <t>Rental Price</t>
  </si>
  <si>
    <t>Occupied</t>
  </si>
  <si>
    <t>Yes</t>
  </si>
  <si>
    <t>No</t>
  </si>
  <si>
    <t>Last Remodel</t>
  </si>
  <si>
    <t>Recommendation</t>
  </si>
  <si>
    <t>Search Engine</t>
  </si>
  <si>
    <t>List of Rental Property</t>
  </si>
  <si>
    <t>Criteria Range</t>
  </si>
  <si>
    <t>Database Statistics</t>
  </si>
  <si>
    <t>Value of Lost Rent</t>
  </si>
  <si>
    <t>Year of Oldest Remodel</t>
  </si>
  <si>
    <t>No. of Apts. to Remodel</t>
  </si>
  <si>
    <t>Apartment Complex</t>
  </si>
  <si>
    <t>Input Area</t>
  </si>
  <si>
    <t>Complex Cost</t>
  </si>
  <si>
    <t>Loan Amount</t>
  </si>
  <si>
    <t>Years</t>
  </si>
  <si>
    <t># of Pmts per Year</t>
  </si>
  <si>
    <t>Monthly Payment</t>
  </si>
  <si>
    <t>1st Payment Date</t>
  </si>
  <si>
    <t>Payment Date</t>
  </si>
  <si>
    <t>Payment #</t>
  </si>
  <si>
    <t>Beginning Balance</t>
  </si>
  <si>
    <t>Interest Paid</t>
  </si>
  <si>
    <t>Principal Payment</t>
  </si>
  <si>
    <t>Ending Balance</t>
  </si>
  <si>
    <t>Summary Calculations</t>
  </si>
  <si>
    <t>No. Periods</t>
  </si>
  <si>
    <t>Monthly Rate</t>
  </si>
  <si>
    <t>Total Interest Paid</t>
  </si>
  <si>
    <t>Pet Deposit</t>
  </si>
  <si>
    <t>Need to remodel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</si>
</sst>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5" tint="-0.249977111117893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9" fontId="0" fillId="0" borderId="0" xfId="0" applyNumberFormat="1"/>
    <xf numFmtId="44" fontId="0" fillId="0" borderId="0" xfId="2" applyFont="1"/>
    <xf numFmtId="8" fontId="0" fillId="0" borderId="0" xfId="0" applyNumberFormat="1"/>
    <xf numFmtId="0" fontId="2" fillId="0" borderId="0" xfId="0" applyFont="1"/>
    <xf numFmtId="44" fontId="0" fillId="0" borderId="0" xfId="0" applyNumberFormat="1"/>
    <xf numFmtId="164" fontId="0" fillId="0" borderId="0" xfId="1" applyNumberFormat="1" applyFont="1"/>
    <xf numFmtId="0" fontId="2" fillId="0" borderId="0" xfId="0" applyFont="1" applyAlignment="1">
      <alignment horizontal="center" wrapText="1"/>
    </xf>
    <xf numFmtId="0" fontId="0" fillId="0" borderId="0" xfId="0" quotePrefix="1"/>
    <xf numFmtId="0" fontId="0" fillId="0" borderId="0" xfId="0" applyAlignment="1">
      <alignment horizontal="center"/>
    </xf>
    <xf numFmtId="165" fontId="0" fillId="0" borderId="0" xfId="2" applyNumberFormat="1" applyFont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1" xfId="0" applyFont="1" applyBorder="1"/>
    <xf numFmtId="0" fontId="2" fillId="3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165" fontId="0" fillId="0" borderId="0" xfId="2" applyNumberFormat="1" applyFont="1" applyBorder="1"/>
    <xf numFmtId="14" fontId="0" fillId="0" borderId="0" xfId="0" applyNumberFormat="1"/>
    <xf numFmtId="8" fontId="0" fillId="0" borderId="0" xfId="2" applyNumberFormat="1" applyFont="1"/>
    <xf numFmtId="0" fontId="0" fillId="0" borderId="2" xfId="0" applyBorder="1"/>
    <xf numFmtId="0" fontId="0" fillId="0" borderId="3" xfId="0" applyBorder="1"/>
    <xf numFmtId="44" fontId="0" fillId="0" borderId="4" xfId="2" applyFont="1" applyBorder="1"/>
    <xf numFmtId="44" fontId="1" fillId="0" borderId="4" xfId="2" applyFont="1" applyBorder="1"/>
    <xf numFmtId="0" fontId="0" fillId="0" borderId="4" xfId="0" applyBorder="1"/>
    <xf numFmtId="10" fontId="0" fillId="0" borderId="4" xfId="0" applyNumberFormat="1" applyBorder="1"/>
    <xf numFmtId="0" fontId="0" fillId="0" borderId="5" xfId="0" applyBorder="1"/>
    <xf numFmtId="14" fontId="0" fillId="0" borderId="6" xfId="0" applyNumberFormat="1" applyBorder="1"/>
    <xf numFmtId="44" fontId="0" fillId="0" borderId="4" xfId="0" applyNumberFormat="1" applyBorder="1"/>
    <xf numFmtId="10" fontId="0" fillId="0" borderId="4" xfId="3" applyNumberFormat="1" applyFont="1" applyBorder="1"/>
    <xf numFmtId="44" fontId="0" fillId="0" borderId="6" xfId="2" applyFont="1" applyBorder="1"/>
    <xf numFmtId="0" fontId="0" fillId="0" borderId="0" xfId="0" applyBorder="1"/>
    <xf numFmtId="14" fontId="0" fillId="0" borderId="0" xfId="0" applyNumberFormat="1" applyBorder="1"/>
    <xf numFmtId="0" fontId="2" fillId="3" borderId="7" xfId="0" applyFont="1" applyFill="1" applyBorder="1"/>
    <xf numFmtId="44" fontId="0" fillId="2" borderId="0" xfId="2" applyFont="1" applyFill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zoomScaleNormal="100" workbookViewId="0">
      <selection activeCell="G7" sqref="G7"/>
    </sheetView>
  </sheetViews>
  <sheetFormatPr defaultRowHeight="15" x14ac:dyDescent="0.25"/>
  <cols>
    <col min="1" max="2" width="20.42578125" bestFit="1" customWidth="1"/>
    <col min="4" max="4" width="12.140625" customWidth="1"/>
    <col min="5" max="5" width="11.140625" customWidth="1"/>
    <col min="6" max="6" width="12.85546875" bestFit="1" customWidth="1"/>
    <col min="7" max="8" width="16.85546875" bestFit="1" customWidth="1"/>
  </cols>
  <sheetData>
    <row r="1" spans="1:8" ht="18.75" x14ac:dyDescent="0.3">
      <c r="A1" s="34" t="s">
        <v>16</v>
      </c>
      <c r="B1" s="34"/>
    </row>
    <row r="2" spans="1:8" x14ac:dyDescent="0.25">
      <c r="A2" s="32" t="s">
        <v>8</v>
      </c>
      <c r="B2">
        <v>101</v>
      </c>
      <c r="D2" s="32" t="s">
        <v>10</v>
      </c>
      <c r="E2" s="33">
        <f>INDEX(A7:H56,MATCH(B2,A7:A56,0),4)</f>
        <v>750</v>
      </c>
    </row>
    <row r="4" spans="1:8" ht="26.25" x14ac:dyDescent="0.4">
      <c r="A4" s="35" t="s">
        <v>17</v>
      </c>
      <c r="B4" s="35"/>
      <c r="C4" s="35"/>
      <c r="D4" s="35"/>
      <c r="E4" s="35"/>
      <c r="F4" s="35"/>
      <c r="G4" s="35"/>
      <c r="H4" s="35"/>
    </row>
    <row r="6" spans="1:8" x14ac:dyDescent="0.25">
      <c r="A6" s="12" t="s">
        <v>8</v>
      </c>
      <c r="B6" s="11" t="s">
        <v>23</v>
      </c>
      <c r="C6" s="12" t="s">
        <v>9</v>
      </c>
      <c r="D6" s="12" t="s">
        <v>10</v>
      </c>
      <c r="E6" s="12" t="s">
        <v>11</v>
      </c>
      <c r="F6" s="12" t="s">
        <v>14</v>
      </c>
      <c r="G6" s="12" t="s">
        <v>41</v>
      </c>
      <c r="H6" s="12" t="s">
        <v>15</v>
      </c>
    </row>
    <row r="7" spans="1:8" x14ac:dyDescent="0.25">
      <c r="A7" s="9">
        <v>101</v>
      </c>
      <c r="B7" t="s">
        <v>3</v>
      </c>
      <c r="C7" s="9">
        <v>1</v>
      </c>
      <c r="D7" s="2">
        <v>750</v>
      </c>
      <c r="E7" s="9" t="s">
        <v>12</v>
      </c>
      <c r="F7" s="9">
        <v>2004</v>
      </c>
      <c r="G7" s="2">
        <f>IF(AND(C7&gt;=2,F7&gt;2008),125,75)</f>
        <v>75</v>
      </c>
      <c r="H7" s="2" t="str">
        <f>IF(AND(E7="no",F7&lt;2005),"Need to remodel","No change")</f>
        <v>No change</v>
      </c>
    </row>
    <row r="8" spans="1:8" x14ac:dyDescent="0.25">
      <c r="A8" s="9">
        <v>102</v>
      </c>
      <c r="B8" t="s">
        <v>3</v>
      </c>
      <c r="C8" s="9">
        <v>1</v>
      </c>
      <c r="D8" s="2">
        <v>750</v>
      </c>
      <c r="E8" s="9" t="s">
        <v>12</v>
      </c>
      <c r="F8" s="9">
        <v>2003</v>
      </c>
      <c r="G8" s="2">
        <f t="shared" ref="G8:G56" si="0">IF(AND(C8&gt;=2,F8&gt;2008),125,75)</f>
        <v>75</v>
      </c>
      <c r="H8" s="2" t="str">
        <f t="shared" ref="H8:H56" si="1">IF(AND(E8="no",F8&lt;2005),"Need to remodel","No change")</f>
        <v>No change</v>
      </c>
    </row>
    <row r="9" spans="1:8" x14ac:dyDescent="0.25">
      <c r="A9" s="9">
        <v>103</v>
      </c>
      <c r="B9" t="s">
        <v>3</v>
      </c>
      <c r="C9" s="9">
        <v>2</v>
      </c>
      <c r="D9" s="2">
        <v>850</v>
      </c>
      <c r="E9" s="9" t="s">
        <v>13</v>
      </c>
      <c r="F9" s="9">
        <v>1999</v>
      </c>
      <c r="G9" s="2">
        <f t="shared" si="0"/>
        <v>75</v>
      </c>
      <c r="H9" s="2" t="str">
        <f t="shared" si="1"/>
        <v>Need to remodel</v>
      </c>
    </row>
    <row r="10" spans="1:8" x14ac:dyDescent="0.25">
      <c r="A10" s="9">
        <v>104</v>
      </c>
      <c r="B10" t="s">
        <v>3</v>
      </c>
      <c r="C10" s="9">
        <v>2</v>
      </c>
      <c r="D10" s="2">
        <v>850</v>
      </c>
      <c r="E10" s="9" t="s">
        <v>12</v>
      </c>
      <c r="F10" s="9">
        <v>2005</v>
      </c>
      <c r="G10" s="2">
        <f t="shared" si="0"/>
        <v>75</v>
      </c>
      <c r="H10" s="2" t="str">
        <f t="shared" si="1"/>
        <v>No change</v>
      </c>
    </row>
    <row r="11" spans="1:8" x14ac:dyDescent="0.25">
      <c r="A11" s="9">
        <v>105</v>
      </c>
      <c r="B11" t="s">
        <v>3</v>
      </c>
      <c r="C11" s="9">
        <v>3</v>
      </c>
      <c r="D11" s="2">
        <v>1000</v>
      </c>
      <c r="E11" s="9" t="s">
        <v>13</v>
      </c>
      <c r="F11" s="9">
        <v>2007</v>
      </c>
      <c r="G11" s="2">
        <f t="shared" si="0"/>
        <v>75</v>
      </c>
      <c r="H11" s="2" t="str">
        <f t="shared" si="1"/>
        <v>No change</v>
      </c>
    </row>
    <row r="12" spans="1:8" x14ac:dyDescent="0.25">
      <c r="A12" s="9">
        <v>106</v>
      </c>
      <c r="B12" t="s">
        <v>3</v>
      </c>
      <c r="C12" s="9">
        <v>3</v>
      </c>
      <c r="D12" s="2">
        <v>1000</v>
      </c>
      <c r="E12" s="9" t="s">
        <v>12</v>
      </c>
      <c r="F12" s="9">
        <v>2004</v>
      </c>
      <c r="G12" s="2">
        <f t="shared" si="0"/>
        <v>75</v>
      </c>
      <c r="H12" s="2" t="str">
        <f t="shared" si="1"/>
        <v>No change</v>
      </c>
    </row>
    <row r="13" spans="1:8" x14ac:dyDescent="0.25">
      <c r="A13" s="9">
        <v>107</v>
      </c>
      <c r="B13" t="s">
        <v>3</v>
      </c>
      <c r="C13" s="9">
        <v>2</v>
      </c>
      <c r="D13" s="2">
        <v>850</v>
      </c>
      <c r="E13" s="9" t="s">
        <v>13</v>
      </c>
      <c r="F13" s="9">
        <v>2004</v>
      </c>
      <c r="G13" s="2">
        <f t="shared" si="0"/>
        <v>75</v>
      </c>
      <c r="H13" s="2" t="str">
        <f t="shared" si="1"/>
        <v>Need to remodel</v>
      </c>
    </row>
    <row r="14" spans="1:8" x14ac:dyDescent="0.25">
      <c r="A14" s="9">
        <v>108</v>
      </c>
      <c r="B14" t="s">
        <v>3</v>
      </c>
      <c r="C14" s="9">
        <v>2</v>
      </c>
      <c r="D14" s="2">
        <v>850</v>
      </c>
      <c r="E14" s="9" t="s">
        <v>12</v>
      </c>
      <c r="F14" s="9">
        <v>2009</v>
      </c>
      <c r="G14" s="2">
        <f t="shared" si="0"/>
        <v>125</v>
      </c>
      <c r="H14" s="2" t="str">
        <f t="shared" si="1"/>
        <v>No change</v>
      </c>
    </row>
    <row r="15" spans="1:8" x14ac:dyDescent="0.25">
      <c r="A15" s="9">
        <v>109</v>
      </c>
      <c r="B15" t="s">
        <v>3</v>
      </c>
      <c r="C15" s="9">
        <v>3</v>
      </c>
      <c r="D15" s="2">
        <v>1000</v>
      </c>
      <c r="E15" s="9" t="s">
        <v>13</v>
      </c>
      <c r="F15" s="9">
        <v>2009</v>
      </c>
      <c r="G15" s="2">
        <f t="shared" si="0"/>
        <v>125</v>
      </c>
      <c r="H15" s="2" t="str">
        <f t="shared" si="1"/>
        <v>No change</v>
      </c>
    </row>
    <row r="16" spans="1:8" x14ac:dyDescent="0.25">
      <c r="A16" s="9">
        <v>110</v>
      </c>
      <c r="B16" t="s">
        <v>3</v>
      </c>
      <c r="C16" s="9">
        <v>3</v>
      </c>
      <c r="D16" s="2">
        <v>1000</v>
      </c>
      <c r="E16" s="9" t="s">
        <v>12</v>
      </c>
      <c r="F16" s="9">
        <v>2009</v>
      </c>
      <c r="G16" s="2">
        <f t="shared" si="0"/>
        <v>125</v>
      </c>
      <c r="H16" s="2" t="str">
        <f t="shared" si="1"/>
        <v>No change</v>
      </c>
    </row>
    <row r="17" spans="1:8" x14ac:dyDescent="0.25">
      <c r="A17" s="9">
        <v>201</v>
      </c>
      <c r="B17" t="s">
        <v>3</v>
      </c>
      <c r="C17" s="9">
        <v>1</v>
      </c>
      <c r="D17" s="2">
        <v>775</v>
      </c>
      <c r="E17" s="9" t="s">
        <v>12</v>
      </c>
      <c r="F17" s="9">
        <v>2010</v>
      </c>
      <c r="G17" s="2">
        <f t="shared" si="0"/>
        <v>75</v>
      </c>
      <c r="H17" s="2" t="str">
        <f t="shared" si="1"/>
        <v>No change</v>
      </c>
    </row>
    <row r="18" spans="1:8" x14ac:dyDescent="0.25">
      <c r="A18" s="9">
        <v>202</v>
      </c>
      <c r="B18" t="s">
        <v>3</v>
      </c>
      <c r="C18" s="9">
        <v>1</v>
      </c>
      <c r="D18" s="2">
        <v>775</v>
      </c>
      <c r="E18" s="9" t="s">
        <v>12</v>
      </c>
      <c r="F18" s="9">
        <v>2010</v>
      </c>
      <c r="G18" s="2">
        <f t="shared" si="0"/>
        <v>75</v>
      </c>
      <c r="H18" s="2" t="str">
        <f t="shared" si="1"/>
        <v>No change</v>
      </c>
    </row>
    <row r="19" spans="1:8" x14ac:dyDescent="0.25">
      <c r="A19" s="9">
        <v>203</v>
      </c>
      <c r="B19" t="s">
        <v>3</v>
      </c>
      <c r="C19" s="9">
        <v>2</v>
      </c>
      <c r="D19" s="2">
        <v>875</v>
      </c>
      <c r="E19" s="9" t="s">
        <v>12</v>
      </c>
      <c r="F19" s="9">
        <v>2010</v>
      </c>
      <c r="G19" s="2">
        <f t="shared" si="0"/>
        <v>125</v>
      </c>
      <c r="H19" s="2" t="str">
        <f t="shared" si="1"/>
        <v>No change</v>
      </c>
    </row>
    <row r="20" spans="1:8" x14ac:dyDescent="0.25">
      <c r="A20" s="9">
        <v>204</v>
      </c>
      <c r="B20" t="s">
        <v>3</v>
      </c>
      <c r="C20" s="9">
        <v>2</v>
      </c>
      <c r="D20" s="2">
        <v>875</v>
      </c>
      <c r="E20" s="9" t="s">
        <v>13</v>
      </c>
      <c r="F20" s="9">
        <v>2010</v>
      </c>
      <c r="G20" s="2">
        <f t="shared" si="0"/>
        <v>125</v>
      </c>
      <c r="H20" s="2" t="str">
        <f t="shared" si="1"/>
        <v>No change</v>
      </c>
    </row>
    <row r="21" spans="1:8" x14ac:dyDescent="0.25">
      <c r="A21" s="9">
        <v>205</v>
      </c>
      <c r="B21" t="s">
        <v>3</v>
      </c>
      <c r="C21" s="9">
        <v>3</v>
      </c>
      <c r="D21" s="2">
        <v>1050</v>
      </c>
      <c r="E21" s="9" t="s">
        <v>12</v>
      </c>
      <c r="F21" s="9">
        <v>2004</v>
      </c>
      <c r="G21" s="2">
        <f t="shared" si="0"/>
        <v>75</v>
      </c>
      <c r="H21" s="2" t="str">
        <f t="shared" si="1"/>
        <v>No change</v>
      </c>
    </row>
    <row r="22" spans="1:8" x14ac:dyDescent="0.25">
      <c r="A22" s="9">
        <v>206</v>
      </c>
      <c r="B22" t="s">
        <v>3</v>
      </c>
      <c r="C22" s="9">
        <v>3</v>
      </c>
      <c r="D22" s="2">
        <v>1050</v>
      </c>
      <c r="E22" s="9" t="s">
        <v>13</v>
      </c>
      <c r="F22" s="9">
        <v>2004</v>
      </c>
      <c r="G22" s="2">
        <f t="shared" si="0"/>
        <v>75</v>
      </c>
      <c r="H22" s="2" t="str">
        <f t="shared" si="1"/>
        <v>Need to remodel</v>
      </c>
    </row>
    <row r="23" spans="1:8" x14ac:dyDescent="0.25">
      <c r="A23" s="9">
        <v>207</v>
      </c>
      <c r="B23" t="s">
        <v>3</v>
      </c>
      <c r="C23" s="9">
        <v>2</v>
      </c>
      <c r="D23" s="2">
        <v>875</v>
      </c>
      <c r="E23" s="9" t="s">
        <v>12</v>
      </c>
      <c r="F23" s="9">
        <v>2004</v>
      </c>
      <c r="G23" s="2">
        <f t="shared" si="0"/>
        <v>75</v>
      </c>
      <c r="H23" s="2" t="str">
        <f t="shared" si="1"/>
        <v>No change</v>
      </c>
    </row>
    <row r="24" spans="1:8" x14ac:dyDescent="0.25">
      <c r="A24" s="9">
        <v>208</v>
      </c>
      <c r="B24" t="s">
        <v>3</v>
      </c>
      <c r="C24" s="9">
        <v>2</v>
      </c>
      <c r="D24" s="2">
        <v>875</v>
      </c>
      <c r="E24" s="9" t="s">
        <v>12</v>
      </c>
      <c r="F24" s="9">
        <v>2004</v>
      </c>
      <c r="G24" s="2">
        <f t="shared" si="0"/>
        <v>75</v>
      </c>
      <c r="H24" s="2" t="str">
        <f t="shared" si="1"/>
        <v>No change</v>
      </c>
    </row>
    <row r="25" spans="1:8" x14ac:dyDescent="0.25">
      <c r="A25" s="9">
        <v>209</v>
      </c>
      <c r="B25" t="s">
        <v>3</v>
      </c>
      <c r="C25" s="9">
        <v>3</v>
      </c>
      <c r="D25" s="2">
        <v>1050</v>
      </c>
      <c r="E25" s="9" t="s">
        <v>13</v>
      </c>
      <c r="F25" s="9">
        <v>2004</v>
      </c>
      <c r="G25" s="2">
        <f t="shared" si="0"/>
        <v>75</v>
      </c>
      <c r="H25" s="2" t="str">
        <f t="shared" si="1"/>
        <v>Need to remodel</v>
      </c>
    </row>
    <row r="26" spans="1:8" x14ac:dyDescent="0.25">
      <c r="A26" s="9">
        <v>210</v>
      </c>
      <c r="B26" t="s">
        <v>3</v>
      </c>
      <c r="C26" s="9">
        <v>3</v>
      </c>
      <c r="D26" s="2">
        <v>1050</v>
      </c>
      <c r="E26" s="9" t="s">
        <v>12</v>
      </c>
      <c r="F26" s="9">
        <v>2004</v>
      </c>
      <c r="G26" s="2">
        <f t="shared" si="0"/>
        <v>75</v>
      </c>
      <c r="H26" s="2" t="str">
        <f t="shared" si="1"/>
        <v>No change</v>
      </c>
    </row>
    <row r="27" spans="1:8" x14ac:dyDescent="0.25">
      <c r="A27" s="9">
        <v>301</v>
      </c>
      <c r="B27" t="s">
        <v>5</v>
      </c>
      <c r="C27" s="9">
        <v>1</v>
      </c>
      <c r="D27" s="2">
        <v>875</v>
      </c>
      <c r="E27" s="9" t="s">
        <v>13</v>
      </c>
      <c r="F27" s="9">
        <v>2008</v>
      </c>
      <c r="G27" s="2">
        <f t="shared" si="0"/>
        <v>75</v>
      </c>
      <c r="H27" s="2" t="str">
        <f t="shared" si="1"/>
        <v>No change</v>
      </c>
    </row>
    <row r="28" spans="1:8" x14ac:dyDescent="0.25">
      <c r="A28" s="9">
        <v>302</v>
      </c>
      <c r="B28" t="s">
        <v>5</v>
      </c>
      <c r="C28" s="9">
        <v>1</v>
      </c>
      <c r="D28" s="2">
        <v>875</v>
      </c>
      <c r="E28" s="9" t="s">
        <v>13</v>
      </c>
      <c r="F28" s="9">
        <v>2001</v>
      </c>
      <c r="G28" s="2">
        <f t="shared" si="0"/>
        <v>75</v>
      </c>
      <c r="H28" s="2" t="str">
        <f t="shared" si="1"/>
        <v>Need to remodel</v>
      </c>
    </row>
    <row r="29" spans="1:8" x14ac:dyDescent="0.25">
      <c r="A29" s="9">
        <v>303</v>
      </c>
      <c r="B29" t="s">
        <v>5</v>
      </c>
      <c r="C29" s="9">
        <v>1</v>
      </c>
      <c r="D29" s="2">
        <v>900</v>
      </c>
      <c r="E29" s="9" t="s">
        <v>13</v>
      </c>
      <c r="F29" s="9">
        <v>2001</v>
      </c>
      <c r="G29" s="2">
        <f t="shared" si="0"/>
        <v>75</v>
      </c>
      <c r="H29" s="2" t="str">
        <f t="shared" si="1"/>
        <v>Need to remodel</v>
      </c>
    </row>
    <row r="30" spans="1:8" x14ac:dyDescent="0.25">
      <c r="A30" s="9">
        <v>304</v>
      </c>
      <c r="B30" t="s">
        <v>5</v>
      </c>
      <c r="C30" s="9">
        <v>1</v>
      </c>
      <c r="D30" s="2">
        <v>900</v>
      </c>
      <c r="E30" s="9" t="s">
        <v>12</v>
      </c>
      <c r="F30" s="9">
        <v>2001</v>
      </c>
      <c r="G30" s="2">
        <f t="shared" si="0"/>
        <v>75</v>
      </c>
      <c r="H30" s="2" t="str">
        <f t="shared" si="1"/>
        <v>No change</v>
      </c>
    </row>
    <row r="31" spans="1:8" x14ac:dyDescent="0.25">
      <c r="A31" s="9">
        <v>305</v>
      </c>
      <c r="B31" t="s">
        <v>5</v>
      </c>
      <c r="C31" s="9">
        <v>2</v>
      </c>
      <c r="D31" s="2">
        <v>1200</v>
      </c>
      <c r="E31" s="9" t="s">
        <v>13</v>
      </c>
      <c r="F31" s="9">
        <v>2004</v>
      </c>
      <c r="G31" s="2">
        <f t="shared" si="0"/>
        <v>75</v>
      </c>
      <c r="H31" s="2" t="str">
        <f t="shared" si="1"/>
        <v>Need to remodel</v>
      </c>
    </row>
    <row r="32" spans="1:8" x14ac:dyDescent="0.25">
      <c r="A32" s="9">
        <v>306</v>
      </c>
      <c r="B32" t="s">
        <v>5</v>
      </c>
      <c r="C32" s="9">
        <v>2</v>
      </c>
      <c r="D32" s="2">
        <v>1200</v>
      </c>
      <c r="E32" s="9" t="s">
        <v>12</v>
      </c>
      <c r="F32" s="9">
        <v>2004</v>
      </c>
      <c r="G32" s="2">
        <f t="shared" si="0"/>
        <v>75</v>
      </c>
      <c r="H32" s="2" t="str">
        <f t="shared" si="1"/>
        <v>No change</v>
      </c>
    </row>
    <row r="33" spans="1:8" x14ac:dyDescent="0.25">
      <c r="A33" s="9">
        <v>307</v>
      </c>
      <c r="B33" t="s">
        <v>5</v>
      </c>
      <c r="C33" s="9">
        <v>2</v>
      </c>
      <c r="D33" s="2">
        <v>1200</v>
      </c>
      <c r="E33" s="9" t="s">
        <v>12</v>
      </c>
      <c r="F33" s="9">
        <v>2010</v>
      </c>
      <c r="G33" s="2">
        <f t="shared" si="0"/>
        <v>125</v>
      </c>
      <c r="H33" s="2" t="str">
        <f t="shared" si="1"/>
        <v>No change</v>
      </c>
    </row>
    <row r="34" spans="1:8" x14ac:dyDescent="0.25">
      <c r="A34" s="9">
        <v>308</v>
      </c>
      <c r="B34" t="s">
        <v>5</v>
      </c>
      <c r="C34" s="9">
        <v>2</v>
      </c>
      <c r="D34" s="2">
        <v>1200</v>
      </c>
      <c r="E34" s="9" t="s">
        <v>13</v>
      </c>
      <c r="F34" s="9">
        <v>2010</v>
      </c>
      <c r="G34" s="2">
        <f t="shared" si="0"/>
        <v>125</v>
      </c>
      <c r="H34" s="2" t="str">
        <f t="shared" si="1"/>
        <v>No change</v>
      </c>
    </row>
    <row r="35" spans="1:8" x14ac:dyDescent="0.25">
      <c r="A35" s="9">
        <v>401</v>
      </c>
      <c r="B35" t="s">
        <v>6</v>
      </c>
      <c r="C35" s="9">
        <v>1</v>
      </c>
      <c r="D35" s="2">
        <v>875</v>
      </c>
      <c r="E35" s="9" t="s">
        <v>13</v>
      </c>
      <c r="F35" s="9">
        <v>2004</v>
      </c>
      <c r="G35" s="2">
        <f t="shared" si="0"/>
        <v>75</v>
      </c>
      <c r="H35" s="2" t="str">
        <f t="shared" si="1"/>
        <v>Need to remodel</v>
      </c>
    </row>
    <row r="36" spans="1:8" x14ac:dyDescent="0.25">
      <c r="A36" s="9">
        <v>402</v>
      </c>
      <c r="B36" t="s">
        <v>6</v>
      </c>
      <c r="C36" s="9">
        <v>2</v>
      </c>
      <c r="D36" s="2">
        <v>950</v>
      </c>
      <c r="E36" s="9" t="s">
        <v>13</v>
      </c>
      <c r="F36" s="9">
        <v>2010</v>
      </c>
      <c r="G36" s="2">
        <f t="shared" si="0"/>
        <v>125</v>
      </c>
      <c r="H36" s="2" t="str">
        <f t="shared" si="1"/>
        <v>No change</v>
      </c>
    </row>
    <row r="37" spans="1:8" x14ac:dyDescent="0.25">
      <c r="A37" s="9">
        <v>403</v>
      </c>
      <c r="B37" t="s">
        <v>6</v>
      </c>
      <c r="C37" s="9">
        <v>3</v>
      </c>
      <c r="D37" s="2">
        <v>1200</v>
      </c>
      <c r="E37" s="9" t="s">
        <v>12</v>
      </c>
      <c r="F37" s="9">
        <v>2010</v>
      </c>
      <c r="G37" s="2">
        <f t="shared" si="0"/>
        <v>125</v>
      </c>
      <c r="H37" s="2" t="str">
        <f t="shared" si="1"/>
        <v>No change</v>
      </c>
    </row>
    <row r="38" spans="1:8" x14ac:dyDescent="0.25">
      <c r="A38" s="9">
        <v>404</v>
      </c>
      <c r="B38" t="s">
        <v>6</v>
      </c>
      <c r="C38" s="9">
        <v>1</v>
      </c>
      <c r="D38" s="2">
        <v>875</v>
      </c>
      <c r="E38" s="9" t="s">
        <v>13</v>
      </c>
      <c r="F38" s="9">
        <v>2010</v>
      </c>
      <c r="G38" s="2">
        <f t="shared" si="0"/>
        <v>75</v>
      </c>
      <c r="H38" s="2" t="str">
        <f t="shared" si="1"/>
        <v>No change</v>
      </c>
    </row>
    <row r="39" spans="1:8" x14ac:dyDescent="0.25">
      <c r="A39" s="9">
        <v>405</v>
      </c>
      <c r="B39" t="s">
        <v>6</v>
      </c>
      <c r="C39" s="9">
        <v>2</v>
      </c>
      <c r="D39" s="2">
        <v>950</v>
      </c>
      <c r="E39" s="9" t="s">
        <v>12</v>
      </c>
      <c r="F39" s="9">
        <v>2010</v>
      </c>
      <c r="G39" s="2">
        <f t="shared" si="0"/>
        <v>125</v>
      </c>
      <c r="H39" s="2" t="str">
        <f t="shared" si="1"/>
        <v>No change</v>
      </c>
    </row>
    <row r="40" spans="1:8" x14ac:dyDescent="0.25">
      <c r="A40" s="9">
        <v>406</v>
      </c>
      <c r="B40" t="s">
        <v>6</v>
      </c>
      <c r="C40" s="9">
        <v>3</v>
      </c>
      <c r="D40" s="2">
        <v>1200</v>
      </c>
      <c r="E40" s="9" t="s">
        <v>13</v>
      </c>
      <c r="F40" s="9">
        <v>2002</v>
      </c>
      <c r="G40" s="2">
        <f t="shared" si="0"/>
        <v>75</v>
      </c>
      <c r="H40" s="2" t="str">
        <f t="shared" si="1"/>
        <v>Need to remodel</v>
      </c>
    </row>
    <row r="41" spans="1:8" x14ac:dyDescent="0.25">
      <c r="A41" s="9">
        <v>407</v>
      </c>
      <c r="B41" t="s">
        <v>6</v>
      </c>
      <c r="C41" s="9">
        <v>2</v>
      </c>
      <c r="D41" s="2">
        <v>975</v>
      </c>
      <c r="E41" s="9" t="s">
        <v>12</v>
      </c>
      <c r="F41" s="9">
        <v>2002</v>
      </c>
      <c r="G41" s="2">
        <f t="shared" si="0"/>
        <v>75</v>
      </c>
      <c r="H41" s="2" t="str">
        <f t="shared" si="1"/>
        <v>No change</v>
      </c>
    </row>
    <row r="42" spans="1:8" x14ac:dyDescent="0.25">
      <c r="A42" s="9">
        <v>408</v>
      </c>
      <c r="B42" t="s">
        <v>6</v>
      </c>
      <c r="C42" s="9">
        <v>2</v>
      </c>
      <c r="D42" s="2">
        <v>975</v>
      </c>
      <c r="E42" s="9" t="s">
        <v>12</v>
      </c>
      <c r="F42" s="9">
        <v>2002</v>
      </c>
      <c r="G42" s="2">
        <f t="shared" si="0"/>
        <v>75</v>
      </c>
      <c r="H42" s="2" t="str">
        <f t="shared" si="1"/>
        <v>No change</v>
      </c>
    </row>
    <row r="43" spans="1:8" x14ac:dyDescent="0.25">
      <c r="A43" s="9">
        <v>501</v>
      </c>
      <c r="B43" t="s">
        <v>4</v>
      </c>
      <c r="C43" s="9">
        <v>1</v>
      </c>
      <c r="D43" s="2">
        <v>550</v>
      </c>
      <c r="E43" s="9" t="s">
        <v>12</v>
      </c>
      <c r="F43" s="9">
        <v>2010</v>
      </c>
      <c r="G43" s="2">
        <f t="shared" si="0"/>
        <v>75</v>
      </c>
      <c r="H43" s="2" t="str">
        <f t="shared" si="1"/>
        <v>No change</v>
      </c>
    </row>
    <row r="44" spans="1:8" x14ac:dyDescent="0.25">
      <c r="A44" s="9">
        <v>502</v>
      </c>
      <c r="B44" t="s">
        <v>4</v>
      </c>
      <c r="C44" s="9">
        <v>1</v>
      </c>
      <c r="D44" s="2">
        <v>550</v>
      </c>
      <c r="E44" s="9" t="s">
        <v>13</v>
      </c>
      <c r="F44" s="9">
        <v>2010</v>
      </c>
      <c r="G44" s="2">
        <f t="shared" si="0"/>
        <v>75</v>
      </c>
      <c r="H44" s="2" t="str">
        <f t="shared" si="1"/>
        <v>No change</v>
      </c>
    </row>
    <row r="45" spans="1:8" x14ac:dyDescent="0.25">
      <c r="A45" s="9">
        <v>503</v>
      </c>
      <c r="B45" t="s">
        <v>4</v>
      </c>
      <c r="C45" s="9">
        <v>1</v>
      </c>
      <c r="D45" s="2">
        <v>550</v>
      </c>
      <c r="E45" s="9" t="s">
        <v>13</v>
      </c>
      <c r="F45" s="9">
        <v>2003</v>
      </c>
      <c r="G45" s="2">
        <f t="shared" si="0"/>
        <v>75</v>
      </c>
      <c r="H45" s="2" t="str">
        <f t="shared" si="1"/>
        <v>Need to remodel</v>
      </c>
    </row>
    <row r="46" spans="1:8" x14ac:dyDescent="0.25">
      <c r="A46" s="9">
        <v>504</v>
      </c>
      <c r="B46" t="s">
        <v>4</v>
      </c>
      <c r="C46" s="9">
        <v>1</v>
      </c>
      <c r="D46" s="2">
        <v>550</v>
      </c>
      <c r="E46" s="9" t="s">
        <v>12</v>
      </c>
      <c r="F46" s="9">
        <v>2003</v>
      </c>
      <c r="G46" s="2">
        <f t="shared" si="0"/>
        <v>75</v>
      </c>
      <c r="H46" s="2" t="str">
        <f t="shared" si="1"/>
        <v>No change</v>
      </c>
    </row>
    <row r="47" spans="1:8" x14ac:dyDescent="0.25">
      <c r="A47" s="9">
        <v>505</v>
      </c>
      <c r="B47" t="s">
        <v>4</v>
      </c>
      <c r="C47" s="9">
        <v>2</v>
      </c>
      <c r="D47" s="2">
        <v>700</v>
      </c>
      <c r="E47" s="9" t="s">
        <v>13</v>
      </c>
      <c r="F47" s="9">
        <v>2003</v>
      </c>
      <c r="G47" s="2">
        <f t="shared" si="0"/>
        <v>75</v>
      </c>
      <c r="H47" s="2" t="str">
        <f t="shared" si="1"/>
        <v>Need to remodel</v>
      </c>
    </row>
    <row r="48" spans="1:8" x14ac:dyDescent="0.25">
      <c r="A48" s="9">
        <v>506</v>
      </c>
      <c r="B48" t="s">
        <v>4</v>
      </c>
      <c r="C48" s="9">
        <v>2</v>
      </c>
      <c r="D48" s="2">
        <v>700</v>
      </c>
      <c r="E48" s="9" t="s">
        <v>12</v>
      </c>
      <c r="F48" s="9">
        <v>2010</v>
      </c>
      <c r="G48" s="2">
        <f t="shared" si="0"/>
        <v>125</v>
      </c>
      <c r="H48" s="2" t="str">
        <f t="shared" si="1"/>
        <v>No change</v>
      </c>
    </row>
    <row r="49" spans="1:8" x14ac:dyDescent="0.25">
      <c r="A49" s="9">
        <v>507</v>
      </c>
      <c r="B49" t="s">
        <v>4</v>
      </c>
      <c r="C49" s="9">
        <v>2</v>
      </c>
      <c r="D49" s="2">
        <v>700</v>
      </c>
      <c r="E49" s="9" t="s">
        <v>13</v>
      </c>
      <c r="F49" s="9">
        <v>2010</v>
      </c>
      <c r="G49" s="2">
        <f t="shared" si="0"/>
        <v>125</v>
      </c>
      <c r="H49" s="2" t="str">
        <f t="shared" si="1"/>
        <v>No change</v>
      </c>
    </row>
    <row r="50" spans="1:8" x14ac:dyDescent="0.25">
      <c r="A50" s="9">
        <v>601</v>
      </c>
      <c r="B50" t="s">
        <v>7</v>
      </c>
      <c r="C50" s="9">
        <v>1</v>
      </c>
      <c r="D50" s="2">
        <v>1000</v>
      </c>
      <c r="E50" s="9" t="s">
        <v>12</v>
      </c>
      <c r="F50" s="9">
        <v>2004</v>
      </c>
      <c r="G50" s="2">
        <f t="shared" si="0"/>
        <v>75</v>
      </c>
      <c r="H50" s="2" t="str">
        <f t="shared" si="1"/>
        <v>No change</v>
      </c>
    </row>
    <row r="51" spans="1:8" x14ac:dyDescent="0.25">
      <c r="A51" s="9">
        <v>602</v>
      </c>
      <c r="B51" t="s">
        <v>7</v>
      </c>
      <c r="C51" s="9">
        <v>1</v>
      </c>
      <c r="D51" s="2">
        <v>1000</v>
      </c>
      <c r="E51" s="9" t="s">
        <v>12</v>
      </c>
      <c r="F51" s="9">
        <v>2004</v>
      </c>
      <c r="G51" s="2">
        <f t="shared" si="0"/>
        <v>75</v>
      </c>
      <c r="H51" s="2" t="str">
        <f t="shared" si="1"/>
        <v>No change</v>
      </c>
    </row>
    <row r="52" spans="1:8" x14ac:dyDescent="0.25">
      <c r="A52" s="9">
        <v>603</v>
      </c>
      <c r="B52" t="s">
        <v>7</v>
      </c>
      <c r="C52" s="9">
        <v>2</v>
      </c>
      <c r="D52" s="2">
        <v>1200</v>
      </c>
      <c r="E52" s="9" t="s">
        <v>13</v>
      </c>
      <c r="F52" s="9">
        <v>2004</v>
      </c>
      <c r="G52" s="2">
        <f t="shared" si="0"/>
        <v>75</v>
      </c>
      <c r="H52" s="2" t="str">
        <f t="shared" si="1"/>
        <v>Need to remodel</v>
      </c>
    </row>
    <row r="53" spans="1:8" x14ac:dyDescent="0.25">
      <c r="A53" s="9">
        <v>604</v>
      </c>
      <c r="B53" t="s">
        <v>7</v>
      </c>
      <c r="C53" s="9">
        <v>2</v>
      </c>
      <c r="D53" s="2">
        <v>1200</v>
      </c>
      <c r="E53" s="9" t="s">
        <v>12</v>
      </c>
      <c r="F53" s="9">
        <v>2010</v>
      </c>
      <c r="G53" s="2">
        <f t="shared" si="0"/>
        <v>125</v>
      </c>
      <c r="H53" s="2" t="str">
        <f t="shared" si="1"/>
        <v>No change</v>
      </c>
    </row>
    <row r="54" spans="1:8" x14ac:dyDescent="0.25">
      <c r="A54" s="9">
        <v>605</v>
      </c>
      <c r="B54" t="s">
        <v>7</v>
      </c>
      <c r="C54" s="9">
        <v>3</v>
      </c>
      <c r="D54" s="2">
        <v>1500</v>
      </c>
      <c r="E54" s="9" t="s">
        <v>13</v>
      </c>
      <c r="F54" s="9">
        <v>2010</v>
      </c>
      <c r="G54" s="2">
        <f t="shared" si="0"/>
        <v>125</v>
      </c>
      <c r="H54" s="2" t="str">
        <f t="shared" si="1"/>
        <v>No change</v>
      </c>
    </row>
    <row r="55" spans="1:8" x14ac:dyDescent="0.25">
      <c r="A55" s="9">
        <v>606</v>
      </c>
      <c r="B55" t="s">
        <v>7</v>
      </c>
      <c r="C55" s="9">
        <v>3</v>
      </c>
      <c r="D55" s="2">
        <v>1500</v>
      </c>
      <c r="E55" s="9" t="s">
        <v>12</v>
      </c>
      <c r="F55" s="9">
        <v>2004</v>
      </c>
      <c r="G55" s="2">
        <f t="shared" si="0"/>
        <v>75</v>
      </c>
      <c r="H55" s="2" t="str">
        <f t="shared" si="1"/>
        <v>No change</v>
      </c>
    </row>
    <row r="56" spans="1:8" x14ac:dyDescent="0.25">
      <c r="A56" s="9">
        <v>607</v>
      </c>
      <c r="B56" t="s">
        <v>7</v>
      </c>
      <c r="C56" s="9">
        <v>3</v>
      </c>
      <c r="D56" s="2">
        <v>1500</v>
      </c>
      <c r="E56" s="9" t="s">
        <v>13</v>
      </c>
      <c r="F56" s="9">
        <v>2004</v>
      </c>
      <c r="G56" s="2">
        <f t="shared" si="0"/>
        <v>75</v>
      </c>
      <c r="H56" s="2" t="str">
        <f t="shared" si="1"/>
        <v>Need to remodel</v>
      </c>
    </row>
    <row r="65" spans="2:6" x14ac:dyDescent="0.25">
      <c r="F65" s="8"/>
    </row>
    <row r="66" spans="2:6" x14ac:dyDescent="0.25">
      <c r="B66" s="1"/>
    </row>
  </sheetData>
  <sortState ref="A20:H42">
    <sortCondition ref="A20"/>
  </sortState>
  <mergeCells count="2">
    <mergeCell ref="A1:B1"/>
    <mergeCell ref="A4:H4"/>
  </mergeCells>
  <pageMargins left="0.7" right="0.7" top="0.75" bottom="0.75" header="0.3" footer="0.3"/>
  <pageSetup orientation="landscape" horizontalDpi="4294967293" r:id="rId1"/>
  <headerFooter>
    <oddFooter>&amp;LExploring Series&amp;CSummary&amp;Re07c2Apartment_LastFirst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75"/>
  <sheetViews>
    <sheetView zoomScaleNormal="100" workbookViewId="0">
      <selection activeCell="A72" sqref="A72"/>
    </sheetView>
  </sheetViews>
  <sheetFormatPr defaultRowHeight="15" x14ac:dyDescent="0.25"/>
  <cols>
    <col min="1" max="1" width="20.42578125" bestFit="1" customWidth="1"/>
    <col min="2" max="2" width="22.5703125" customWidth="1"/>
    <col min="3" max="3" width="12.5703125" bestFit="1" customWidth="1"/>
    <col min="4" max="4" width="12.140625" customWidth="1"/>
    <col min="5" max="5" width="11.140625" customWidth="1"/>
    <col min="6" max="6" width="11.5703125" bestFit="1" customWidth="1"/>
    <col min="7" max="7" width="12.85546875" bestFit="1" customWidth="1"/>
    <col min="8" max="8" width="16.85546875" bestFit="1" customWidth="1"/>
  </cols>
  <sheetData>
    <row r="1" spans="1:8" ht="26.25" x14ac:dyDescent="0.4">
      <c r="A1" s="35" t="s">
        <v>18</v>
      </c>
      <c r="B1" s="35"/>
      <c r="C1" s="35"/>
      <c r="D1" s="35"/>
      <c r="E1" s="35"/>
      <c r="F1" s="35"/>
      <c r="G1" s="35"/>
      <c r="H1" s="35"/>
    </row>
    <row r="2" spans="1:8" x14ac:dyDescent="0.25">
      <c r="A2" s="14" t="s">
        <v>8</v>
      </c>
      <c r="B2" s="11" t="s">
        <v>1</v>
      </c>
      <c r="C2" s="12" t="s">
        <v>8</v>
      </c>
      <c r="D2" s="12" t="s">
        <v>9</v>
      </c>
      <c r="E2" s="12" t="s">
        <v>10</v>
      </c>
      <c r="F2" s="12" t="s">
        <v>11</v>
      </c>
      <c r="G2" s="12" t="s">
        <v>14</v>
      </c>
      <c r="H2" s="12" t="s">
        <v>15</v>
      </c>
    </row>
    <row r="3" spans="1:8" x14ac:dyDescent="0.25">
      <c r="D3">
        <v>2</v>
      </c>
      <c r="F3" t="s">
        <v>13</v>
      </c>
      <c r="H3" t="s">
        <v>42</v>
      </c>
    </row>
    <row r="4" spans="1:8" x14ac:dyDescent="0.25">
      <c r="D4">
        <v>3</v>
      </c>
      <c r="F4" t="s">
        <v>13</v>
      </c>
      <c r="H4" t="s">
        <v>42</v>
      </c>
    </row>
    <row r="7" spans="1:8" ht="26.25" x14ac:dyDescent="0.4">
      <c r="A7" s="35" t="s">
        <v>19</v>
      </c>
      <c r="B7" s="35"/>
      <c r="C7" s="35"/>
      <c r="D7" s="35"/>
      <c r="E7" s="35"/>
      <c r="F7" s="35"/>
      <c r="G7" s="35"/>
      <c r="H7" s="35"/>
    </row>
    <row r="8" spans="1:8" x14ac:dyDescent="0.25">
      <c r="B8" t="s">
        <v>22</v>
      </c>
      <c r="C8" s="9">
        <f>DCOUNTA(A15:G65,H2,_xlnm.Criteria)</f>
        <v>9</v>
      </c>
    </row>
    <row r="9" spans="1:8" x14ac:dyDescent="0.25">
      <c r="B9" t="s">
        <v>20</v>
      </c>
      <c r="C9" s="10">
        <f>DSUM(A15:G65,D15,A2:H4)</f>
        <v>9600</v>
      </c>
    </row>
    <row r="10" spans="1:8" x14ac:dyDescent="0.25">
      <c r="B10" t="s">
        <v>21</v>
      </c>
      <c r="C10" s="9">
        <f>DMIN(A15:G65,F15,_xlnm.Criteria)</f>
        <v>1999</v>
      </c>
    </row>
    <row r="12" spans="1:8" x14ac:dyDescent="0.25">
      <c r="E12" s="15"/>
      <c r="F12" s="16"/>
    </row>
    <row r="13" spans="1:8" ht="26.25" x14ac:dyDescent="0.4">
      <c r="A13" s="35" t="s">
        <v>17</v>
      </c>
      <c r="B13" s="35"/>
      <c r="C13" s="35"/>
      <c r="D13" s="35"/>
      <c r="E13" s="35"/>
      <c r="F13" s="35"/>
      <c r="G13" s="35"/>
      <c r="H13" s="35"/>
    </row>
    <row r="15" spans="1:8" x14ac:dyDescent="0.25">
      <c r="A15" s="12" t="s">
        <v>8</v>
      </c>
      <c r="B15" s="11" t="s">
        <v>1</v>
      </c>
      <c r="C15" s="12" t="s">
        <v>9</v>
      </c>
      <c r="D15" s="12" t="s">
        <v>10</v>
      </c>
      <c r="E15" s="12" t="s">
        <v>11</v>
      </c>
      <c r="F15" s="12" t="s">
        <v>14</v>
      </c>
      <c r="G15" s="12" t="s">
        <v>15</v>
      </c>
      <c r="H15" s="4"/>
    </row>
    <row r="16" spans="1:8" hidden="1" x14ac:dyDescent="0.25">
      <c r="A16" s="9">
        <v>101</v>
      </c>
      <c r="B16" t="s">
        <v>3</v>
      </c>
      <c r="C16" s="9">
        <v>1</v>
      </c>
      <c r="D16" s="6">
        <v>750</v>
      </c>
      <c r="E16" s="9" t="s">
        <v>12</v>
      </c>
      <c r="F16" s="9">
        <v>2004</v>
      </c>
      <c r="G16" t="str">
        <f>IF(AND(E16="No",F16&lt;2005),"Need to remodel","No change")</f>
        <v>No change</v>
      </c>
    </row>
    <row r="17" spans="1:7" hidden="1" x14ac:dyDescent="0.25">
      <c r="A17" s="9">
        <v>102</v>
      </c>
      <c r="B17" t="s">
        <v>3</v>
      </c>
      <c r="C17" s="9">
        <v>1</v>
      </c>
      <c r="D17" s="6">
        <v>750</v>
      </c>
      <c r="E17" s="9" t="s">
        <v>12</v>
      </c>
      <c r="F17" s="9">
        <v>2003</v>
      </c>
      <c r="G17" t="str">
        <f t="shared" ref="G17:G65" si="0">IF(AND(E17="No",F17&lt;2005),"Need to remodel","No change")</f>
        <v>No change</v>
      </c>
    </row>
    <row r="18" spans="1:7" x14ac:dyDescent="0.25">
      <c r="A18" s="9">
        <v>103</v>
      </c>
      <c r="B18" t="s">
        <v>3</v>
      </c>
      <c r="C18" s="9">
        <v>2</v>
      </c>
      <c r="D18" s="6">
        <v>850</v>
      </c>
      <c r="E18" s="9" t="s">
        <v>13</v>
      </c>
      <c r="F18" s="9">
        <v>1999</v>
      </c>
      <c r="G18" t="str">
        <f t="shared" si="0"/>
        <v>Need to remodel</v>
      </c>
    </row>
    <row r="19" spans="1:7" hidden="1" x14ac:dyDescent="0.25">
      <c r="A19" s="9">
        <v>104</v>
      </c>
      <c r="B19" t="s">
        <v>3</v>
      </c>
      <c r="C19" s="9">
        <v>2</v>
      </c>
      <c r="D19" s="6">
        <v>850</v>
      </c>
      <c r="E19" s="9" t="s">
        <v>12</v>
      </c>
      <c r="F19" s="9">
        <v>2005</v>
      </c>
      <c r="G19" t="str">
        <f t="shared" si="0"/>
        <v>No change</v>
      </c>
    </row>
    <row r="20" spans="1:7" hidden="1" x14ac:dyDescent="0.25">
      <c r="A20" s="9">
        <v>105</v>
      </c>
      <c r="B20" t="s">
        <v>3</v>
      </c>
      <c r="C20" s="9">
        <v>3</v>
      </c>
      <c r="D20" s="6">
        <v>1000</v>
      </c>
      <c r="E20" s="9" t="s">
        <v>13</v>
      </c>
      <c r="F20" s="9">
        <v>2007</v>
      </c>
      <c r="G20" t="str">
        <f t="shared" si="0"/>
        <v>No change</v>
      </c>
    </row>
    <row r="21" spans="1:7" hidden="1" x14ac:dyDescent="0.25">
      <c r="A21" s="9">
        <v>106</v>
      </c>
      <c r="B21" t="s">
        <v>3</v>
      </c>
      <c r="C21" s="9">
        <v>3</v>
      </c>
      <c r="D21" s="6">
        <v>1000</v>
      </c>
      <c r="E21" s="9" t="s">
        <v>12</v>
      </c>
      <c r="F21" s="9">
        <v>2004</v>
      </c>
      <c r="G21" t="str">
        <f t="shared" si="0"/>
        <v>No change</v>
      </c>
    </row>
    <row r="22" spans="1:7" x14ac:dyDescent="0.25">
      <c r="A22" s="9">
        <v>107</v>
      </c>
      <c r="B22" t="s">
        <v>3</v>
      </c>
      <c r="C22" s="9">
        <v>2</v>
      </c>
      <c r="D22" s="6">
        <v>850</v>
      </c>
      <c r="E22" s="9" t="s">
        <v>13</v>
      </c>
      <c r="F22" s="9">
        <v>2004</v>
      </c>
      <c r="G22" t="str">
        <f t="shared" si="0"/>
        <v>Need to remodel</v>
      </c>
    </row>
    <row r="23" spans="1:7" hidden="1" x14ac:dyDescent="0.25">
      <c r="A23" s="9">
        <v>108</v>
      </c>
      <c r="B23" t="s">
        <v>3</v>
      </c>
      <c r="C23" s="9">
        <v>2</v>
      </c>
      <c r="D23" s="6">
        <v>850</v>
      </c>
      <c r="E23" s="9" t="s">
        <v>12</v>
      </c>
      <c r="F23" s="9">
        <v>2009</v>
      </c>
      <c r="G23" t="str">
        <f t="shared" si="0"/>
        <v>No change</v>
      </c>
    </row>
    <row r="24" spans="1:7" hidden="1" x14ac:dyDescent="0.25">
      <c r="A24" s="9">
        <v>109</v>
      </c>
      <c r="B24" t="s">
        <v>3</v>
      </c>
      <c r="C24" s="9">
        <v>3</v>
      </c>
      <c r="D24" s="6">
        <v>1000</v>
      </c>
      <c r="E24" s="9" t="s">
        <v>13</v>
      </c>
      <c r="F24" s="9">
        <v>2009</v>
      </c>
      <c r="G24" t="str">
        <f t="shared" si="0"/>
        <v>No change</v>
      </c>
    </row>
    <row r="25" spans="1:7" hidden="1" x14ac:dyDescent="0.25">
      <c r="A25" s="9">
        <v>110</v>
      </c>
      <c r="B25" t="s">
        <v>3</v>
      </c>
      <c r="C25" s="9">
        <v>3</v>
      </c>
      <c r="D25" s="6">
        <v>1000</v>
      </c>
      <c r="E25" s="9" t="s">
        <v>12</v>
      </c>
      <c r="F25" s="9">
        <v>2009</v>
      </c>
      <c r="G25" t="str">
        <f t="shared" si="0"/>
        <v>No change</v>
      </c>
    </row>
    <row r="26" spans="1:7" hidden="1" x14ac:dyDescent="0.25">
      <c r="A26" s="9">
        <v>201</v>
      </c>
      <c r="B26" t="s">
        <v>3</v>
      </c>
      <c r="C26" s="9">
        <v>1</v>
      </c>
      <c r="D26" s="6">
        <v>775</v>
      </c>
      <c r="E26" s="9" t="s">
        <v>12</v>
      </c>
      <c r="F26" s="9">
        <v>2010</v>
      </c>
      <c r="G26" t="str">
        <f t="shared" si="0"/>
        <v>No change</v>
      </c>
    </row>
    <row r="27" spans="1:7" hidden="1" x14ac:dyDescent="0.25">
      <c r="A27" s="9">
        <v>202</v>
      </c>
      <c r="B27" t="s">
        <v>3</v>
      </c>
      <c r="C27" s="9">
        <v>1</v>
      </c>
      <c r="D27" s="6">
        <v>775</v>
      </c>
      <c r="E27" s="9" t="s">
        <v>12</v>
      </c>
      <c r="F27" s="9">
        <v>2010</v>
      </c>
      <c r="G27" t="str">
        <f t="shared" si="0"/>
        <v>No change</v>
      </c>
    </row>
    <row r="28" spans="1:7" hidden="1" x14ac:dyDescent="0.25">
      <c r="A28" s="9">
        <v>203</v>
      </c>
      <c r="B28" t="s">
        <v>3</v>
      </c>
      <c r="C28" s="9">
        <v>2</v>
      </c>
      <c r="D28" s="6">
        <v>875</v>
      </c>
      <c r="E28" s="9" t="s">
        <v>12</v>
      </c>
      <c r="F28" s="9">
        <v>2010</v>
      </c>
      <c r="G28" t="str">
        <f t="shared" si="0"/>
        <v>No change</v>
      </c>
    </row>
    <row r="29" spans="1:7" hidden="1" x14ac:dyDescent="0.25">
      <c r="A29" s="9">
        <v>204</v>
      </c>
      <c r="B29" t="s">
        <v>3</v>
      </c>
      <c r="C29" s="9">
        <v>2</v>
      </c>
      <c r="D29" s="6">
        <v>875</v>
      </c>
      <c r="E29" s="9" t="s">
        <v>13</v>
      </c>
      <c r="F29" s="9">
        <v>2010</v>
      </c>
      <c r="G29" t="str">
        <f t="shared" si="0"/>
        <v>No change</v>
      </c>
    </row>
    <row r="30" spans="1:7" hidden="1" x14ac:dyDescent="0.25">
      <c r="A30" s="9">
        <v>205</v>
      </c>
      <c r="B30" t="s">
        <v>3</v>
      </c>
      <c r="C30" s="9">
        <v>3</v>
      </c>
      <c r="D30" s="6">
        <v>1050</v>
      </c>
      <c r="E30" s="9" t="s">
        <v>12</v>
      </c>
      <c r="F30" s="9">
        <v>2004</v>
      </c>
      <c r="G30" t="str">
        <f t="shared" si="0"/>
        <v>No change</v>
      </c>
    </row>
    <row r="31" spans="1:7" x14ac:dyDescent="0.25">
      <c r="A31" s="9">
        <v>206</v>
      </c>
      <c r="B31" t="s">
        <v>3</v>
      </c>
      <c r="C31" s="9">
        <v>3</v>
      </c>
      <c r="D31" s="6">
        <v>1050</v>
      </c>
      <c r="E31" s="9" t="s">
        <v>13</v>
      </c>
      <c r="F31" s="9">
        <v>2004</v>
      </c>
      <c r="G31" t="str">
        <f t="shared" si="0"/>
        <v>Need to remodel</v>
      </c>
    </row>
    <row r="32" spans="1:7" hidden="1" x14ac:dyDescent="0.25">
      <c r="A32" s="9">
        <v>207</v>
      </c>
      <c r="B32" t="s">
        <v>3</v>
      </c>
      <c r="C32" s="9">
        <v>2</v>
      </c>
      <c r="D32" s="6">
        <v>875</v>
      </c>
      <c r="E32" s="9" t="s">
        <v>12</v>
      </c>
      <c r="F32" s="9">
        <v>2004</v>
      </c>
      <c r="G32" t="str">
        <f t="shared" si="0"/>
        <v>No change</v>
      </c>
    </row>
    <row r="33" spans="1:7" hidden="1" x14ac:dyDescent="0.25">
      <c r="A33" s="9">
        <v>208</v>
      </c>
      <c r="B33" t="s">
        <v>3</v>
      </c>
      <c r="C33" s="9">
        <v>2</v>
      </c>
      <c r="D33" s="6">
        <v>875</v>
      </c>
      <c r="E33" s="9" t="s">
        <v>12</v>
      </c>
      <c r="F33" s="9">
        <v>2004</v>
      </c>
      <c r="G33" t="str">
        <f t="shared" si="0"/>
        <v>No change</v>
      </c>
    </row>
    <row r="34" spans="1:7" x14ac:dyDescent="0.25">
      <c r="A34" s="9">
        <v>209</v>
      </c>
      <c r="B34" t="s">
        <v>3</v>
      </c>
      <c r="C34" s="9">
        <v>3</v>
      </c>
      <c r="D34" s="6">
        <v>1050</v>
      </c>
      <c r="E34" s="9" t="s">
        <v>13</v>
      </c>
      <c r="F34" s="9">
        <v>2004</v>
      </c>
      <c r="G34" t="str">
        <f t="shared" si="0"/>
        <v>Need to remodel</v>
      </c>
    </row>
    <row r="35" spans="1:7" hidden="1" x14ac:dyDescent="0.25">
      <c r="A35" s="9">
        <v>210</v>
      </c>
      <c r="B35" t="s">
        <v>3</v>
      </c>
      <c r="C35" s="9">
        <v>3</v>
      </c>
      <c r="D35" s="6">
        <v>1050</v>
      </c>
      <c r="E35" s="9" t="s">
        <v>12</v>
      </c>
      <c r="F35" s="9">
        <v>2004</v>
      </c>
      <c r="G35" t="str">
        <f t="shared" si="0"/>
        <v>No change</v>
      </c>
    </row>
    <row r="36" spans="1:7" hidden="1" x14ac:dyDescent="0.25">
      <c r="A36" s="9">
        <v>301</v>
      </c>
      <c r="B36" t="s">
        <v>5</v>
      </c>
      <c r="C36" s="9">
        <v>1</v>
      </c>
      <c r="D36" s="6">
        <v>875</v>
      </c>
      <c r="E36" s="9" t="s">
        <v>13</v>
      </c>
      <c r="F36" s="9">
        <v>2008</v>
      </c>
      <c r="G36" t="str">
        <f t="shared" si="0"/>
        <v>No change</v>
      </c>
    </row>
    <row r="37" spans="1:7" hidden="1" x14ac:dyDescent="0.25">
      <c r="A37" s="9">
        <v>302</v>
      </c>
      <c r="B37" t="s">
        <v>5</v>
      </c>
      <c r="C37" s="9">
        <v>1</v>
      </c>
      <c r="D37" s="6">
        <v>875</v>
      </c>
      <c r="E37" s="9" t="s">
        <v>13</v>
      </c>
      <c r="F37" s="9">
        <v>2001</v>
      </c>
      <c r="G37" t="str">
        <f t="shared" si="0"/>
        <v>Need to remodel</v>
      </c>
    </row>
    <row r="38" spans="1:7" hidden="1" x14ac:dyDescent="0.25">
      <c r="A38" s="9">
        <v>303</v>
      </c>
      <c r="B38" t="s">
        <v>5</v>
      </c>
      <c r="C38" s="9">
        <v>1</v>
      </c>
      <c r="D38" s="6">
        <v>900</v>
      </c>
      <c r="E38" s="9" t="s">
        <v>13</v>
      </c>
      <c r="F38" s="9">
        <v>2001</v>
      </c>
      <c r="G38" t="str">
        <f t="shared" si="0"/>
        <v>Need to remodel</v>
      </c>
    </row>
    <row r="39" spans="1:7" hidden="1" x14ac:dyDescent="0.25">
      <c r="A39" s="9">
        <v>304</v>
      </c>
      <c r="B39" t="s">
        <v>5</v>
      </c>
      <c r="C39" s="9">
        <v>1</v>
      </c>
      <c r="D39" s="6">
        <v>900</v>
      </c>
      <c r="E39" s="9" t="s">
        <v>12</v>
      </c>
      <c r="F39" s="9">
        <v>2001</v>
      </c>
      <c r="G39" t="str">
        <f t="shared" si="0"/>
        <v>No change</v>
      </c>
    </row>
    <row r="40" spans="1:7" x14ac:dyDescent="0.25">
      <c r="A40" s="9">
        <v>305</v>
      </c>
      <c r="B40" t="s">
        <v>5</v>
      </c>
      <c r="C40" s="9">
        <v>2</v>
      </c>
      <c r="D40" s="6">
        <v>1200</v>
      </c>
      <c r="E40" s="9" t="s">
        <v>13</v>
      </c>
      <c r="F40" s="9">
        <v>2004</v>
      </c>
      <c r="G40" t="str">
        <f t="shared" si="0"/>
        <v>Need to remodel</v>
      </c>
    </row>
    <row r="41" spans="1:7" hidden="1" x14ac:dyDescent="0.25">
      <c r="A41" s="9">
        <v>306</v>
      </c>
      <c r="B41" t="s">
        <v>5</v>
      </c>
      <c r="C41" s="9">
        <v>2</v>
      </c>
      <c r="D41" s="6">
        <v>1200</v>
      </c>
      <c r="E41" s="9" t="s">
        <v>12</v>
      </c>
      <c r="F41" s="9">
        <v>2004</v>
      </c>
      <c r="G41" t="str">
        <f t="shared" si="0"/>
        <v>No change</v>
      </c>
    </row>
    <row r="42" spans="1:7" hidden="1" x14ac:dyDescent="0.25">
      <c r="A42" s="9">
        <v>307</v>
      </c>
      <c r="B42" t="s">
        <v>5</v>
      </c>
      <c r="C42" s="9">
        <v>2</v>
      </c>
      <c r="D42" s="6">
        <v>1200</v>
      </c>
      <c r="E42" s="9" t="s">
        <v>12</v>
      </c>
      <c r="F42" s="9">
        <v>2010</v>
      </c>
      <c r="G42" t="str">
        <f t="shared" si="0"/>
        <v>No change</v>
      </c>
    </row>
    <row r="43" spans="1:7" hidden="1" x14ac:dyDescent="0.25">
      <c r="A43" s="9">
        <v>308</v>
      </c>
      <c r="B43" t="s">
        <v>5</v>
      </c>
      <c r="C43" s="9">
        <v>2</v>
      </c>
      <c r="D43" s="6">
        <v>1200</v>
      </c>
      <c r="E43" s="9" t="s">
        <v>13</v>
      </c>
      <c r="F43" s="9">
        <v>2010</v>
      </c>
      <c r="G43" t="str">
        <f t="shared" si="0"/>
        <v>No change</v>
      </c>
    </row>
    <row r="44" spans="1:7" hidden="1" x14ac:dyDescent="0.25">
      <c r="A44" s="9">
        <v>401</v>
      </c>
      <c r="B44" t="s">
        <v>6</v>
      </c>
      <c r="C44" s="9">
        <v>1</v>
      </c>
      <c r="D44" s="6">
        <v>875</v>
      </c>
      <c r="E44" s="9" t="s">
        <v>13</v>
      </c>
      <c r="F44" s="9">
        <v>2004</v>
      </c>
      <c r="G44" t="str">
        <f t="shared" si="0"/>
        <v>Need to remodel</v>
      </c>
    </row>
    <row r="45" spans="1:7" hidden="1" x14ac:dyDescent="0.25">
      <c r="A45" s="9">
        <v>402</v>
      </c>
      <c r="B45" t="s">
        <v>6</v>
      </c>
      <c r="C45" s="9">
        <v>2</v>
      </c>
      <c r="D45" s="6">
        <v>950</v>
      </c>
      <c r="E45" s="9" t="s">
        <v>13</v>
      </c>
      <c r="F45" s="9">
        <v>2010</v>
      </c>
      <c r="G45" t="str">
        <f t="shared" si="0"/>
        <v>No change</v>
      </c>
    </row>
    <row r="46" spans="1:7" hidden="1" x14ac:dyDescent="0.25">
      <c r="A46" s="9">
        <v>403</v>
      </c>
      <c r="B46" t="s">
        <v>6</v>
      </c>
      <c r="C46" s="9">
        <v>3</v>
      </c>
      <c r="D46" s="6">
        <v>1200</v>
      </c>
      <c r="E46" s="9" t="s">
        <v>12</v>
      </c>
      <c r="F46" s="9">
        <v>2010</v>
      </c>
      <c r="G46" t="str">
        <f t="shared" si="0"/>
        <v>No change</v>
      </c>
    </row>
    <row r="47" spans="1:7" hidden="1" x14ac:dyDescent="0.25">
      <c r="A47" s="9">
        <v>404</v>
      </c>
      <c r="B47" t="s">
        <v>6</v>
      </c>
      <c r="C47" s="9">
        <v>1</v>
      </c>
      <c r="D47" s="6">
        <v>875</v>
      </c>
      <c r="E47" s="9" t="s">
        <v>13</v>
      </c>
      <c r="F47" s="9">
        <v>2010</v>
      </c>
      <c r="G47" t="str">
        <f t="shared" si="0"/>
        <v>No change</v>
      </c>
    </row>
    <row r="48" spans="1:7" hidden="1" x14ac:dyDescent="0.25">
      <c r="A48" s="9">
        <v>405</v>
      </c>
      <c r="B48" t="s">
        <v>6</v>
      </c>
      <c r="C48" s="9">
        <v>2</v>
      </c>
      <c r="D48" s="6">
        <v>950</v>
      </c>
      <c r="E48" s="9" t="s">
        <v>12</v>
      </c>
      <c r="F48" s="9">
        <v>2010</v>
      </c>
      <c r="G48" t="str">
        <f t="shared" si="0"/>
        <v>No change</v>
      </c>
    </row>
    <row r="49" spans="1:7" x14ac:dyDescent="0.25">
      <c r="A49" s="9">
        <v>406</v>
      </c>
      <c r="B49" t="s">
        <v>6</v>
      </c>
      <c r="C49" s="9">
        <v>3</v>
      </c>
      <c r="D49" s="6">
        <v>1200</v>
      </c>
      <c r="E49" s="9" t="s">
        <v>13</v>
      </c>
      <c r="F49" s="9">
        <v>2002</v>
      </c>
      <c r="G49" t="str">
        <f t="shared" si="0"/>
        <v>Need to remodel</v>
      </c>
    </row>
    <row r="50" spans="1:7" hidden="1" x14ac:dyDescent="0.25">
      <c r="A50" s="9">
        <v>407</v>
      </c>
      <c r="B50" t="s">
        <v>6</v>
      </c>
      <c r="C50" s="9">
        <v>2</v>
      </c>
      <c r="D50" s="6">
        <v>975</v>
      </c>
      <c r="E50" s="9" t="s">
        <v>12</v>
      </c>
      <c r="F50" s="9">
        <v>2002</v>
      </c>
      <c r="G50" t="str">
        <f t="shared" si="0"/>
        <v>No change</v>
      </c>
    </row>
    <row r="51" spans="1:7" hidden="1" x14ac:dyDescent="0.25">
      <c r="A51" s="9">
        <v>408</v>
      </c>
      <c r="B51" t="s">
        <v>6</v>
      </c>
      <c r="C51" s="9">
        <v>2</v>
      </c>
      <c r="D51" s="6">
        <v>975</v>
      </c>
      <c r="E51" s="9" t="s">
        <v>12</v>
      </c>
      <c r="F51" s="9">
        <v>2002</v>
      </c>
      <c r="G51" t="str">
        <f t="shared" si="0"/>
        <v>No change</v>
      </c>
    </row>
    <row r="52" spans="1:7" hidden="1" x14ac:dyDescent="0.25">
      <c r="A52" s="9">
        <v>501</v>
      </c>
      <c r="B52" t="s">
        <v>4</v>
      </c>
      <c r="C52" s="9">
        <v>1</v>
      </c>
      <c r="D52" s="6">
        <v>550</v>
      </c>
      <c r="E52" s="9" t="s">
        <v>12</v>
      </c>
      <c r="F52" s="9">
        <v>2010</v>
      </c>
      <c r="G52" t="str">
        <f t="shared" si="0"/>
        <v>No change</v>
      </c>
    </row>
    <row r="53" spans="1:7" hidden="1" x14ac:dyDescent="0.25">
      <c r="A53" s="9">
        <v>502</v>
      </c>
      <c r="B53" t="s">
        <v>4</v>
      </c>
      <c r="C53" s="9">
        <v>1</v>
      </c>
      <c r="D53" s="6">
        <v>550</v>
      </c>
      <c r="E53" s="9" t="s">
        <v>13</v>
      </c>
      <c r="F53" s="9">
        <v>2010</v>
      </c>
      <c r="G53" t="str">
        <f t="shared" si="0"/>
        <v>No change</v>
      </c>
    </row>
    <row r="54" spans="1:7" hidden="1" x14ac:dyDescent="0.25">
      <c r="A54" s="9">
        <v>503</v>
      </c>
      <c r="B54" t="s">
        <v>4</v>
      </c>
      <c r="C54" s="9">
        <v>1</v>
      </c>
      <c r="D54" s="6">
        <v>550</v>
      </c>
      <c r="E54" s="9" t="s">
        <v>13</v>
      </c>
      <c r="F54" s="9">
        <v>2003</v>
      </c>
      <c r="G54" t="str">
        <f t="shared" si="0"/>
        <v>Need to remodel</v>
      </c>
    </row>
    <row r="55" spans="1:7" hidden="1" x14ac:dyDescent="0.25">
      <c r="A55" s="9">
        <v>504</v>
      </c>
      <c r="B55" t="s">
        <v>4</v>
      </c>
      <c r="C55" s="9">
        <v>1</v>
      </c>
      <c r="D55" s="6">
        <v>550</v>
      </c>
      <c r="E55" s="9" t="s">
        <v>12</v>
      </c>
      <c r="F55" s="9">
        <v>2003</v>
      </c>
      <c r="G55" t="str">
        <f t="shared" si="0"/>
        <v>No change</v>
      </c>
    </row>
    <row r="56" spans="1:7" x14ac:dyDescent="0.25">
      <c r="A56" s="9">
        <v>505</v>
      </c>
      <c r="B56" t="s">
        <v>4</v>
      </c>
      <c r="C56" s="9">
        <v>2</v>
      </c>
      <c r="D56" s="6">
        <v>700</v>
      </c>
      <c r="E56" s="9" t="s">
        <v>13</v>
      </c>
      <c r="F56" s="9">
        <v>2003</v>
      </c>
      <c r="G56" t="str">
        <f t="shared" si="0"/>
        <v>Need to remodel</v>
      </c>
    </row>
    <row r="57" spans="1:7" hidden="1" x14ac:dyDescent="0.25">
      <c r="A57" s="9">
        <v>506</v>
      </c>
      <c r="B57" t="s">
        <v>4</v>
      </c>
      <c r="C57" s="9">
        <v>2</v>
      </c>
      <c r="D57" s="6">
        <v>700</v>
      </c>
      <c r="E57" s="9" t="s">
        <v>12</v>
      </c>
      <c r="F57" s="9">
        <v>2010</v>
      </c>
      <c r="G57" t="str">
        <f t="shared" si="0"/>
        <v>No change</v>
      </c>
    </row>
    <row r="58" spans="1:7" hidden="1" x14ac:dyDescent="0.25">
      <c r="A58" s="9">
        <v>507</v>
      </c>
      <c r="B58" t="s">
        <v>4</v>
      </c>
      <c r="C58" s="9">
        <v>2</v>
      </c>
      <c r="D58" s="6">
        <v>700</v>
      </c>
      <c r="E58" s="9" t="s">
        <v>13</v>
      </c>
      <c r="F58" s="9">
        <v>2010</v>
      </c>
      <c r="G58" t="str">
        <f t="shared" si="0"/>
        <v>No change</v>
      </c>
    </row>
    <row r="59" spans="1:7" hidden="1" x14ac:dyDescent="0.25">
      <c r="A59" s="9">
        <v>601</v>
      </c>
      <c r="B59" t="s">
        <v>7</v>
      </c>
      <c r="C59" s="9">
        <v>1</v>
      </c>
      <c r="D59" s="6">
        <v>1000</v>
      </c>
      <c r="E59" s="9" t="s">
        <v>12</v>
      </c>
      <c r="F59" s="9">
        <v>2004</v>
      </c>
      <c r="G59" t="str">
        <f t="shared" si="0"/>
        <v>No change</v>
      </c>
    </row>
    <row r="60" spans="1:7" hidden="1" x14ac:dyDescent="0.25">
      <c r="A60" s="9">
        <v>602</v>
      </c>
      <c r="B60" t="s">
        <v>7</v>
      </c>
      <c r="C60" s="9">
        <v>1</v>
      </c>
      <c r="D60" s="6">
        <v>1000</v>
      </c>
      <c r="E60" s="9" t="s">
        <v>12</v>
      </c>
      <c r="F60" s="9">
        <v>2004</v>
      </c>
      <c r="G60" t="str">
        <f t="shared" si="0"/>
        <v>No change</v>
      </c>
    </row>
    <row r="61" spans="1:7" x14ac:dyDescent="0.25">
      <c r="A61" s="9">
        <v>603</v>
      </c>
      <c r="B61" t="s">
        <v>7</v>
      </c>
      <c r="C61" s="9">
        <v>2</v>
      </c>
      <c r="D61" s="6">
        <v>1200</v>
      </c>
      <c r="E61" s="9" t="s">
        <v>13</v>
      </c>
      <c r="F61" s="9">
        <v>2004</v>
      </c>
      <c r="G61" t="str">
        <f t="shared" si="0"/>
        <v>Need to remodel</v>
      </c>
    </row>
    <row r="62" spans="1:7" hidden="1" x14ac:dyDescent="0.25">
      <c r="A62" s="9">
        <v>604</v>
      </c>
      <c r="B62" t="s">
        <v>7</v>
      </c>
      <c r="C62" s="9">
        <v>2</v>
      </c>
      <c r="D62" s="6">
        <v>1200</v>
      </c>
      <c r="E62" s="9" t="s">
        <v>12</v>
      </c>
      <c r="F62" s="9">
        <v>2010</v>
      </c>
      <c r="G62" t="str">
        <f t="shared" si="0"/>
        <v>No change</v>
      </c>
    </row>
    <row r="63" spans="1:7" hidden="1" x14ac:dyDescent="0.25">
      <c r="A63" s="9">
        <v>605</v>
      </c>
      <c r="B63" t="s">
        <v>7</v>
      </c>
      <c r="C63" s="9">
        <v>3</v>
      </c>
      <c r="D63" s="6">
        <v>1500</v>
      </c>
      <c r="E63" s="9" t="s">
        <v>13</v>
      </c>
      <c r="F63" s="9">
        <v>2010</v>
      </c>
      <c r="G63" t="str">
        <f t="shared" si="0"/>
        <v>No change</v>
      </c>
    </row>
    <row r="64" spans="1:7" hidden="1" x14ac:dyDescent="0.25">
      <c r="A64" s="9">
        <v>606</v>
      </c>
      <c r="B64" t="s">
        <v>7</v>
      </c>
      <c r="C64" s="9">
        <v>3</v>
      </c>
      <c r="D64" s="6">
        <v>1500</v>
      </c>
      <c r="E64" s="9" t="s">
        <v>12</v>
      </c>
      <c r="F64" s="9">
        <v>2004</v>
      </c>
      <c r="G64" t="str">
        <f t="shared" si="0"/>
        <v>No change</v>
      </c>
    </row>
    <row r="65" spans="1:7" x14ac:dyDescent="0.25">
      <c r="A65" s="9">
        <v>607</v>
      </c>
      <c r="B65" t="s">
        <v>7</v>
      </c>
      <c r="C65" s="9">
        <v>3</v>
      </c>
      <c r="D65" s="6">
        <v>1500</v>
      </c>
      <c r="E65" s="9" t="s">
        <v>13</v>
      </c>
      <c r="F65" s="9">
        <v>2004</v>
      </c>
      <c r="G65" t="str">
        <f t="shared" si="0"/>
        <v>Need to remodel</v>
      </c>
    </row>
    <row r="74" spans="1:7" x14ac:dyDescent="0.25">
      <c r="F74" s="8"/>
    </row>
    <row r="75" spans="1:7" x14ac:dyDescent="0.25">
      <c r="B75" s="1"/>
    </row>
  </sheetData>
  <mergeCells count="3">
    <mergeCell ref="A13:H13"/>
    <mergeCell ref="A1:H1"/>
    <mergeCell ref="A7:H7"/>
  </mergeCells>
  <pageMargins left="0.7" right="0.7" top="0.75" bottom="0.75" header="0.3" footer="0.3"/>
  <pageSetup orientation="landscape" horizontalDpi="4294967293" verticalDpi="0" r:id="rId1"/>
  <headerFooter>
    <oddFooter>&amp;LExploring Series&amp;CDatabase&amp;Re07c2Apartment_LastFirst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0"/>
  <sheetViews>
    <sheetView zoomScaleNormal="100" workbookViewId="0">
      <selection activeCell="A38" sqref="A38"/>
    </sheetView>
  </sheetViews>
  <sheetFormatPr defaultRowHeight="15" x14ac:dyDescent="0.25"/>
  <cols>
    <col min="1" max="1" width="17.140625" customWidth="1"/>
    <col min="2" max="2" width="12.5703125" bestFit="1" customWidth="1"/>
    <col min="3" max="3" width="12.42578125" customWidth="1"/>
    <col min="4" max="4" width="17.5703125" customWidth="1"/>
    <col min="5" max="5" width="14.28515625" bestFit="1" customWidth="1"/>
    <col min="6" max="7" width="12.7109375" customWidth="1"/>
    <col min="8" max="8" width="11.5703125" customWidth="1"/>
    <col min="9" max="9" width="15" customWidth="1"/>
  </cols>
  <sheetData>
    <row r="1" spans="1:9" x14ac:dyDescent="0.25">
      <c r="A1" s="13" t="s">
        <v>24</v>
      </c>
      <c r="B1" s="19"/>
      <c r="D1" s="13" t="s">
        <v>37</v>
      </c>
      <c r="E1" s="19"/>
      <c r="G1" s="4"/>
    </row>
    <row r="2" spans="1:9" x14ac:dyDescent="0.25">
      <c r="A2" s="20" t="s">
        <v>25</v>
      </c>
      <c r="B2" s="21">
        <v>850000</v>
      </c>
      <c r="D2" s="20" t="s">
        <v>26</v>
      </c>
      <c r="E2" s="27">
        <f>B2-B3</f>
        <v>475000</v>
      </c>
    </row>
    <row r="3" spans="1:9" x14ac:dyDescent="0.25">
      <c r="A3" s="20" t="s">
        <v>0</v>
      </c>
      <c r="B3" s="22">
        <v>375000</v>
      </c>
      <c r="D3" s="20" t="s">
        <v>38</v>
      </c>
      <c r="E3" s="23">
        <f>B4*B5</f>
        <v>360</v>
      </c>
      <c r="H3" s="2"/>
    </row>
    <row r="4" spans="1:9" x14ac:dyDescent="0.25">
      <c r="A4" s="20" t="s">
        <v>28</v>
      </c>
      <c r="B4" s="23">
        <v>12</v>
      </c>
      <c r="D4" s="20" t="s">
        <v>39</v>
      </c>
      <c r="E4" s="28">
        <f>B6/B4</f>
        <v>4.7916666666666672E-3</v>
      </c>
      <c r="H4" s="2"/>
    </row>
    <row r="5" spans="1:9" x14ac:dyDescent="0.25">
      <c r="A5" s="20" t="s">
        <v>27</v>
      </c>
      <c r="B5" s="23">
        <v>30</v>
      </c>
      <c r="D5" s="20" t="s">
        <v>29</v>
      </c>
      <c r="E5" s="21">
        <f>PMT(E4,E3,-E2)</f>
        <v>2771.9710681068764</v>
      </c>
      <c r="H5" s="2"/>
    </row>
    <row r="6" spans="1:9" x14ac:dyDescent="0.25">
      <c r="A6" s="20" t="s">
        <v>2</v>
      </c>
      <c r="B6" s="24">
        <v>5.7500000000000002E-2</v>
      </c>
      <c r="D6" s="25" t="s">
        <v>40</v>
      </c>
      <c r="E6" s="29">
        <f>-CUMIPMT(E4,E3,E2,1,E3,0)</f>
        <v>522909.5845184754</v>
      </c>
      <c r="H6" s="2"/>
    </row>
    <row r="7" spans="1:9" x14ac:dyDescent="0.25">
      <c r="A7" s="25" t="s">
        <v>30</v>
      </c>
      <c r="B7" s="26">
        <v>42083</v>
      </c>
      <c r="E7" s="3"/>
      <c r="H7" s="5"/>
    </row>
    <row r="8" spans="1:9" x14ac:dyDescent="0.25">
      <c r="A8" s="30"/>
      <c r="B8" s="31"/>
      <c r="E8" s="3"/>
    </row>
    <row r="10" spans="1:9" ht="30" x14ac:dyDescent="0.25">
      <c r="B10" s="7" t="s">
        <v>32</v>
      </c>
      <c r="C10" s="7" t="s">
        <v>31</v>
      </c>
      <c r="D10" s="7" t="s">
        <v>33</v>
      </c>
      <c r="E10" s="7" t="s">
        <v>34</v>
      </c>
      <c r="F10" s="7" t="s">
        <v>35</v>
      </c>
      <c r="G10" s="7" t="s">
        <v>36</v>
      </c>
    </row>
    <row r="11" spans="1:9" x14ac:dyDescent="0.25">
      <c r="B11" s="9">
        <v>1</v>
      </c>
      <c r="C11" s="17">
        <f>B7</f>
        <v>42083</v>
      </c>
      <c r="D11" s="5">
        <f>E2</f>
        <v>475000</v>
      </c>
      <c r="E11" s="18">
        <f>IPMT(E$4,B11,E$3,-E$2)</f>
        <v>2276.041666666667</v>
      </c>
      <c r="F11" s="2">
        <f>PPMT(E$4,B11,E$3,-E$2)</f>
        <v>495.92940144020963</v>
      </c>
      <c r="G11" s="5">
        <f>E2-F11</f>
        <v>474504.0705985598</v>
      </c>
      <c r="I11" s="5"/>
    </row>
    <row r="12" spans="1:9" x14ac:dyDescent="0.25">
      <c r="B12" s="9">
        <v>2</v>
      </c>
      <c r="C12" s="17">
        <f>DATE(YEAR(C11),MONTH(C11)+1,DAY(C11))</f>
        <v>42114</v>
      </c>
      <c r="D12" s="5">
        <f>G11</f>
        <v>474504.0705985598</v>
      </c>
      <c r="E12" s="18">
        <f t="shared" ref="E12:E75" si="0">IPMT(E$4,B12,E$3,-E$2)</f>
        <v>2273.6653382847658</v>
      </c>
      <c r="F12" s="2">
        <f t="shared" ref="F12:F75" si="1">PPMT(E$4,B12,E$3,-E$2)</f>
        <v>498.30572982211049</v>
      </c>
      <c r="G12" s="5">
        <f>G11-F12</f>
        <v>474005.76486873766</v>
      </c>
      <c r="I12" s="5"/>
    </row>
    <row r="13" spans="1:9" x14ac:dyDescent="0.25">
      <c r="B13" s="9">
        <v>3</v>
      </c>
      <c r="C13" s="17">
        <f t="shared" ref="C13:C76" si="2">DATE(YEAR(C12),MONTH(C12)+1,DAY(C12))</f>
        <v>42144</v>
      </c>
      <c r="D13" s="5">
        <f t="shared" ref="D13:D76" si="3">G12</f>
        <v>474005.76486873766</v>
      </c>
      <c r="E13" s="18">
        <f t="shared" si="0"/>
        <v>2271.2776233293685</v>
      </c>
      <c r="F13" s="2">
        <f t="shared" si="1"/>
        <v>500.69344477750809</v>
      </c>
      <c r="G13" s="5">
        <f t="shared" ref="G13:G76" si="4">G12-F13</f>
        <v>473505.07142396015</v>
      </c>
      <c r="I13" s="5"/>
    </row>
    <row r="14" spans="1:9" x14ac:dyDescent="0.25">
      <c r="B14" s="9">
        <v>4</v>
      </c>
      <c r="C14" s="17">
        <f t="shared" si="2"/>
        <v>42175</v>
      </c>
      <c r="D14" s="5">
        <f t="shared" si="3"/>
        <v>473505.07142396015</v>
      </c>
      <c r="E14" s="18">
        <f t="shared" si="0"/>
        <v>2268.8784672398097</v>
      </c>
      <c r="F14" s="2">
        <f t="shared" si="1"/>
        <v>503.09260086706718</v>
      </c>
      <c r="G14" s="5">
        <f t="shared" si="4"/>
        <v>473001.97882309306</v>
      </c>
      <c r="I14" s="5"/>
    </row>
    <row r="15" spans="1:9" x14ac:dyDescent="0.25">
      <c r="B15" s="9">
        <v>5</v>
      </c>
      <c r="C15" s="17">
        <f t="shared" si="2"/>
        <v>42205</v>
      </c>
      <c r="D15" s="5">
        <f t="shared" si="3"/>
        <v>473001.97882309306</v>
      </c>
      <c r="E15" s="18">
        <f t="shared" si="0"/>
        <v>2266.4678151939879</v>
      </c>
      <c r="F15" s="2">
        <f t="shared" si="1"/>
        <v>505.50325291288846</v>
      </c>
      <c r="G15" s="5">
        <f t="shared" si="4"/>
        <v>472496.47557018016</v>
      </c>
      <c r="I15" s="5"/>
    </row>
    <row r="16" spans="1:9" x14ac:dyDescent="0.25">
      <c r="B16" s="9">
        <v>6</v>
      </c>
      <c r="C16" s="17">
        <f t="shared" si="2"/>
        <v>42236</v>
      </c>
      <c r="D16" s="5">
        <f t="shared" si="3"/>
        <v>472496.47557018016</v>
      </c>
      <c r="E16" s="18">
        <f t="shared" si="0"/>
        <v>2264.0456121071138</v>
      </c>
      <c r="F16" s="2">
        <f t="shared" si="1"/>
        <v>507.92545599976268</v>
      </c>
      <c r="G16" s="5">
        <f t="shared" si="4"/>
        <v>471988.55011418043</v>
      </c>
      <c r="I16" s="5"/>
    </row>
    <row r="17" spans="2:9" x14ac:dyDescent="0.25">
      <c r="B17" s="9">
        <v>7</v>
      </c>
      <c r="C17" s="17">
        <f t="shared" si="2"/>
        <v>42267</v>
      </c>
      <c r="D17" s="5">
        <f t="shared" si="3"/>
        <v>471988.55011418043</v>
      </c>
      <c r="E17" s="18">
        <f t="shared" si="0"/>
        <v>2261.611802630448</v>
      </c>
      <c r="F17" s="2">
        <f t="shared" si="1"/>
        <v>510.35926547642828</v>
      </c>
      <c r="G17" s="5">
        <f t="shared" si="4"/>
        <v>471478.19084870402</v>
      </c>
      <c r="I17" s="5"/>
    </row>
    <row r="18" spans="2:9" x14ac:dyDescent="0.25">
      <c r="B18" s="9">
        <v>8</v>
      </c>
      <c r="C18" s="17">
        <f t="shared" si="2"/>
        <v>42297</v>
      </c>
      <c r="D18" s="5">
        <f t="shared" si="3"/>
        <v>471478.19084870402</v>
      </c>
      <c r="E18" s="18">
        <f t="shared" si="0"/>
        <v>2259.1663311500402</v>
      </c>
      <c r="F18" s="2">
        <f t="shared" si="1"/>
        <v>512.80473695683611</v>
      </c>
      <c r="G18" s="5">
        <f t="shared" si="4"/>
        <v>470965.38611174718</v>
      </c>
      <c r="I18" s="5"/>
    </row>
    <row r="19" spans="2:9" x14ac:dyDescent="0.25">
      <c r="B19" s="9">
        <v>9</v>
      </c>
      <c r="C19" s="17">
        <f t="shared" si="2"/>
        <v>42328</v>
      </c>
      <c r="D19" s="5">
        <f t="shared" si="3"/>
        <v>470965.38611174718</v>
      </c>
      <c r="E19" s="18">
        <f t="shared" si="0"/>
        <v>2256.7091417854554</v>
      </c>
      <c r="F19" s="2">
        <f t="shared" si="1"/>
        <v>515.26192632142102</v>
      </c>
      <c r="G19" s="5">
        <f t="shared" si="4"/>
        <v>470450.12418542575</v>
      </c>
      <c r="I19" s="5"/>
    </row>
    <row r="20" spans="2:9" x14ac:dyDescent="0.25">
      <c r="B20" s="9">
        <v>10</v>
      </c>
      <c r="C20" s="17">
        <f t="shared" si="2"/>
        <v>42358</v>
      </c>
      <c r="D20" s="5">
        <f t="shared" si="3"/>
        <v>470450.12418542575</v>
      </c>
      <c r="E20" s="18">
        <f t="shared" si="0"/>
        <v>2254.2401783884989</v>
      </c>
      <c r="F20" s="2">
        <f t="shared" si="1"/>
        <v>517.73088971837785</v>
      </c>
      <c r="G20" s="5">
        <f t="shared" si="4"/>
        <v>469932.39329570736</v>
      </c>
      <c r="I20" s="5"/>
    </row>
    <row r="21" spans="2:9" x14ac:dyDescent="0.25">
      <c r="B21" s="9">
        <v>11</v>
      </c>
      <c r="C21" s="17">
        <f t="shared" si="2"/>
        <v>42389</v>
      </c>
      <c r="D21" s="5">
        <f t="shared" si="3"/>
        <v>469932.39329570736</v>
      </c>
      <c r="E21" s="18">
        <f t="shared" si="0"/>
        <v>2251.7593845419315</v>
      </c>
      <c r="F21" s="2">
        <f t="shared" si="1"/>
        <v>520.21168356494491</v>
      </c>
      <c r="G21" s="5">
        <f t="shared" si="4"/>
        <v>469412.18161214242</v>
      </c>
      <c r="I21" s="5"/>
    </row>
    <row r="22" spans="2:9" x14ac:dyDescent="0.25">
      <c r="B22" s="9">
        <v>12</v>
      </c>
      <c r="C22" s="17">
        <f t="shared" si="2"/>
        <v>42420</v>
      </c>
      <c r="D22" s="5">
        <f t="shared" si="3"/>
        <v>469412.18161214242</v>
      </c>
      <c r="E22" s="18">
        <f t="shared" si="0"/>
        <v>2249.2667035581831</v>
      </c>
      <c r="F22" s="2">
        <f t="shared" si="1"/>
        <v>522.70436454869366</v>
      </c>
      <c r="G22" s="5">
        <f t="shared" si="4"/>
        <v>468889.47724759375</v>
      </c>
      <c r="I22" s="5"/>
    </row>
    <row r="23" spans="2:9" x14ac:dyDescent="0.25">
      <c r="B23" s="9">
        <v>13</v>
      </c>
      <c r="C23" s="17">
        <f t="shared" si="2"/>
        <v>42449</v>
      </c>
      <c r="D23" s="5">
        <f t="shared" si="3"/>
        <v>468889.47724759375</v>
      </c>
      <c r="E23" s="18">
        <f t="shared" si="0"/>
        <v>2246.7620784780538</v>
      </c>
      <c r="F23" s="2">
        <f t="shared" si="1"/>
        <v>525.20898962882279</v>
      </c>
      <c r="G23" s="5">
        <f t="shared" si="4"/>
        <v>468364.26825796493</v>
      </c>
      <c r="I23" s="5"/>
    </row>
    <row r="24" spans="2:9" x14ac:dyDescent="0.25">
      <c r="B24" s="9">
        <v>14</v>
      </c>
      <c r="C24" s="17">
        <f t="shared" si="2"/>
        <v>42480</v>
      </c>
      <c r="D24" s="5">
        <f t="shared" si="3"/>
        <v>468364.26825796493</v>
      </c>
      <c r="E24" s="18">
        <f t="shared" si="0"/>
        <v>2244.2454520694155</v>
      </c>
      <c r="F24" s="2">
        <f t="shared" si="1"/>
        <v>527.72561603746101</v>
      </c>
      <c r="G24" s="5">
        <f t="shared" si="4"/>
        <v>467836.54264192749</v>
      </c>
      <c r="I24" s="5"/>
    </row>
    <row r="25" spans="2:9" x14ac:dyDescent="0.25">
      <c r="B25" s="9">
        <v>15</v>
      </c>
      <c r="C25" s="17">
        <f t="shared" si="2"/>
        <v>42510</v>
      </c>
      <c r="D25" s="5">
        <f t="shared" si="3"/>
        <v>467836.54264192749</v>
      </c>
      <c r="E25" s="18">
        <f t="shared" si="0"/>
        <v>2241.7167668259026</v>
      </c>
      <c r="F25" s="2">
        <f t="shared" si="1"/>
        <v>530.25430128097378</v>
      </c>
      <c r="G25" s="5">
        <f t="shared" si="4"/>
        <v>467306.28834064654</v>
      </c>
      <c r="I25" s="5"/>
    </row>
    <row r="26" spans="2:9" x14ac:dyDescent="0.25">
      <c r="B26" s="9">
        <v>16</v>
      </c>
      <c r="C26" s="17">
        <f t="shared" si="2"/>
        <v>42541</v>
      </c>
      <c r="D26" s="5">
        <f t="shared" si="3"/>
        <v>467306.28834064654</v>
      </c>
      <c r="E26" s="18">
        <f t="shared" si="0"/>
        <v>2239.1759649655978</v>
      </c>
      <c r="F26" s="2">
        <f t="shared" si="1"/>
        <v>532.79510314127845</v>
      </c>
      <c r="G26" s="5">
        <f t="shared" si="4"/>
        <v>466773.49323750526</v>
      </c>
      <c r="I26" s="5"/>
    </row>
    <row r="27" spans="2:9" x14ac:dyDescent="0.25">
      <c r="B27" s="9">
        <v>17</v>
      </c>
      <c r="C27" s="17">
        <f t="shared" si="2"/>
        <v>42571</v>
      </c>
      <c r="D27" s="5">
        <f t="shared" si="3"/>
        <v>466773.49323750526</v>
      </c>
      <c r="E27" s="18">
        <f t="shared" si="0"/>
        <v>2236.6229884297127</v>
      </c>
      <c r="F27" s="2">
        <f t="shared" si="1"/>
        <v>535.3480796771637</v>
      </c>
      <c r="G27" s="5">
        <f t="shared" si="4"/>
        <v>466238.14515782811</v>
      </c>
      <c r="I27" s="5"/>
    </row>
    <row r="28" spans="2:9" x14ac:dyDescent="0.25">
      <c r="B28" s="9">
        <v>18</v>
      </c>
      <c r="C28" s="17">
        <f t="shared" si="2"/>
        <v>42602</v>
      </c>
      <c r="D28" s="5">
        <f t="shared" si="3"/>
        <v>466238.14515782811</v>
      </c>
      <c r="E28" s="18">
        <f t="shared" si="0"/>
        <v>2234.0577788812598</v>
      </c>
      <c r="F28" s="2">
        <f t="shared" si="1"/>
        <v>537.91328922561684</v>
      </c>
      <c r="G28" s="5">
        <f t="shared" si="4"/>
        <v>465700.23186860251</v>
      </c>
      <c r="I28" s="5"/>
    </row>
    <row r="29" spans="2:9" x14ac:dyDescent="0.25">
      <c r="B29" s="9">
        <v>19</v>
      </c>
      <c r="C29" s="17">
        <f t="shared" si="2"/>
        <v>42633</v>
      </c>
      <c r="D29" s="5">
        <f t="shared" si="3"/>
        <v>465700.23186860251</v>
      </c>
      <c r="E29" s="18">
        <f t="shared" si="0"/>
        <v>2231.4802777037203</v>
      </c>
      <c r="F29" s="2">
        <f t="shared" si="1"/>
        <v>540.49079040315632</v>
      </c>
      <c r="G29" s="5">
        <f t="shared" si="4"/>
        <v>465159.74107819935</v>
      </c>
      <c r="I29" s="5"/>
    </row>
    <row r="30" spans="2:9" x14ac:dyDescent="0.25">
      <c r="B30" s="9">
        <v>20</v>
      </c>
      <c r="C30" s="17">
        <f t="shared" si="2"/>
        <v>42663</v>
      </c>
      <c r="D30" s="5">
        <f t="shared" si="3"/>
        <v>465159.74107819935</v>
      </c>
      <c r="E30" s="18">
        <f t="shared" si="0"/>
        <v>2228.8904259997048</v>
      </c>
      <c r="F30" s="2">
        <f t="shared" si="1"/>
        <v>543.08064210717146</v>
      </c>
      <c r="G30" s="5">
        <f t="shared" si="4"/>
        <v>464616.66043609218</v>
      </c>
      <c r="I30" s="5"/>
    </row>
    <row r="31" spans="2:9" x14ac:dyDescent="0.25">
      <c r="B31" s="9">
        <v>21</v>
      </c>
      <c r="C31" s="17">
        <f t="shared" si="2"/>
        <v>42694</v>
      </c>
      <c r="D31" s="5">
        <f t="shared" si="3"/>
        <v>464616.66043609218</v>
      </c>
      <c r="E31" s="18">
        <f t="shared" si="0"/>
        <v>2226.2881645896082</v>
      </c>
      <c r="F31" s="2">
        <f t="shared" si="1"/>
        <v>545.68290351726819</v>
      </c>
      <c r="G31" s="5">
        <f t="shared" si="4"/>
        <v>464070.97753257491</v>
      </c>
      <c r="I31" s="5"/>
    </row>
    <row r="32" spans="2:9" x14ac:dyDescent="0.25">
      <c r="B32" s="9">
        <v>22</v>
      </c>
      <c r="C32" s="17">
        <f t="shared" si="2"/>
        <v>42724</v>
      </c>
      <c r="D32" s="5">
        <f t="shared" si="3"/>
        <v>464070.97753257491</v>
      </c>
      <c r="E32" s="18">
        <f t="shared" si="0"/>
        <v>2223.6734340102544</v>
      </c>
      <c r="F32" s="2">
        <f t="shared" si="1"/>
        <v>548.29763409662178</v>
      </c>
      <c r="G32" s="5">
        <f t="shared" si="4"/>
        <v>463522.67989847827</v>
      </c>
      <c r="I32" s="5"/>
    </row>
    <row r="33" spans="2:9" x14ac:dyDescent="0.25">
      <c r="B33" s="9">
        <v>23</v>
      </c>
      <c r="C33" s="17">
        <f t="shared" si="2"/>
        <v>42755</v>
      </c>
      <c r="D33" s="5">
        <f t="shared" si="3"/>
        <v>463522.67989847827</v>
      </c>
      <c r="E33" s="18">
        <f t="shared" si="0"/>
        <v>2221.0461745135417</v>
      </c>
      <c r="F33" s="2">
        <f t="shared" si="1"/>
        <v>550.92489359333479</v>
      </c>
      <c r="G33" s="5">
        <f t="shared" si="4"/>
        <v>462971.75500488491</v>
      </c>
      <c r="I33" s="5"/>
    </row>
    <row r="34" spans="2:9" x14ac:dyDescent="0.25">
      <c r="B34" s="9">
        <v>24</v>
      </c>
      <c r="C34" s="17">
        <f t="shared" si="2"/>
        <v>42786</v>
      </c>
      <c r="D34" s="5">
        <f t="shared" si="3"/>
        <v>462971.75500488491</v>
      </c>
      <c r="E34" s="18">
        <f t="shared" si="0"/>
        <v>2218.4063260650737</v>
      </c>
      <c r="F34" s="2">
        <f t="shared" si="1"/>
        <v>553.56474204180279</v>
      </c>
      <c r="G34" s="5">
        <f t="shared" si="4"/>
        <v>462418.1902628431</v>
      </c>
      <c r="I34" s="5"/>
    </row>
    <row r="35" spans="2:9" x14ac:dyDescent="0.25">
      <c r="B35" s="9">
        <v>25</v>
      </c>
      <c r="C35" s="17">
        <f t="shared" si="2"/>
        <v>42814</v>
      </c>
      <c r="D35" s="5">
        <f t="shared" si="3"/>
        <v>462418.1902628431</v>
      </c>
      <c r="E35" s="18">
        <f t="shared" si="0"/>
        <v>2215.7538283427898</v>
      </c>
      <c r="F35" s="2">
        <f t="shared" si="1"/>
        <v>556.21723976408657</v>
      </c>
      <c r="G35" s="5">
        <f t="shared" si="4"/>
        <v>461861.97302307899</v>
      </c>
      <c r="I35" s="5"/>
    </row>
    <row r="36" spans="2:9" x14ac:dyDescent="0.25">
      <c r="B36" s="9">
        <v>26</v>
      </c>
      <c r="C36" s="17">
        <f t="shared" si="2"/>
        <v>42845</v>
      </c>
      <c r="D36" s="5">
        <f t="shared" si="3"/>
        <v>461861.97302307899</v>
      </c>
      <c r="E36" s="18">
        <f t="shared" si="0"/>
        <v>2213.0886207355866</v>
      </c>
      <c r="F36" s="2">
        <f t="shared" si="1"/>
        <v>558.88244737128946</v>
      </c>
      <c r="G36" s="5">
        <f t="shared" si="4"/>
        <v>461303.09057570767</v>
      </c>
      <c r="I36" s="5"/>
    </row>
    <row r="37" spans="2:9" x14ac:dyDescent="0.25">
      <c r="B37" s="9">
        <v>27</v>
      </c>
      <c r="C37" s="17">
        <f t="shared" si="2"/>
        <v>42875</v>
      </c>
      <c r="D37" s="5">
        <f t="shared" si="3"/>
        <v>461303.09057570767</v>
      </c>
      <c r="E37" s="18">
        <f t="shared" si="0"/>
        <v>2210.410642341933</v>
      </c>
      <c r="F37" s="2">
        <f t="shared" si="1"/>
        <v>561.56042576494349</v>
      </c>
      <c r="G37" s="5">
        <f t="shared" si="4"/>
        <v>460741.53014994273</v>
      </c>
      <c r="I37" s="5"/>
    </row>
    <row r="38" spans="2:9" x14ac:dyDescent="0.25">
      <c r="B38" s="9">
        <v>28</v>
      </c>
      <c r="C38" s="17">
        <f t="shared" si="2"/>
        <v>42906</v>
      </c>
      <c r="D38" s="5">
        <f t="shared" si="3"/>
        <v>460741.53014994273</v>
      </c>
      <c r="E38" s="18">
        <f t="shared" si="0"/>
        <v>2207.7198319684762</v>
      </c>
      <c r="F38" s="2">
        <f t="shared" si="1"/>
        <v>564.25123613840049</v>
      </c>
      <c r="G38" s="5">
        <f t="shared" si="4"/>
        <v>460177.27891380433</v>
      </c>
      <c r="I38" s="5"/>
    </row>
    <row r="39" spans="2:9" x14ac:dyDescent="0.25">
      <c r="B39" s="9">
        <v>29</v>
      </c>
      <c r="C39" s="17">
        <f t="shared" si="2"/>
        <v>42936</v>
      </c>
      <c r="D39" s="5">
        <f t="shared" si="3"/>
        <v>460177.27891380433</v>
      </c>
      <c r="E39" s="18">
        <f t="shared" si="0"/>
        <v>2205.016128128646</v>
      </c>
      <c r="F39" s="2">
        <f t="shared" si="1"/>
        <v>566.95493997823041</v>
      </c>
      <c r="G39" s="5">
        <f t="shared" si="4"/>
        <v>459610.32397382607</v>
      </c>
      <c r="I39" s="5"/>
    </row>
    <row r="40" spans="2:9" x14ac:dyDescent="0.25">
      <c r="B40" s="9">
        <v>30</v>
      </c>
      <c r="C40" s="17">
        <f t="shared" si="2"/>
        <v>42967</v>
      </c>
      <c r="D40" s="5">
        <f t="shared" si="3"/>
        <v>459610.32397382607</v>
      </c>
      <c r="E40" s="18">
        <f t="shared" si="0"/>
        <v>2202.2994690412506</v>
      </c>
      <c r="F40" s="2">
        <f t="shared" si="1"/>
        <v>569.67159906562597</v>
      </c>
      <c r="G40" s="5">
        <f t="shared" si="4"/>
        <v>459040.65237476042</v>
      </c>
      <c r="I40" s="5"/>
    </row>
    <row r="41" spans="2:9" x14ac:dyDescent="0.25">
      <c r="B41" s="9">
        <v>31</v>
      </c>
      <c r="C41" s="17">
        <f t="shared" si="2"/>
        <v>42998</v>
      </c>
      <c r="D41" s="5">
        <f t="shared" si="3"/>
        <v>459040.65237476042</v>
      </c>
      <c r="E41" s="18">
        <f t="shared" si="0"/>
        <v>2199.5697926290613</v>
      </c>
      <c r="F41" s="2">
        <f t="shared" si="1"/>
        <v>572.40127547781549</v>
      </c>
      <c r="G41" s="5">
        <f t="shared" si="4"/>
        <v>458468.25109928258</v>
      </c>
      <c r="I41" s="5"/>
    </row>
    <row r="42" spans="2:9" x14ac:dyDescent="0.25">
      <c r="B42" s="9">
        <v>32</v>
      </c>
      <c r="C42" s="17">
        <f t="shared" si="2"/>
        <v>43028</v>
      </c>
      <c r="D42" s="5">
        <f t="shared" si="3"/>
        <v>458468.25109928258</v>
      </c>
      <c r="E42" s="18">
        <f t="shared" si="0"/>
        <v>2196.8270365173967</v>
      </c>
      <c r="F42" s="2">
        <f t="shared" si="1"/>
        <v>575.14403158948005</v>
      </c>
      <c r="G42" s="5">
        <f t="shared" si="4"/>
        <v>457893.10706769308</v>
      </c>
      <c r="I42" s="5"/>
    </row>
    <row r="43" spans="2:9" x14ac:dyDescent="0.25">
      <c r="B43" s="9">
        <v>33</v>
      </c>
      <c r="C43" s="17">
        <f t="shared" si="2"/>
        <v>43059</v>
      </c>
      <c r="D43" s="5">
        <f t="shared" si="3"/>
        <v>457893.10706769308</v>
      </c>
      <c r="E43" s="18">
        <f t="shared" si="0"/>
        <v>2194.071138032697</v>
      </c>
      <c r="F43" s="2">
        <f t="shared" si="1"/>
        <v>577.89993007417957</v>
      </c>
      <c r="G43" s="5">
        <f t="shared" si="4"/>
        <v>457315.20713761891</v>
      </c>
      <c r="I43" s="5"/>
    </row>
    <row r="44" spans="2:9" x14ac:dyDescent="0.25">
      <c r="B44" s="9">
        <v>34</v>
      </c>
      <c r="C44" s="17">
        <f t="shared" si="2"/>
        <v>43089</v>
      </c>
      <c r="D44" s="5">
        <f t="shared" si="3"/>
        <v>457315.20713761891</v>
      </c>
      <c r="E44" s="18">
        <f t="shared" si="0"/>
        <v>2191.3020342010914</v>
      </c>
      <c r="F44" s="2">
        <f t="shared" si="1"/>
        <v>580.669033905785</v>
      </c>
      <c r="G44" s="5">
        <f t="shared" si="4"/>
        <v>456734.53810371313</v>
      </c>
      <c r="I44" s="5"/>
    </row>
    <row r="45" spans="2:9" x14ac:dyDescent="0.25">
      <c r="B45" s="9">
        <v>35</v>
      </c>
      <c r="C45" s="17">
        <f t="shared" si="2"/>
        <v>43120</v>
      </c>
      <c r="D45" s="5">
        <f t="shared" si="3"/>
        <v>456734.53810371313</v>
      </c>
      <c r="E45" s="18">
        <f t="shared" si="0"/>
        <v>2188.5196617469596</v>
      </c>
      <c r="F45" s="2">
        <f t="shared" si="1"/>
        <v>583.45140635991697</v>
      </c>
      <c r="G45" s="5">
        <f t="shared" si="4"/>
        <v>456151.08669735322</v>
      </c>
      <c r="I45" s="5"/>
    </row>
    <row r="46" spans="2:9" x14ac:dyDescent="0.25">
      <c r="B46" s="9">
        <v>36</v>
      </c>
      <c r="C46" s="17">
        <f t="shared" si="2"/>
        <v>43151</v>
      </c>
      <c r="D46" s="5">
        <f t="shared" si="3"/>
        <v>456151.08669735322</v>
      </c>
      <c r="E46" s="18">
        <f t="shared" si="0"/>
        <v>2185.7239570914849</v>
      </c>
      <c r="F46" s="2">
        <f t="shared" si="1"/>
        <v>586.24711101539151</v>
      </c>
      <c r="G46" s="5">
        <f t="shared" si="4"/>
        <v>455564.83958633785</v>
      </c>
      <c r="I46" s="5"/>
    </row>
    <row r="47" spans="2:9" x14ac:dyDescent="0.25">
      <c r="B47" s="9">
        <v>37</v>
      </c>
      <c r="C47" s="17">
        <f t="shared" si="2"/>
        <v>43179</v>
      </c>
      <c r="D47" s="5">
        <f t="shared" si="3"/>
        <v>455564.83958633785</v>
      </c>
      <c r="E47" s="18">
        <f t="shared" si="0"/>
        <v>2182.9148563512026</v>
      </c>
      <c r="F47" s="2">
        <f t="shared" si="1"/>
        <v>589.05621175567364</v>
      </c>
      <c r="G47" s="5">
        <f t="shared" si="4"/>
        <v>454975.78337458218</v>
      </c>
      <c r="I47" s="5"/>
    </row>
    <row r="48" spans="2:9" x14ac:dyDescent="0.25">
      <c r="B48" s="9">
        <v>38</v>
      </c>
      <c r="C48" s="17">
        <f t="shared" si="2"/>
        <v>43210</v>
      </c>
      <c r="D48" s="5">
        <f t="shared" si="3"/>
        <v>454975.78337458218</v>
      </c>
      <c r="E48" s="18">
        <f t="shared" si="0"/>
        <v>2180.0922953365402</v>
      </c>
      <c r="F48" s="2">
        <f t="shared" si="1"/>
        <v>591.87877277033635</v>
      </c>
      <c r="G48" s="5">
        <f t="shared" si="4"/>
        <v>454383.90460181184</v>
      </c>
      <c r="I48" s="5"/>
    </row>
    <row r="49" spans="2:9" x14ac:dyDescent="0.25">
      <c r="B49" s="9">
        <v>39</v>
      </c>
      <c r="C49" s="17">
        <f t="shared" si="2"/>
        <v>43240</v>
      </c>
      <c r="D49" s="5">
        <f t="shared" si="3"/>
        <v>454383.90460181184</v>
      </c>
      <c r="E49" s="18">
        <f t="shared" si="0"/>
        <v>2177.256209550349</v>
      </c>
      <c r="F49" s="2">
        <f t="shared" si="1"/>
        <v>594.71485855652736</v>
      </c>
      <c r="G49" s="5">
        <f t="shared" si="4"/>
        <v>453789.18974325532</v>
      </c>
      <c r="I49" s="5"/>
    </row>
    <row r="50" spans="2:9" x14ac:dyDescent="0.25">
      <c r="B50" s="9">
        <v>40</v>
      </c>
      <c r="C50" s="17">
        <f t="shared" si="2"/>
        <v>43271</v>
      </c>
      <c r="D50" s="5">
        <f t="shared" si="3"/>
        <v>453789.18974325532</v>
      </c>
      <c r="E50" s="18">
        <f t="shared" si="0"/>
        <v>2174.4065341864325</v>
      </c>
      <c r="F50" s="2">
        <f t="shared" si="1"/>
        <v>597.56453392044409</v>
      </c>
      <c r="G50" s="5">
        <f t="shared" si="4"/>
        <v>453191.62520933489</v>
      </c>
      <c r="I50" s="5"/>
    </row>
    <row r="51" spans="2:9" x14ac:dyDescent="0.25">
      <c r="B51" s="9">
        <v>41</v>
      </c>
      <c r="C51" s="17">
        <f t="shared" si="2"/>
        <v>43301</v>
      </c>
      <c r="D51" s="5">
        <f t="shared" si="3"/>
        <v>453191.62520933489</v>
      </c>
      <c r="E51" s="18">
        <f t="shared" si="0"/>
        <v>2171.5432041280637</v>
      </c>
      <c r="F51" s="2">
        <f t="shared" si="1"/>
        <v>600.42786397881298</v>
      </c>
      <c r="G51" s="5">
        <f t="shared" si="4"/>
        <v>452591.19734535605</v>
      </c>
      <c r="I51" s="5"/>
    </row>
    <row r="52" spans="2:9" x14ac:dyDescent="0.25">
      <c r="B52" s="9">
        <v>42</v>
      </c>
      <c r="C52" s="17">
        <f t="shared" si="2"/>
        <v>43332</v>
      </c>
      <c r="D52" s="5">
        <f t="shared" si="3"/>
        <v>452591.19734535605</v>
      </c>
      <c r="E52" s="18">
        <f t="shared" si="0"/>
        <v>2168.6661539464985</v>
      </c>
      <c r="F52" s="2">
        <f t="shared" si="1"/>
        <v>603.30491416037796</v>
      </c>
      <c r="G52" s="5">
        <f t="shared" si="4"/>
        <v>451987.89243119565</v>
      </c>
      <c r="I52" s="5"/>
    </row>
    <row r="53" spans="2:9" x14ac:dyDescent="0.25">
      <c r="B53" s="9">
        <v>43</v>
      </c>
      <c r="C53" s="17">
        <f t="shared" si="2"/>
        <v>43363</v>
      </c>
      <c r="D53" s="5">
        <f t="shared" si="3"/>
        <v>451987.89243119565</v>
      </c>
      <c r="E53" s="18">
        <f t="shared" si="0"/>
        <v>2165.7753178994799</v>
      </c>
      <c r="F53" s="2">
        <f t="shared" si="1"/>
        <v>606.1957502073966</v>
      </c>
      <c r="G53" s="5">
        <f t="shared" si="4"/>
        <v>451381.69668098824</v>
      </c>
      <c r="I53" s="5"/>
    </row>
    <row r="54" spans="2:9" x14ac:dyDescent="0.25">
      <c r="B54" s="9">
        <v>44</v>
      </c>
      <c r="C54" s="17">
        <f t="shared" si="2"/>
        <v>43393</v>
      </c>
      <c r="D54" s="5">
        <f t="shared" si="3"/>
        <v>451381.69668098824</v>
      </c>
      <c r="E54" s="18">
        <f t="shared" si="0"/>
        <v>2162.870629929736</v>
      </c>
      <c r="F54" s="2">
        <f t="shared" si="1"/>
        <v>609.1004381771404</v>
      </c>
      <c r="G54" s="5">
        <f t="shared" si="4"/>
        <v>450772.59624281112</v>
      </c>
      <c r="I54" s="5"/>
    </row>
    <row r="55" spans="2:9" x14ac:dyDescent="0.25">
      <c r="B55" s="9">
        <v>45</v>
      </c>
      <c r="C55" s="17">
        <f t="shared" si="2"/>
        <v>43424</v>
      </c>
      <c r="D55" s="5">
        <f t="shared" si="3"/>
        <v>450772.59624281112</v>
      </c>
      <c r="E55" s="18">
        <f t="shared" si="0"/>
        <v>2159.9520236634708</v>
      </c>
      <c r="F55" s="2">
        <f t="shared" si="1"/>
        <v>612.01904444340573</v>
      </c>
      <c r="G55" s="5">
        <f t="shared" si="4"/>
        <v>450160.57719836774</v>
      </c>
      <c r="I55" s="5"/>
    </row>
    <row r="56" spans="2:9" x14ac:dyDescent="0.25">
      <c r="B56" s="9">
        <v>46</v>
      </c>
      <c r="C56" s="17">
        <f t="shared" si="2"/>
        <v>43454</v>
      </c>
      <c r="D56" s="5">
        <f t="shared" si="3"/>
        <v>450160.57719836774</v>
      </c>
      <c r="E56" s="18">
        <f t="shared" si="0"/>
        <v>2157.0194324088461</v>
      </c>
      <c r="F56" s="2">
        <f t="shared" si="1"/>
        <v>614.95163569803037</v>
      </c>
      <c r="G56" s="5">
        <f t="shared" si="4"/>
        <v>449545.62556266971</v>
      </c>
      <c r="I56" s="5"/>
    </row>
    <row r="57" spans="2:9" x14ac:dyDescent="0.25">
      <c r="B57" s="9">
        <v>47</v>
      </c>
      <c r="C57" s="17">
        <f t="shared" si="2"/>
        <v>43485</v>
      </c>
      <c r="D57" s="5">
        <f t="shared" si="3"/>
        <v>449545.62556266971</v>
      </c>
      <c r="E57" s="18">
        <f t="shared" si="0"/>
        <v>2154.0727891544598</v>
      </c>
      <c r="F57" s="2">
        <f t="shared" si="1"/>
        <v>617.89827895241694</v>
      </c>
      <c r="G57" s="5">
        <f t="shared" si="4"/>
        <v>448927.72728371731</v>
      </c>
      <c r="I57" s="5"/>
    </row>
    <row r="58" spans="2:9" x14ac:dyDescent="0.25">
      <c r="B58" s="9">
        <v>48</v>
      </c>
      <c r="C58" s="17">
        <f t="shared" si="2"/>
        <v>43516</v>
      </c>
      <c r="D58" s="5">
        <f t="shared" si="3"/>
        <v>448927.72728371731</v>
      </c>
      <c r="E58" s="18">
        <f t="shared" si="0"/>
        <v>2151.1120265678128</v>
      </c>
      <c r="F58" s="2">
        <f t="shared" si="1"/>
        <v>620.85904153906381</v>
      </c>
      <c r="G58" s="5">
        <f t="shared" si="4"/>
        <v>448306.86824217823</v>
      </c>
      <c r="I58" s="5"/>
    </row>
    <row r="59" spans="2:9" x14ac:dyDescent="0.25">
      <c r="B59" s="9">
        <v>49</v>
      </c>
      <c r="C59" s="17">
        <f t="shared" si="2"/>
        <v>43544</v>
      </c>
      <c r="D59" s="5">
        <f t="shared" si="3"/>
        <v>448306.86824217823</v>
      </c>
      <c r="E59" s="18">
        <f t="shared" si="0"/>
        <v>2148.1370769937716</v>
      </c>
      <c r="F59" s="2">
        <f t="shared" si="1"/>
        <v>623.83399111310518</v>
      </c>
      <c r="G59" s="5">
        <f t="shared" si="4"/>
        <v>447683.03425106511</v>
      </c>
      <c r="I59" s="5"/>
    </row>
    <row r="60" spans="2:9" x14ac:dyDescent="0.25">
      <c r="B60" s="9">
        <v>50</v>
      </c>
      <c r="C60" s="17">
        <f t="shared" si="2"/>
        <v>43575</v>
      </c>
      <c r="D60" s="5">
        <f t="shared" si="3"/>
        <v>447683.03425106511</v>
      </c>
      <c r="E60" s="18">
        <f t="shared" si="0"/>
        <v>2145.1478724530207</v>
      </c>
      <c r="F60" s="2">
        <f t="shared" si="1"/>
        <v>626.82319565385546</v>
      </c>
      <c r="G60" s="5">
        <f t="shared" si="4"/>
        <v>447056.21105541126</v>
      </c>
      <c r="I60" s="5"/>
    </row>
    <row r="61" spans="2:9" x14ac:dyDescent="0.25">
      <c r="B61" s="9">
        <v>51</v>
      </c>
      <c r="C61" s="17">
        <f t="shared" si="2"/>
        <v>43605</v>
      </c>
      <c r="D61" s="5">
        <f t="shared" si="3"/>
        <v>447056.21105541126</v>
      </c>
      <c r="E61" s="18">
        <f t="shared" si="0"/>
        <v>2142.1443446405128</v>
      </c>
      <c r="F61" s="2">
        <f t="shared" si="1"/>
        <v>629.82672346636366</v>
      </c>
      <c r="G61" s="5">
        <f t="shared" si="4"/>
        <v>446426.38433194492</v>
      </c>
      <c r="I61" s="5"/>
    </row>
    <row r="62" spans="2:9" x14ac:dyDescent="0.25">
      <c r="B62" s="9">
        <v>52</v>
      </c>
      <c r="C62" s="17">
        <f t="shared" si="2"/>
        <v>43636</v>
      </c>
      <c r="D62" s="5">
        <f t="shared" si="3"/>
        <v>446426.38433194492</v>
      </c>
      <c r="E62" s="18">
        <f t="shared" si="0"/>
        <v>2139.1264249239034</v>
      </c>
      <c r="F62" s="2">
        <f t="shared" si="1"/>
        <v>632.84464318297319</v>
      </c>
      <c r="G62" s="5">
        <f t="shared" si="4"/>
        <v>445793.53968876193</v>
      </c>
      <c r="I62" s="5"/>
    </row>
    <row r="63" spans="2:9" x14ac:dyDescent="0.25">
      <c r="B63" s="9">
        <v>53</v>
      </c>
      <c r="C63" s="17">
        <f t="shared" si="2"/>
        <v>43666</v>
      </c>
      <c r="D63" s="5">
        <f t="shared" si="3"/>
        <v>445793.53968876193</v>
      </c>
      <c r="E63" s="18">
        <f t="shared" si="0"/>
        <v>2136.094044341985</v>
      </c>
      <c r="F63" s="2">
        <f t="shared" si="1"/>
        <v>635.87702376489153</v>
      </c>
      <c r="G63" s="5">
        <f t="shared" si="4"/>
        <v>445157.66266499704</v>
      </c>
      <c r="I63" s="5"/>
    </row>
    <row r="64" spans="2:9" x14ac:dyDescent="0.25">
      <c r="B64" s="9">
        <v>54</v>
      </c>
      <c r="C64" s="17">
        <f t="shared" si="2"/>
        <v>43697</v>
      </c>
      <c r="D64" s="5">
        <f t="shared" si="3"/>
        <v>445157.66266499704</v>
      </c>
      <c r="E64" s="18">
        <f t="shared" si="0"/>
        <v>2133.0471336031114</v>
      </c>
      <c r="F64" s="2">
        <f t="shared" si="1"/>
        <v>638.92393450376517</v>
      </c>
      <c r="G64" s="5">
        <f t="shared" si="4"/>
        <v>444518.73873049329</v>
      </c>
      <c r="I64" s="5"/>
    </row>
    <row r="65" spans="2:9" x14ac:dyDescent="0.25">
      <c r="B65" s="9">
        <v>55</v>
      </c>
      <c r="C65" s="17">
        <f t="shared" si="2"/>
        <v>43728</v>
      </c>
      <c r="D65" s="5">
        <f t="shared" si="3"/>
        <v>444518.73873049329</v>
      </c>
      <c r="E65" s="18">
        <f t="shared" si="0"/>
        <v>2129.985623083614</v>
      </c>
      <c r="F65" s="2">
        <f t="shared" si="1"/>
        <v>641.98544502326229</v>
      </c>
      <c r="G65" s="5">
        <f t="shared" si="4"/>
        <v>443876.75328547001</v>
      </c>
      <c r="I65" s="5"/>
    </row>
    <row r="66" spans="2:9" x14ac:dyDescent="0.25">
      <c r="B66" s="9">
        <v>56</v>
      </c>
      <c r="C66" s="17">
        <f t="shared" si="2"/>
        <v>43758</v>
      </c>
      <c r="D66" s="5">
        <f t="shared" si="3"/>
        <v>443876.75328547001</v>
      </c>
      <c r="E66" s="18">
        <f t="shared" si="0"/>
        <v>2126.909442826211</v>
      </c>
      <c r="F66" s="2">
        <f t="shared" si="1"/>
        <v>645.06162528066534</v>
      </c>
      <c r="G66" s="5">
        <f t="shared" si="4"/>
        <v>443231.69166018936</v>
      </c>
      <c r="I66" s="5"/>
    </row>
    <row r="67" spans="2:9" x14ac:dyDescent="0.25">
      <c r="B67" s="9">
        <v>57</v>
      </c>
      <c r="C67" s="17">
        <f t="shared" si="2"/>
        <v>43789</v>
      </c>
      <c r="D67" s="5">
        <f t="shared" si="3"/>
        <v>443231.69166018936</v>
      </c>
      <c r="E67" s="18">
        <f t="shared" si="0"/>
        <v>2123.8185225384077</v>
      </c>
      <c r="F67" s="2">
        <f t="shared" si="1"/>
        <v>648.15254556846855</v>
      </c>
      <c r="G67" s="5">
        <f t="shared" si="4"/>
        <v>442583.53911462089</v>
      </c>
      <c r="I67" s="5"/>
    </row>
    <row r="68" spans="2:9" x14ac:dyDescent="0.25">
      <c r="B68" s="9">
        <v>58</v>
      </c>
      <c r="C68" s="17">
        <f t="shared" si="2"/>
        <v>43819</v>
      </c>
      <c r="D68" s="5">
        <f t="shared" si="3"/>
        <v>442583.53911462089</v>
      </c>
      <c r="E68" s="18">
        <f t="shared" si="0"/>
        <v>2120.7127915908923</v>
      </c>
      <c r="F68" s="2">
        <f t="shared" si="1"/>
        <v>651.25827651598411</v>
      </c>
      <c r="G68" s="5">
        <f t="shared" si="4"/>
        <v>441932.2808381049</v>
      </c>
      <c r="I68" s="5"/>
    </row>
    <row r="69" spans="2:9" x14ac:dyDescent="0.25">
      <c r="B69" s="9">
        <v>59</v>
      </c>
      <c r="C69" s="17">
        <f t="shared" si="2"/>
        <v>43850</v>
      </c>
      <c r="D69" s="5">
        <f t="shared" si="3"/>
        <v>441932.2808381049</v>
      </c>
      <c r="E69" s="18">
        <f t="shared" si="0"/>
        <v>2117.59217901592</v>
      </c>
      <c r="F69" s="2">
        <f t="shared" si="1"/>
        <v>654.3788890909567</v>
      </c>
      <c r="G69" s="5">
        <f t="shared" si="4"/>
        <v>441277.90194901393</v>
      </c>
      <c r="I69" s="5"/>
    </row>
    <row r="70" spans="2:9" x14ac:dyDescent="0.25">
      <c r="B70" s="9">
        <v>60</v>
      </c>
      <c r="C70" s="17">
        <f t="shared" si="2"/>
        <v>43881</v>
      </c>
      <c r="D70" s="5">
        <f t="shared" si="3"/>
        <v>441277.90194901393</v>
      </c>
      <c r="E70" s="18">
        <f t="shared" si="0"/>
        <v>2114.4566135056921</v>
      </c>
      <c r="F70" s="2">
        <f t="shared" si="1"/>
        <v>657.51445460118418</v>
      </c>
      <c r="G70" s="5">
        <f t="shared" si="4"/>
        <v>440620.38749441277</v>
      </c>
      <c r="I70" s="5"/>
    </row>
    <row r="71" spans="2:9" x14ac:dyDescent="0.25">
      <c r="B71" s="9">
        <v>61</v>
      </c>
      <c r="C71" s="17">
        <f t="shared" si="2"/>
        <v>43910</v>
      </c>
      <c r="D71" s="5">
        <f t="shared" si="3"/>
        <v>440620.38749441277</v>
      </c>
      <c r="E71" s="18">
        <f t="shared" si="0"/>
        <v>2111.3060234107284</v>
      </c>
      <c r="F71" s="2">
        <f t="shared" si="1"/>
        <v>660.66504469614813</v>
      </c>
      <c r="G71" s="5">
        <f t="shared" si="4"/>
        <v>439959.72244971665</v>
      </c>
      <c r="I71" s="5"/>
    </row>
    <row r="72" spans="2:9" x14ac:dyDescent="0.25">
      <c r="B72" s="9">
        <v>62</v>
      </c>
      <c r="C72" s="17">
        <f t="shared" si="2"/>
        <v>43941</v>
      </c>
      <c r="D72" s="5">
        <f t="shared" si="3"/>
        <v>439959.72244971665</v>
      </c>
      <c r="E72" s="18">
        <f t="shared" si="0"/>
        <v>2108.1403367382259</v>
      </c>
      <c r="F72" s="2">
        <f t="shared" si="1"/>
        <v>663.8307313686505</v>
      </c>
      <c r="G72" s="5">
        <f t="shared" si="4"/>
        <v>439295.89171834802</v>
      </c>
      <c r="I72" s="5"/>
    </row>
    <row r="73" spans="2:9" x14ac:dyDescent="0.25">
      <c r="B73" s="9">
        <v>63</v>
      </c>
      <c r="C73" s="17">
        <f t="shared" si="2"/>
        <v>43971</v>
      </c>
      <c r="D73" s="5">
        <f t="shared" si="3"/>
        <v>439295.89171834802</v>
      </c>
      <c r="E73" s="18">
        <f t="shared" si="0"/>
        <v>2104.959481150418</v>
      </c>
      <c r="F73" s="2">
        <f t="shared" si="1"/>
        <v>667.01158695645859</v>
      </c>
      <c r="G73" s="5">
        <f t="shared" si="4"/>
        <v>438628.88013139158</v>
      </c>
      <c r="I73" s="5"/>
    </row>
    <row r="74" spans="2:9" x14ac:dyDescent="0.25">
      <c r="B74" s="9">
        <v>64</v>
      </c>
      <c r="C74" s="17">
        <f t="shared" si="2"/>
        <v>44002</v>
      </c>
      <c r="D74" s="5">
        <f t="shared" si="3"/>
        <v>438628.88013139158</v>
      </c>
      <c r="E74" s="18">
        <f t="shared" si="0"/>
        <v>2101.7633839629184</v>
      </c>
      <c r="F74" s="2">
        <f t="shared" si="1"/>
        <v>670.20768414395832</v>
      </c>
      <c r="G74" s="5">
        <f t="shared" si="4"/>
        <v>437958.67244724761</v>
      </c>
      <c r="I74" s="5"/>
    </row>
    <row r="75" spans="2:9" x14ac:dyDescent="0.25">
      <c r="B75" s="9">
        <v>65</v>
      </c>
      <c r="C75" s="17">
        <f t="shared" si="2"/>
        <v>44032</v>
      </c>
      <c r="D75" s="5">
        <f t="shared" si="3"/>
        <v>437958.67244724761</v>
      </c>
      <c r="E75" s="18">
        <f t="shared" si="0"/>
        <v>2098.5519721430614</v>
      </c>
      <c r="F75" s="2">
        <f t="shared" si="1"/>
        <v>673.41909596381481</v>
      </c>
      <c r="G75" s="5">
        <f t="shared" si="4"/>
        <v>437285.25335128378</v>
      </c>
      <c r="I75" s="5"/>
    </row>
    <row r="76" spans="2:9" x14ac:dyDescent="0.25">
      <c r="B76" s="9">
        <v>66</v>
      </c>
      <c r="C76" s="17">
        <f t="shared" si="2"/>
        <v>44063</v>
      </c>
      <c r="D76" s="5">
        <f t="shared" si="3"/>
        <v>437285.25335128378</v>
      </c>
      <c r="E76" s="18">
        <f t="shared" ref="E76:E139" si="5">IPMT(E$4,B76,E$3,-E$2)</f>
        <v>2095.3251723082349</v>
      </c>
      <c r="F76" s="2">
        <f t="shared" ref="F76:F139" si="6">PPMT(E$4,B76,E$3,-E$2)</f>
        <v>676.64589579864139</v>
      </c>
      <c r="G76" s="5">
        <f t="shared" si="4"/>
        <v>436608.60745548515</v>
      </c>
      <c r="I76" s="5"/>
    </row>
    <row r="77" spans="2:9" x14ac:dyDescent="0.25">
      <c r="B77" s="9">
        <v>67</v>
      </c>
      <c r="C77" s="17">
        <f t="shared" ref="C77:C140" si="7">DATE(YEAR(C76),MONTH(C76)+1,DAY(C76))</f>
        <v>44094</v>
      </c>
      <c r="D77" s="5">
        <f t="shared" ref="D77:D140" si="8">G76</f>
        <v>436608.60745548515</v>
      </c>
      <c r="E77" s="18">
        <f t="shared" si="5"/>
        <v>2092.0829107241998</v>
      </c>
      <c r="F77" s="2">
        <f t="shared" si="6"/>
        <v>679.88815738267647</v>
      </c>
      <c r="G77" s="5">
        <f t="shared" ref="G77:G140" si="9">G76-F77</f>
        <v>435928.71929810249</v>
      </c>
      <c r="I77" s="5"/>
    </row>
    <row r="78" spans="2:9" x14ac:dyDescent="0.25">
      <c r="B78" s="9">
        <v>68</v>
      </c>
      <c r="C78" s="17">
        <f t="shared" si="7"/>
        <v>44124</v>
      </c>
      <c r="D78" s="5">
        <f t="shared" si="8"/>
        <v>435928.71929810249</v>
      </c>
      <c r="E78" s="18">
        <f t="shared" si="5"/>
        <v>2088.8251133034078</v>
      </c>
      <c r="F78" s="2">
        <f t="shared" si="6"/>
        <v>683.1459548034685</v>
      </c>
      <c r="G78" s="5">
        <f t="shared" si="9"/>
        <v>435245.57334329904</v>
      </c>
      <c r="I78" s="5"/>
    </row>
    <row r="79" spans="2:9" x14ac:dyDescent="0.25">
      <c r="B79" s="9">
        <v>69</v>
      </c>
      <c r="C79" s="17">
        <f t="shared" si="7"/>
        <v>44155</v>
      </c>
      <c r="D79" s="5">
        <f t="shared" si="8"/>
        <v>435245.57334329904</v>
      </c>
      <c r="E79" s="18">
        <f t="shared" si="5"/>
        <v>2085.5517056033077</v>
      </c>
      <c r="F79" s="2">
        <f t="shared" si="6"/>
        <v>686.41936250356844</v>
      </c>
      <c r="G79" s="5">
        <f t="shared" si="9"/>
        <v>434559.15398079547</v>
      </c>
      <c r="I79" s="5"/>
    </row>
    <row r="80" spans="2:9" x14ac:dyDescent="0.25">
      <c r="B80" s="9">
        <v>70</v>
      </c>
      <c r="C80" s="17">
        <f t="shared" si="7"/>
        <v>44185</v>
      </c>
      <c r="D80" s="5">
        <f t="shared" si="8"/>
        <v>434559.15398079547</v>
      </c>
      <c r="E80" s="18">
        <f t="shared" si="5"/>
        <v>2082.2626128246452</v>
      </c>
      <c r="F80" s="2">
        <f t="shared" si="6"/>
        <v>689.70845528223128</v>
      </c>
      <c r="G80" s="5">
        <f t="shared" si="9"/>
        <v>433869.44552551326</v>
      </c>
      <c r="I80" s="5"/>
    </row>
    <row r="81" spans="2:9" x14ac:dyDescent="0.25">
      <c r="B81" s="9">
        <v>71</v>
      </c>
      <c r="C81" s="17">
        <f t="shared" si="7"/>
        <v>44216</v>
      </c>
      <c r="D81" s="5">
        <f t="shared" si="8"/>
        <v>433869.44552551326</v>
      </c>
      <c r="E81" s="18">
        <f t="shared" si="5"/>
        <v>2078.9577598097512</v>
      </c>
      <c r="F81" s="2">
        <f t="shared" si="6"/>
        <v>693.01330829712549</v>
      </c>
      <c r="G81" s="5">
        <f t="shared" si="9"/>
        <v>433176.43221721612</v>
      </c>
      <c r="I81" s="5"/>
    </row>
    <row r="82" spans="2:9" x14ac:dyDescent="0.25">
      <c r="B82" s="9">
        <v>72</v>
      </c>
      <c r="C82" s="17">
        <f t="shared" si="7"/>
        <v>44247</v>
      </c>
      <c r="D82" s="5">
        <f t="shared" si="8"/>
        <v>433176.43221721612</v>
      </c>
      <c r="E82" s="18">
        <f t="shared" si="5"/>
        <v>2075.6370710408273</v>
      </c>
      <c r="F82" s="2">
        <f t="shared" si="6"/>
        <v>696.33399706604916</v>
      </c>
      <c r="G82" s="5">
        <f t="shared" si="9"/>
        <v>432480.09822015004</v>
      </c>
      <c r="I82" s="5"/>
    </row>
    <row r="83" spans="2:9" x14ac:dyDescent="0.25">
      <c r="B83" s="9">
        <v>73</v>
      </c>
      <c r="C83" s="17">
        <f t="shared" si="7"/>
        <v>44275</v>
      </c>
      <c r="D83" s="5">
        <f t="shared" si="8"/>
        <v>432480.09822015004</v>
      </c>
      <c r="E83" s="18">
        <f t="shared" si="5"/>
        <v>2072.3004706382194</v>
      </c>
      <c r="F83" s="2">
        <f t="shared" si="6"/>
        <v>699.67059746865732</v>
      </c>
      <c r="G83" s="5">
        <f t="shared" si="9"/>
        <v>431780.42762268137</v>
      </c>
      <c r="I83" s="5"/>
    </row>
    <row r="84" spans="2:9" x14ac:dyDescent="0.25">
      <c r="B84" s="9">
        <v>74</v>
      </c>
      <c r="C84" s="17">
        <f t="shared" si="7"/>
        <v>44306</v>
      </c>
      <c r="D84" s="5">
        <f t="shared" si="8"/>
        <v>431780.42762268137</v>
      </c>
      <c r="E84" s="18">
        <f t="shared" si="5"/>
        <v>2068.9478823586819</v>
      </c>
      <c r="F84" s="2">
        <f t="shared" si="6"/>
        <v>703.02318574819458</v>
      </c>
      <c r="G84" s="5">
        <f t="shared" si="9"/>
        <v>431077.40443693317</v>
      </c>
      <c r="I84" s="5"/>
    </row>
    <row r="85" spans="2:9" x14ac:dyDescent="0.25">
      <c r="B85" s="9">
        <v>75</v>
      </c>
      <c r="C85" s="17">
        <f t="shared" si="7"/>
        <v>44336</v>
      </c>
      <c r="D85" s="5">
        <f t="shared" si="8"/>
        <v>431077.40443693317</v>
      </c>
      <c r="E85" s="18">
        <f t="shared" si="5"/>
        <v>2065.5792295936385</v>
      </c>
      <c r="F85" s="2">
        <f t="shared" si="6"/>
        <v>706.3918385132381</v>
      </c>
      <c r="G85" s="5">
        <f t="shared" si="9"/>
        <v>430371.01259841991</v>
      </c>
      <c r="I85" s="5"/>
    </row>
    <row r="86" spans="2:9" x14ac:dyDescent="0.25">
      <c r="B86" s="9">
        <v>76</v>
      </c>
      <c r="C86" s="17">
        <f t="shared" si="7"/>
        <v>44367</v>
      </c>
      <c r="D86" s="5">
        <f t="shared" si="8"/>
        <v>430371.01259841991</v>
      </c>
      <c r="E86" s="18">
        <f t="shared" si="5"/>
        <v>2062.1944353674294</v>
      </c>
      <c r="F86" s="2">
        <f t="shared" si="6"/>
        <v>709.77663273944734</v>
      </c>
      <c r="G86" s="5">
        <f t="shared" si="9"/>
        <v>429661.23596568045</v>
      </c>
      <c r="I86" s="5"/>
    </row>
    <row r="87" spans="2:9" x14ac:dyDescent="0.25">
      <c r="B87" s="9">
        <v>77</v>
      </c>
      <c r="C87" s="17">
        <f t="shared" si="7"/>
        <v>44397</v>
      </c>
      <c r="D87" s="5">
        <f t="shared" si="8"/>
        <v>429661.23596568045</v>
      </c>
      <c r="E87" s="18">
        <f t="shared" si="5"/>
        <v>2058.7934223355528</v>
      </c>
      <c r="F87" s="2">
        <f t="shared" si="6"/>
        <v>713.1776457713238</v>
      </c>
      <c r="G87" s="5">
        <f t="shared" si="9"/>
        <v>428948.05831990915</v>
      </c>
      <c r="I87" s="5"/>
    </row>
    <row r="88" spans="2:9" x14ac:dyDescent="0.25">
      <c r="B88" s="9">
        <v>78</v>
      </c>
      <c r="C88" s="17">
        <f t="shared" si="7"/>
        <v>44428</v>
      </c>
      <c r="D88" s="5">
        <f t="shared" si="8"/>
        <v>428948.05831990915</v>
      </c>
      <c r="E88" s="18">
        <f t="shared" si="5"/>
        <v>2055.3761127828984</v>
      </c>
      <c r="F88" s="2">
        <f t="shared" si="6"/>
        <v>716.59495532397807</v>
      </c>
      <c r="G88" s="5">
        <f t="shared" si="9"/>
        <v>428231.46336458519</v>
      </c>
      <c r="I88" s="5"/>
    </row>
    <row r="89" spans="2:9" x14ac:dyDescent="0.25">
      <c r="B89" s="9">
        <v>79</v>
      </c>
      <c r="C89" s="17">
        <f t="shared" si="7"/>
        <v>44459</v>
      </c>
      <c r="D89" s="5">
        <f t="shared" si="8"/>
        <v>428231.46336458519</v>
      </c>
      <c r="E89" s="18">
        <f t="shared" si="5"/>
        <v>2051.942428621971</v>
      </c>
      <c r="F89" s="2">
        <f t="shared" si="6"/>
        <v>720.0286394849054</v>
      </c>
      <c r="G89" s="5">
        <f t="shared" si="9"/>
        <v>427511.43472510029</v>
      </c>
      <c r="I89" s="5"/>
    </row>
    <row r="90" spans="2:9" x14ac:dyDescent="0.25">
      <c r="B90" s="9">
        <v>80</v>
      </c>
      <c r="C90" s="17">
        <f t="shared" si="7"/>
        <v>44489</v>
      </c>
      <c r="D90" s="5">
        <f t="shared" si="8"/>
        <v>427511.43472510029</v>
      </c>
      <c r="E90" s="18">
        <f t="shared" si="5"/>
        <v>2048.4922913911059</v>
      </c>
      <c r="F90" s="2">
        <f t="shared" si="6"/>
        <v>723.47877671577055</v>
      </c>
      <c r="G90" s="5">
        <f t="shared" si="9"/>
        <v>426787.95594838454</v>
      </c>
      <c r="I90" s="5"/>
    </row>
    <row r="91" spans="2:9" x14ac:dyDescent="0.25">
      <c r="B91" s="9">
        <v>81</v>
      </c>
      <c r="C91" s="17">
        <f t="shared" si="7"/>
        <v>44520</v>
      </c>
      <c r="D91" s="5">
        <f t="shared" si="8"/>
        <v>426787.95594838454</v>
      </c>
      <c r="E91" s="18">
        <f t="shared" si="5"/>
        <v>2045.0256222526762</v>
      </c>
      <c r="F91" s="2">
        <f t="shared" si="6"/>
        <v>726.94544585420033</v>
      </c>
      <c r="G91" s="5">
        <f t="shared" si="9"/>
        <v>426061.01050253032</v>
      </c>
      <c r="I91" s="5"/>
    </row>
    <row r="92" spans="2:9" x14ac:dyDescent="0.25">
      <c r="B92" s="9">
        <v>82</v>
      </c>
      <c r="C92" s="17">
        <f t="shared" si="7"/>
        <v>44550</v>
      </c>
      <c r="D92" s="5">
        <f t="shared" si="8"/>
        <v>426061.01050253032</v>
      </c>
      <c r="E92" s="18">
        <f t="shared" si="5"/>
        <v>2041.5423419912916</v>
      </c>
      <c r="F92" s="2">
        <f t="shared" si="6"/>
        <v>730.42872611558516</v>
      </c>
      <c r="G92" s="5">
        <f t="shared" si="9"/>
        <v>425330.58177641471</v>
      </c>
      <c r="I92" s="5"/>
    </row>
    <row r="93" spans="2:9" x14ac:dyDescent="0.25">
      <c r="B93" s="9">
        <v>83</v>
      </c>
      <c r="C93" s="17">
        <f t="shared" si="7"/>
        <v>44581</v>
      </c>
      <c r="D93" s="5">
        <f t="shared" si="8"/>
        <v>425330.58177641471</v>
      </c>
      <c r="E93" s="18">
        <f t="shared" si="5"/>
        <v>2038.0423710119876</v>
      </c>
      <c r="F93" s="2">
        <f t="shared" si="6"/>
        <v>733.928697094889</v>
      </c>
      <c r="G93" s="5">
        <f t="shared" si="9"/>
        <v>424596.6530793198</v>
      </c>
      <c r="I93" s="5"/>
    </row>
    <row r="94" spans="2:9" x14ac:dyDescent="0.25">
      <c r="B94" s="9">
        <v>84</v>
      </c>
      <c r="C94" s="17">
        <f t="shared" si="7"/>
        <v>44612</v>
      </c>
      <c r="D94" s="5">
        <f t="shared" si="8"/>
        <v>424596.6530793198</v>
      </c>
      <c r="E94" s="18">
        <f t="shared" si="5"/>
        <v>2034.5256293384075</v>
      </c>
      <c r="F94" s="2">
        <f t="shared" si="6"/>
        <v>737.44543876846876</v>
      </c>
      <c r="G94" s="5">
        <f t="shared" si="9"/>
        <v>423859.20764055132</v>
      </c>
      <c r="I94" s="5"/>
    </row>
    <row r="95" spans="2:9" x14ac:dyDescent="0.25">
      <c r="B95" s="9">
        <v>85</v>
      </c>
      <c r="C95" s="17">
        <f t="shared" si="7"/>
        <v>44640</v>
      </c>
      <c r="D95" s="5">
        <f t="shared" si="8"/>
        <v>423859.20764055132</v>
      </c>
      <c r="E95" s="18">
        <f t="shared" si="5"/>
        <v>2030.9920366109757</v>
      </c>
      <c r="F95" s="2">
        <f t="shared" si="6"/>
        <v>740.9790314959007</v>
      </c>
      <c r="G95" s="5">
        <f t="shared" si="9"/>
        <v>423118.2286090554</v>
      </c>
      <c r="I95" s="5"/>
    </row>
    <row r="96" spans="2:9" x14ac:dyDescent="0.25">
      <c r="B96" s="9">
        <v>86</v>
      </c>
      <c r="C96" s="17">
        <f t="shared" si="7"/>
        <v>44671</v>
      </c>
      <c r="D96" s="5">
        <f t="shared" si="8"/>
        <v>423118.2286090554</v>
      </c>
      <c r="E96" s="18">
        <f t="shared" si="5"/>
        <v>2027.4415120850579</v>
      </c>
      <c r="F96" s="2">
        <f t="shared" si="6"/>
        <v>744.52955602181873</v>
      </c>
      <c r="G96" s="5">
        <f t="shared" si="9"/>
        <v>422373.6990530336</v>
      </c>
      <c r="I96" s="5"/>
    </row>
    <row r="97" spans="2:9" x14ac:dyDescent="0.25">
      <c r="B97" s="9">
        <v>87</v>
      </c>
      <c r="C97" s="17">
        <f t="shared" si="7"/>
        <v>44701</v>
      </c>
      <c r="D97" s="5">
        <f t="shared" si="8"/>
        <v>422373.6990530336</v>
      </c>
      <c r="E97" s="18">
        <f t="shared" si="5"/>
        <v>2023.8739746291199</v>
      </c>
      <c r="F97" s="2">
        <f t="shared" si="6"/>
        <v>748.09709347775663</v>
      </c>
      <c r="G97" s="5">
        <f t="shared" si="9"/>
        <v>421625.60195955588</v>
      </c>
      <c r="I97" s="5"/>
    </row>
    <row r="98" spans="2:9" x14ac:dyDescent="0.25">
      <c r="B98" s="9">
        <v>88</v>
      </c>
      <c r="C98" s="17">
        <f t="shared" si="7"/>
        <v>44732</v>
      </c>
      <c r="D98" s="5">
        <f t="shared" si="8"/>
        <v>421625.60195955588</v>
      </c>
      <c r="E98" s="18">
        <f t="shared" si="5"/>
        <v>2020.2893427228723</v>
      </c>
      <c r="F98" s="2">
        <f t="shared" si="6"/>
        <v>751.68172538400415</v>
      </c>
      <c r="G98" s="5">
        <f t="shared" si="9"/>
        <v>420873.92023417185</v>
      </c>
      <c r="I98" s="5"/>
    </row>
    <row r="99" spans="2:9" x14ac:dyDescent="0.25">
      <c r="B99" s="9">
        <v>89</v>
      </c>
      <c r="C99" s="17">
        <f t="shared" si="7"/>
        <v>44762</v>
      </c>
      <c r="D99" s="5">
        <f t="shared" si="8"/>
        <v>420873.92023417185</v>
      </c>
      <c r="E99" s="18">
        <f t="shared" si="5"/>
        <v>2016.6875344554076</v>
      </c>
      <c r="F99" s="2">
        <f t="shared" si="6"/>
        <v>755.28353365146916</v>
      </c>
      <c r="G99" s="5">
        <f t="shared" si="9"/>
        <v>420118.63670052035</v>
      </c>
      <c r="I99" s="5"/>
    </row>
    <row r="100" spans="2:9" x14ac:dyDescent="0.25">
      <c r="B100" s="9">
        <v>90</v>
      </c>
      <c r="C100" s="17">
        <f t="shared" si="7"/>
        <v>44793</v>
      </c>
      <c r="D100" s="5">
        <f t="shared" si="8"/>
        <v>420118.63670052035</v>
      </c>
      <c r="E100" s="18">
        <f t="shared" si="5"/>
        <v>2013.0684675233274</v>
      </c>
      <c r="F100" s="2">
        <f t="shared" si="6"/>
        <v>758.9026005835492</v>
      </c>
      <c r="G100" s="5">
        <f t="shared" si="9"/>
        <v>419359.73409993679</v>
      </c>
      <c r="I100" s="5"/>
    </row>
    <row r="101" spans="2:9" x14ac:dyDescent="0.25">
      <c r="B101" s="9">
        <v>91</v>
      </c>
      <c r="C101" s="17">
        <f t="shared" si="7"/>
        <v>44824</v>
      </c>
      <c r="D101" s="5">
        <f t="shared" si="8"/>
        <v>419359.73409993679</v>
      </c>
      <c r="E101" s="18">
        <f t="shared" si="5"/>
        <v>2009.4320592288645</v>
      </c>
      <c r="F101" s="2">
        <f t="shared" si="6"/>
        <v>762.53900887801205</v>
      </c>
      <c r="G101" s="5">
        <f t="shared" si="9"/>
        <v>418597.19509105879</v>
      </c>
      <c r="I101" s="5"/>
    </row>
    <row r="102" spans="2:9" x14ac:dyDescent="0.25">
      <c r="B102" s="9">
        <v>92</v>
      </c>
      <c r="C102" s="17">
        <f t="shared" si="7"/>
        <v>44854</v>
      </c>
      <c r="D102" s="5">
        <f t="shared" si="8"/>
        <v>418597.19509105879</v>
      </c>
      <c r="E102" s="18">
        <f t="shared" si="5"/>
        <v>2005.7782264779908</v>
      </c>
      <c r="F102" s="2">
        <f t="shared" si="6"/>
        <v>766.19284162888573</v>
      </c>
      <c r="G102" s="5">
        <f t="shared" si="9"/>
        <v>417831.00224942993</v>
      </c>
      <c r="I102" s="5"/>
    </row>
    <row r="103" spans="2:9" x14ac:dyDescent="0.25">
      <c r="B103" s="9">
        <v>93</v>
      </c>
      <c r="C103" s="17">
        <f t="shared" si="7"/>
        <v>44885</v>
      </c>
      <c r="D103" s="5">
        <f t="shared" si="8"/>
        <v>417831.00224942993</v>
      </c>
      <c r="E103" s="18">
        <f t="shared" si="5"/>
        <v>2002.1068857785187</v>
      </c>
      <c r="F103" s="2">
        <f t="shared" si="6"/>
        <v>769.86418232835763</v>
      </c>
      <c r="G103" s="5">
        <f t="shared" si="9"/>
        <v>417061.13806710159</v>
      </c>
      <c r="I103" s="5"/>
    </row>
    <row r="104" spans="2:9" x14ac:dyDescent="0.25">
      <c r="B104" s="9">
        <v>94</v>
      </c>
      <c r="C104" s="17">
        <f t="shared" si="7"/>
        <v>44915</v>
      </c>
      <c r="D104" s="5">
        <f t="shared" si="8"/>
        <v>417061.13806710159</v>
      </c>
      <c r="E104" s="18">
        <f t="shared" si="5"/>
        <v>1998.4179532381954</v>
      </c>
      <c r="F104" s="2">
        <f t="shared" si="6"/>
        <v>773.55311486868095</v>
      </c>
      <c r="G104" s="5">
        <f t="shared" si="9"/>
        <v>416287.58495223289</v>
      </c>
      <c r="I104" s="5"/>
    </row>
    <row r="105" spans="2:9" x14ac:dyDescent="0.25">
      <c r="B105" s="9">
        <v>95</v>
      </c>
      <c r="C105" s="17">
        <f t="shared" si="7"/>
        <v>44946</v>
      </c>
      <c r="D105" s="5">
        <f t="shared" si="8"/>
        <v>416287.58495223289</v>
      </c>
      <c r="E105" s="18">
        <f t="shared" si="5"/>
        <v>1994.7113445627831</v>
      </c>
      <c r="F105" s="2">
        <f t="shared" si="6"/>
        <v>777.25972354409316</v>
      </c>
      <c r="G105" s="5">
        <f t="shared" si="9"/>
        <v>415510.32522868877</v>
      </c>
      <c r="I105" s="5"/>
    </row>
    <row r="106" spans="2:9" x14ac:dyDescent="0.25">
      <c r="B106" s="9">
        <v>96</v>
      </c>
      <c r="C106" s="17">
        <f t="shared" si="7"/>
        <v>44977</v>
      </c>
      <c r="D106" s="5">
        <f t="shared" si="8"/>
        <v>415510.32522868877</v>
      </c>
      <c r="E106" s="18">
        <f t="shared" si="5"/>
        <v>1990.9869750541343</v>
      </c>
      <c r="F106" s="2">
        <f t="shared" si="6"/>
        <v>780.98409305274231</v>
      </c>
      <c r="G106" s="5">
        <f t="shared" si="9"/>
        <v>414729.34113563603</v>
      </c>
      <c r="I106" s="5"/>
    </row>
    <row r="107" spans="2:9" x14ac:dyDescent="0.25">
      <c r="B107" s="9">
        <v>97</v>
      </c>
      <c r="C107" s="17">
        <f t="shared" si="7"/>
        <v>45005</v>
      </c>
      <c r="D107" s="5">
        <f t="shared" si="8"/>
        <v>414729.34113563603</v>
      </c>
      <c r="E107" s="18">
        <f t="shared" si="5"/>
        <v>1987.2447596082566</v>
      </c>
      <c r="F107" s="2">
        <f t="shared" si="6"/>
        <v>784.7263084986198</v>
      </c>
      <c r="G107" s="5">
        <f t="shared" si="9"/>
        <v>413944.61482713738</v>
      </c>
      <c r="I107" s="5"/>
    </row>
    <row r="108" spans="2:9" x14ac:dyDescent="0.25">
      <c r="B108" s="9">
        <v>98</v>
      </c>
      <c r="C108" s="17">
        <f t="shared" si="7"/>
        <v>45036</v>
      </c>
      <c r="D108" s="5">
        <f t="shared" si="8"/>
        <v>413944.61482713738</v>
      </c>
      <c r="E108" s="18">
        <f t="shared" si="5"/>
        <v>1983.4846127133674</v>
      </c>
      <c r="F108" s="2">
        <f t="shared" si="6"/>
        <v>788.48645539350912</v>
      </c>
      <c r="G108" s="5">
        <f t="shared" si="9"/>
        <v>413156.12837174389</v>
      </c>
      <c r="I108" s="5"/>
    </row>
    <row r="109" spans="2:9" x14ac:dyDescent="0.25">
      <c r="B109" s="9">
        <v>99</v>
      </c>
      <c r="C109" s="17">
        <f t="shared" si="7"/>
        <v>45066</v>
      </c>
      <c r="D109" s="5">
        <f t="shared" si="8"/>
        <v>413156.12837174389</v>
      </c>
      <c r="E109" s="18">
        <f t="shared" si="5"/>
        <v>1979.7064484479399</v>
      </c>
      <c r="F109" s="2">
        <f t="shared" si="6"/>
        <v>792.26461965893623</v>
      </c>
      <c r="G109" s="5">
        <f t="shared" si="9"/>
        <v>412363.86375208496</v>
      </c>
      <c r="I109" s="5"/>
    </row>
    <row r="110" spans="2:9" x14ac:dyDescent="0.25">
      <c r="B110" s="9">
        <v>100</v>
      </c>
      <c r="C110" s="17">
        <f t="shared" si="7"/>
        <v>45097</v>
      </c>
      <c r="D110" s="5">
        <f t="shared" si="8"/>
        <v>412363.86375208496</v>
      </c>
      <c r="E110" s="18">
        <f t="shared" si="5"/>
        <v>1975.9101804787408</v>
      </c>
      <c r="F110" s="2">
        <f t="shared" si="6"/>
        <v>796.06088762813545</v>
      </c>
      <c r="G110" s="5">
        <f t="shared" si="9"/>
        <v>411567.80286445684</v>
      </c>
      <c r="I110" s="5"/>
    </row>
    <row r="111" spans="2:9" x14ac:dyDescent="0.25">
      <c r="B111" s="9">
        <v>101</v>
      </c>
      <c r="C111" s="17">
        <f t="shared" si="7"/>
        <v>45127</v>
      </c>
      <c r="D111" s="5">
        <f t="shared" si="8"/>
        <v>411567.80286445684</v>
      </c>
      <c r="E111" s="18">
        <f t="shared" si="5"/>
        <v>1972.0957220588562</v>
      </c>
      <c r="F111" s="2">
        <f t="shared" si="6"/>
        <v>799.87534604802011</v>
      </c>
      <c r="G111" s="5">
        <f t="shared" si="9"/>
        <v>410767.9275184088</v>
      </c>
      <c r="I111" s="5"/>
    </row>
    <row r="112" spans="2:9" x14ac:dyDescent="0.25">
      <c r="B112" s="9">
        <v>102</v>
      </c>
      <c r="C112" s="17">
        <f t="shared" si="7"/>
        <v>45158</v>
      </c>
      <c r="D112" s="5">
        <f t="shared" si="8"/>
        <v>410767.9275184088</v>
      </c>
      <c r="E112" s="18">
        <f t="shared" si="5"/>
        <v>1968.2629860257096</v>
      </c>
      <c r="F112" s="2">
        <f t="shared" si="6"/>
        <v>803.70808208116694</v>
      </c>
      <c r="G112" s="5">
        <f t="shared" si="9"/>
        <v>409964.21943632764</v>
      </c>
      <c r="I112" s="5"/>
    </row>
    <row r="113" spans="2:9" x14ac:dyDescent="0.25">
      <c r="B113" s="9">
        <v>103</v>
      </c>
      <c r="C113" s="17">
        <f t="shared" si="7"/>
        <v>45189</v>
      </c>
      <c r="D113" s="5">
        <f t="shared" si="8"/>
        <v>409964.21943632764</v>
      </c>
      <c r="E113" s="18">
        <f t="shared" si="5"/>
        <v>1964.4118847990708</v>
      </c>
      <c r="F113" s="2">
        <f t="shared" si="6"/>
        <v>807.55918330780594</v>
      </c>
      <c r="G113" s="5">
        <f t="shared" si="9"/>
        <v>409156.66025301983</v>
      </c>
      <c r="I113" s="5"/>
    </row>
    <row r="114" spans="2:9" x14ac:dyDescent="0.25">
      <c r="B114" s="9">
        <v>104</v>
      </c>
      <c r="C114" s="17">
        <f t="shared" si="7"/>
        <v>45219</v>
      </c>
      <c r="D114" s="5">
        <f t="shared" si="8"/>
        <v>409156.66025301983</v>
      </c>
      <c r="E114" s="18">
        <f t="shared" si="5"/>
        <v>1960.5423303790542</v>
      </c>
      <c r="F114" s="2">
        <f t="shared" si="6"/>
        <v>811.42873772782229</v>
      </c>
      <c r="G114" s="5">
        <f t="shared" si="9"/>
        <v>408345.23151529202</v>
      </c>
      <c r="I114" s="5"/>
    </row>
    <row r="115" spans="2:9" x14ac:dyDescent="0.25">
      <c r="B115" s="9">
        <v>105</v>
      </c>
      <c r="C115" s="17">
        <f t="shared" si="7"/>
        <v>45250</v>
      </c>
      <c r="D115" s="5">
        <f t="shared" si="8"/>
        <v>408345.23151529202</v>
      </c>
      <c r="E115" s="18">
        <f t="shared" si="5"/>
        <v>1956.6542343441081</v>
      </c>
      <c r="F115" s="2">
        <f t="shared" si="6"/>
        <v>815.3168337627684</v>
      </c>
      <c r="G115" s="5">
        <f t="shared" si="9"/>
        <v>407529.91468152928</v>
      </c>
      <c r="I115" s="5"/>
    </row>
    <row r="116" spans="2:9" x14ac:dyDescent="0.25">
      <c r="B116" s="9">
        <v>106</v>
      </c>
      <c r="C116" s="17">
        <f t="shared" si="7"/>
        <v>45280</v>
      </c>
      <c r="D116" s="5">
        <f t="shared" si="8"/>
        <v>407529.91468152928</v>
      </c>
      <c r="E116" s="18">
        <f t="shared" si="5"/>
        <v>1952.7475078489947</v>
      </c>
      <c r="F116" s="2">
        <f t="shared" si="6"/>
        <v>819.22356025788156</v>
      </c>
      <c r="G116" s="5">
        <f t="shared" si="9"/>
        <v>406710.6911212714</v>
      </c>
      <c r="I116" s="5"/>
    </row>
    <row r="117" spans="2:9" x14ac:dyDescent="0.25">
      <c r="B117" s="9">
        <v>107</v>
      </c>
      <c r="C117" s="17">
        <f t="shared" si="7"/>
        <v>45311</v>
      </c>
      <c r="D117" s="5">
        <f t="shared" si="8"/>
        <v>406710.6911212714</v>
      </c>
      <c r="E117" s="18">
        <f t="shared" si="5"/>
        <v>1948.8220616227593</v>
      </c>
      <c r="F117" s="2">
        <f t="shared" si="6"/>
        <v>823.14900648411719</v>
      </c>
      <c r="G117" s="5">
        <f t="shared" si="9"/>
        <v>405887.54211478727</v>
      </c>
      <c r="I117" s="5"/>
    </row>
    <row r="118" spans="2:9" x14ac:dyDescent="0.25">
      <c r="B118" s="9">
        <v>108</v>
      </c>
      <c r="C118" s="17">
        <f t="shared" si="7"/>
        <v>45342</v>
      </c>
      <c r="D118" s="5">
        <f t="shared" si="8"/>
        <v>405887.54211478727</v>
      </c>
      <c r="E118" s="18">
        <f t="shared" si="5"/>
        <v>1944.8778059666897</v>
      </c>
      <c r="F118" s="2">
        <f t="shared" si="6"/>
        <v>827.09326214018688</v>
      </c>
      <c r="G118" s="5">
        <f t="shared" si="9"/>
        <v>405060.4488526471</v>
      </c>
      <c r="I118" s="5"/>
    </row>
    <row r="119" spans="2:9" x14ac:dyDescent="0.25">
      <c r="B119" s="9">
        <v>109</v>
      </c>
      <c r="C119" s="17">
        <f t="shared" si="7"/>
        <v>45371</v>
      </c>
      <c r="D119" s="5">
        <f t="shared" si="8"/>
        <v>405060.4488526471</v>
      </c>
      <c r="E119" s="18">
        <f t="shared" si="5"/>
        <v>1940.9146507522676</v>
      </c>
      <c r="F119" s="2">
        <f t="shared" si="6"/>
        <v>831.05641735460858</v>
      </c>
      <c r="G119" s="5">
        <f t="shared" si="9"/>
        <v>404229.39243529248</v>
      </c>
      <c r="I119" s="5"/>
    </row>
    <row r="120" spans="2:9" x14ac:dyDescent="0.25">
      <c r="B120" s="9">
        <v>110</v>
      </c>
      <c r="C120" s="17">
        <f t="shared" si="7"/>
        <v>45402</v>
      </c>
      <c r="D120" s="5">
        <f t="shared" si="8"/>
        <v>404229.39243529248</v>
      </c>
      <c r="E120" s="18">
        <f t="shared" si="5"/>
        <v>1936.9325054191104</v>
      </c>
      <c r="F120" s="2">
        <f t="shared" si="6"/>
        <v>835.03856268776599</v>
      </c>
      <c r="G120" s="5">
        <f t="shared" si="9"/>
        <v>403394.35387260473</v>
      </c>
      <c r="I120" s="5"/>
    </row>
    <row r="121" spans="2:9" x14ac:dyDescent="0.25">
      <c r="B121" s="9">
        <v>111</v>
      </c>
      <c r="C121" s="17">
        <f t="shared" si="7"/>
        <v>45432</v>
      </c>
      <c r="D121" s="5">
        <f t="shared" si="8"/>
        <v>403394.35387260473</v>
      </c>
      <c r="E121" s="18">
        <f t="shared" si="5"/>
        <v>1932.9312789728981</v>
      </c>
      <c r="F121" s="2">
        <f t="shared" si="6"/>
        <v>839.03978913397827</v>
      </c>
      <c r="G121" s="5">
        <f t="shared" si="9"/>
        <v>402555.31408347073</v>
      </c>
      <c r="I121" s="5"/>
    </row>
    <row r="122" spans="2:9" x14ac:dyDescent="0.25">
      <c r="B122" s="9">
        <v>112</v>
      </c>
      <c r="C122" s="17">
        <f t="shared" si="7"/>
        <v>45463</v>
      </c>
      <c r="D122" s="5">
        <f t="shared" si="8"/>
        <v>402555.31408347073</v>
      </c>
      <c r="E122" s="18">
        <f t="shared" si="5"/>
        <v>1928.9108799832979</v>
      </c>
      <c r="F122" s="2">
        <f t="shared" si="6"/>
        <v>843.06018812357877</v>
      </c>
      <c r="G122" s="5">
        <f t="shared" si="9"/>
        <v>401712.25389534712</v>
      </c>
      <c r="I122" s="5"/>
    </row>
    <row r="123" spans="2:9" x14ac:dyDescent="0.25">
      <c r="B123" s="9">
        <v>113</v>
      </c>
      <c r="C123" s="17">
        <f t="shared" si="7"/>
        <v>45493</v>
      </c>
      <c r="D123" s="5">
        <f t="shared" si="8"/>
        <v>401712.25389534712</v>
      </c>
      <c r="E123" s="18">
        <f t="shared" si="5"/>
        <v>1924.8712165818722</v>
      </c>
      <c r="F123" s="2">
        <f t="shared" si="6"/>
        <v>847.09985152500417</v>
      </c>
      <c r="G123" s="5">
        <f t="shared" si="9"/>
        <v>400865.15404382214</v>
      </c>
      <c r="I123" s="5"/>
    </row>
    <row r="124" spans="2:9" x14ac:dyDescent="0.25">
      <c r="B124" s="9">
        <v>114</v>
      </c>
      <c r="C124" s="17">
        <f t="shared" si="7"/>
        <v>45524</v>
      </c>
      <c r="D124" s="5">
        <f t="shared" si="8"/>
        <v>400865.15404382214</v>
      </c>
      <c r="E124" s="18">
        <f t="shared" si="5"/>
        <v>1920.8121964599816</v>
      </c>
      <c r="F124" s="2">
        <f t="shared" si="6"/>
        <v>851.15887164689491</v>
      </c>
      <c r="G124" s="5">
        <f t="shared" si="9"/>
        <v>400013.99517217523</v>
      </c>
      <c r="I124" s="5"/>
    </row>
    <row r="125" spans="2:9" x14ac:dyDescent="0.25">
      <c r="B125" s="9">
        <v>115</v>
      </c>
      <c r="C125" s="17">
        <f t="shared" si="7"/>
        <v>45555</v>
      </c>
      <c r="D125" s="5">
        <f t="shared" si="8"/>
        <v>400013.99517217523</v>
      </c>
      <c r="E125" s="18">
        <f t="shared" si="5"/>
        <v>1916.7337268666734</v>
      </c>
      <c r="F125" s="2">
        <f t="shared" si="6"/>
        <v>855.23734124020291</v>
      </c>
      <c r="G125" s="5">
        <f t="shared" si="9"/>
        <v>399158.75783093501</v>
      </c>
      <c r="I125" s="5"/>
    </row>
    <row r="126" spans="2:9" x14ac:dyDescent="0.25">
      <c r="B126" s="9">
        <v>116</v>
      </c>
      <c r="C126" s="17">
        <f t="shared" si="7"/>
        <v>45585</v>
      </c>
      <c r="D126" s="5">
        <f t="shared" si="8"/>
        <v>399158.75783093501</v>
      </c>
      <c r="E126" s="18">
        <f t="shared" si="5"/>
        <v>1912.6357146065643</v>
      </c>
      <c r="F126" s="2">
        <f t="shared" si="6"/>
        <v>859.33535350031218</v>
      </c>
      <c r="G126" s="5">
        <f t="shared" si="9"/>
        <v>398299.42247743468</v>
      </c>
      <c r="I126" s="5"/>
    </row>
    <row r="127" spans="2:9" x14ac:dyDescent="0.25">
      <c r="B127" s="9">
        <v>117</v>
      </c>
      <c r="C127" s="17">
        <f t="shared" si="7"/>
        <v>45616</v>
      </c>
      <c r="D127" s="5">
        <f t="shared" si="8"/>
        <v>398299.42247743468</v>
      </c>
      <c r="E127" s="18">
        <f t="shared" si="5"/>
        <v>1908.5180660377089</v>
      </c>
      <c r="F127" s="2">
        <f t="shared" si="6"/>
        <v>863.45300206916784</v>
      </c>
      <c r="G127" s="5">
        <f t="shared" si="9"/>
        <v>397435.96947536553</v>
      </c>
      <c r="I127" s="5"/>
    </row>
    <row r="128" spans="2:9" x14ac:dyDescent="0.25">
      <c r="B128" s="9">
        <v>118</v>
      </c>
      <c r="C128" s="17">
        <f t="shared" si="7"/>
        <v>45646</v>
      </c>
      <c r="D128" s="5">
        <f t="shared" si="8"/>
        <v>397435.96947536553</v>
      </c>
      <c r="E128" s="18">
        <f t="shared" si="5"/>
        <v>1904.3806870694602</v>
      </c>
      <c r="F128" s="2">
        <f t="shared" si="6"/>
        <v>867.59038103741602</v>
      </c>
      <c r="G128" s="5">
        <f t="shared" si="9"/>
        <v>396568.37909432809</v>
      </c>
      <c r="I128" s="5"/>
    </row>
    <row r="129" spans="2:9" x14ac:dyDescent="0.25">
      <c r="B129" s="9">
        <v>119</v>
      </c>
      <c r="C129" s="17">
        <f t="shared" si="7"/>
        <v>45677</v>
      </c>
      <c r="D129" s="5">
        <f t="shared" si="8"/>
        <v>396568.37909432809</v>
      </c>
      <c r="E129" s="18">
        <f t="shared" si="5"/>
        <v>1900.2234831603228</v>
      </c>
      <c r="F129" s="2">
        <f t="shared" si="6"/>
        <v>871.7475849465535</v>
      </c>
      <c r="G129" s="5">
        <f t="shared" si="9"/>
        <v>395696.63150938152</v>
      </c>
      <c r="I129" s="5"/>
    </row>
    <row r="130" spans="2:9" x14ac:dyDescent="0.25">
      <c r="B130" s="9">
        <v>120</v>
      </c>
      <c r="C130" s="17">
        <f t="shared" si="7"/>
        <v>45708</v>
      </c>
      <c r="D130" s="5">
        <f t="shared" si="8"/>
        <v>395696.63150938152</v>
      </c>
      <c r="E130" s="18">
        <f t="shared" si="5"/>
        <v>1896.0463593157874</v>
      </c>
      <c r="F130" s="2">
        <f t="shared" si="6"/>
        <v>875.92470879108907</v>
      </c>
      <c r="G130" s="5">
        <f t="shared" si="9"/>
        <v>394820.70680059044</v>
      </c>
      <c r="I130" s="5"/>
    </row>
    <row r="131" spans="2:9" x14ac:dyDescent="0.25">
      <c r="B131" s="9">
        <v>121</v>
      </c>
      <c r="C131" s="17">
        <f t="shared" si="7"/>
        <v>45736</v>
      </c>
      <c r="D131" s="5">
        <f t="shared" si="8"/>
        <v>394820.70680059044</v>
      </c>
      <c r="E131" s="18">
        <f t="shared" si="5"/>
        <v>1891.8492200861633</v>
      </c>
      <c r="F131" s="2">
        <f t="shared" si="6"/>
        <v>880.12184802071317</v>
      </c>
      <c r="G131" s="5">
        <f t="shared" si="9"/>
        <v>393940.58495256974</v>
      </c>
      <c r="I131" s="5"/>
    </row>
    <row r="132" spans="2:9" x14ac:dyDescent="0.25">
      <c r="B132" s="9">
        <v>122</v>
      </c>
      <c r="C132" s="17">
        <f t="shared" si="7"/>
        <v>45767</v>
      </c>
      <c r="D132" s="5">
        <f t="shared" si="8"/>
        <v>393940.58495256974</v>
      </c>
      <c r="E132" s="18">
        <f t="shared" si="5"/>
        <v>1887.6319695643974</v>
      </c>
      <c r="F132" s="2">
        <f t="shared" si="6"/>
        <v>884.33909854247884</v>
      </c>
      <c r="G132" s="5">
        <f t="shared" si="9"/>
        <v>393056.24585402728</v>
      </c>
      <c r="I132" s="5"/>
    </row>
    <row r="133" spans="2:9" x14ac:dyDescent="0.25">
      <c r="B133" s="9">
        <v>123</v>
      </c>
      <c r="C133" s="17">
        <f t="shared" si="7"/>
        <v>45797</v>
      </c>
      <c r="D133" s="5">
        <f t="shared" si="8"/>
        <v>393056.24585402728</v>
      </c>
      <c r="E133" s="18">
        <f t="shared" si="5"/>
        <v>1883.3945113838815</v>
      </c>
      <c r="F133" s="2">
        <f t="shared" si="6"/>
        <v>888.57655672299518</v>
      </c>
      <c r="G133" s="5">
        <f t="shared" si="9"/>
        <v>392167.6692973043</v>
      </c>
      <c r="I133" s="5"/>
    </row>
    <row r="134" spans="2:9" x14ac:dyDescent="0.25">
      <c r="B134" s="9">
        <v>124</v>
      </c>
      <c r="C134" s="17">
        <f t="shared" si="7"/>
        <v>45828</v>
      </c>
      <c r="D134" s="5">
        <f t="shared" si="8"/>
        <v>392167.6692973043</v>
      </c>
      <c r="E134" s="18">
        <f t="shared" si="5"/>
        <v>1879.1367487162504</v>
      </c>
      <c r="F134" s="2">
        <f t="shared" si="6"/>
        <v>892.83431939062609</v>
      </c>
      <c r="G134" s="5">
        <f t="shared" si="9"/>
        <v>391274.83497791365</v>
      </c>
      <c r="I134" s="5"/>
    </row>
    <row r="135" spans="2:9" x14ac:dyDescent="0.25">
      <c r="B135" s="9">
        <v>125</v>
      </c>
      <c r="C135" s="17">
        <f t="shared" si="7"/>
        <v>45858</v>
      </c>
      <c r="D135" s="5">
        <f t="shared" si="8"/>
        <v>391274.83497791365</v>
      </c>
      <c r="E135" s="18">
        <f t="shared" si="5"/>
        <v>1874.85858426917</v>
      </c>
      <c r="F135" s="2">
        <f t="shared" si="6"/>
        <v>897.11248383770624</v>
      </c>
      <c r="G135" s="5">
        <f t="shared" si="9"/>
        <v>390377.72249407595</v>
      </c>
      <c r="I135" s="5"/>
    </row>
    <row r="136" spans="2:9" x14ac:dyDescent="0.25">
      <c r="B136" s="9">
        <v>126</v>
      </c>
      <c r="C136" s="17">
        <f t="shared" si="7"/>
        <v>45889</v>
      </c>
      <c r="D136" s="5">
        <f t="shared" si="8"/>
        <v>390377.72249407595</v>
      </c>
      <c r="E136" s="18">
        <f t="shared" si="5"/>
        <v>1870.5599202841149</v>
      </c>
      <c r="F136" s="2">
        <f t="shared" si="6"/>
        <v>901.41114782276179</v>
      </c>
      <c r="G136" s="5">
        <f t="shared" si="9"/>
        <v>389476.31134625321</v>
      </c>
      <c r="I136" s="5"/>
    </row>
    <row r="137" spans="2:9" x14ac:dyDescent="0.25">
      <c r="B137" s="9">
        <v>127</v>
      </c>
      <c r="C137" s="17">
        <f t="shared" si="7"/>
        <v>45920</v>
      </c>
      <c r="D137" s="5">
        <f t="shared" si="8"/>
        <v>389476.31134625321</v>
      </c>
      <c r="E137" s="18">
        <f t="shared" si="5"/>
        <v>1866.2406585341307</v>
      </c>
      <c r="F137" s="2">
        <f t="shared" si="6"/>
        <v>905.73040957274588</v>
      </c>
      <c r="G137" s="5">
        <f t="shared" si="9"/>
        <v>388570.58093668043</v>
      </c>
      <c r="I137" s="5"/>
    </row>
    <row r="138" spans="2:9" x14ac:dyDescent="0.25">
      <c r="B138" s="9">
        <v>128</v>
      </c>
      <c r="C138" s="17">
        <f t="shared" si="7"/>
        <v>45950</v>
      </c>
      <c r="D138" s="5">
        <f t="shared" si="8"/>
        <v>388570.58093668043</v>
      </c>
      <c r="E138" s="18">
        <f t="shared" si="5"/>
        <v>1861.9007003215945</v>
      </c>
      <c r="F138" s="2">
        <f t="shared" si="6"/>
        <v>910.07036778528209</v>
      </c>
      <c r="G138" s="5">
        <f t="shared" si="9"/>
        <v>387660.51056889514</v>
      </c>
      <c r="I138" s="5"/>
    </row>
    <row r="139" spans="2:9" x14ac:dyDescent="0.25">
      <c r="B139" s="9">
        <v>129</v>
      </c>
      <c r="C139" s="17">
        <f t="shared" si="7"/>
        <v>45981</v>
      </c>
      <c r="D139" s="5">
        <f t="shared" si="8"/>
        <v>387660.51056889514</v>
      </c>
      <c r="E139" s="18">
        <f t="shared" si="5"/>
        <v>1857.5399464759566</v>
      </c>
      <c r="F139" s="2">
        <f t="shared" si="6"/>
        <v>914.43112163091985</v>
      </c>
      <c r="G139" s="5">
        <f t="shared" si="9"/>
        <v>386746.0794472642</v>
      </c>
      <c r="I139" s="5"/>
    </row>
    <row r="140" spans="2:9" x14ac:dyDescent="0.25">
      <c r="B140" s="9">
        <v>130</v>
      </c>
      <c r="C140" s="17">
        <f t="shared" si="7"/>
        <v>46011</v>
      </c>
      <c r="D140" s="5">
        <f t="shared" si="8"/>
        <v>386746.0794472642</v>
      </c>
      <c r="E140" s="18">
        <f t="shared" ref="E140:E203" si="10">IPMT(E$4,B140,E$3,-E$2)</f>
        <v>1853.1582973514751</v>
      </c>
      <c r="F140" s="2">
        <f t="shared" ref="F140:F203" si="11">PPMT(E$4,B140,E$3,-E$2)</f>
        <v>918.81277075540129</v>
      </c>
      <c r="G140" s="5">
        <f t="shared" si="9"/>
        <v>385827.26667650882</v>
      </c>
      <c r="I140" s="5"/>
    </row>
    <row r="141" spans="2:9" x14ac:dyDescent="0.25">
      <c r="B141" s="9">
        <v>131</v>
      </c>
      <c r="C141" s="17">
        <f t="shared" ref="C141:C204" si="12">DATE(YEAR(C140),MONTH(C140)+1,DAY(C140))</f>
        <v>46042</v>
      </c>
      <c r="D141" s="5">
        <f t="shared" ref="D141:D204" si="13">G140</f>
        <v>385827.26667650882</v>
      </c>
      <c r="E141" s="18">
        <f t="shared" si="10"/>
        <v>1848.755652824939</v>
      </c>
      <c r="F141" s="2">
        <f t="shared" si="11"/>
        <v>923.21541528193757</v>
      </c>
      <c r="G141" s="5">
        <f t="shared" ref="G141:G204" si="14">G140-F141</f>
        <v>384904.05126122688</v>
      </c>
      <c r="I141" s="5"/>
    </row>
    <row r="142" spans="2:9" x14ac:dyDescent="0.25">
      <c r="B142" s="9">
        <v>132</v>
      </c>
      <c r="C142" s="17">
        <f t="shared" si="12"/>
        <v>46073</v>
      </c>
      <c r="D142" s="5">
        <f t="shared" si="13"/>
        <v>384904.05126122688</v>
      </c>
      <c r="E142" s="18">
        <f t="shared" si="10"/>
        <v>1844.3319122933794</v>
      </c>
      <c r="F142" s="2">
        <f t="shared" si="11"/>
        <v>927.63915581349693</v>
      </c>
      <c r="G142" s="5">
        <f t="shared" si="14"/>
        <v>383976.41210541339</v>
      </c>
      <c r="I142" s="5"/>
    </row>
    <row r="143" spans="2:9" x14ac:dyDescent="0.25">
      <c r="B143" s="9">
        <v>133</v>
      </c>
      <c r="C143" s="17">
        <f t="shared" si="12"/>
        <v>46101</v>
      </c>
      <c r="D143" s="5">
        <f t="shared" si="13"/>
        <v>383976.41210541339</v>
      </c>
      <c r="E143" s="18">
        <f t="shared" si="10"/>
        <v>1839.8869746717733</v>
      </c>
      <c r="F143" s="2">
        <f t="shared" si="11"/>
        <v>932.08409343510323</v>
      </c>
      <c r="G143" s="5">
        <f t="shared" si="14"/>
        <v>383044.3280119783</v>
      </c>
      <c r="I143" s="5"/>
    </row>
    <row r="144" spans="2:9" x14ac:dyDescent="0.25">
      <c r="B144" s="9">
        <v>134</v>
      </c>
      <c r="C144" s="17">
        <f t="shared" si="12"/>
        <v>46132</v>
      </c>
      <c r="D144" s="5">
        <f t="shared" si="13"/>
        <v>383044.3280119783</v>
      </c>
      <c r="E144" s="18">
        <f t="shared" si="10"/>
        <v>1835.4207383907301</v>
      </c>
      <c r="F144" s="2">
        <f t="shared" si="11"/>
        <v>936.55032971614651</v>
      </c>
      <c r="G144" s="5">
        <f t="shared" si="14"/>
        <v>382107.77768226218</v>
      </c>
      <c r="I144" s="5"/>
    </row>
    <row r="145" spans="2:9" x14ac:dyDescent="0.25">
      <c r="B145" s="9">
        <v>135</v>
      </c>
      <c r="C145" s="17">
        <f t="shared" si="12"/>
        <v>46162</v>
      </c>
      <c r="D145" s="5">
        <f t="shared" si="13"/>
        <v>382107.77768226218</v>
      </c>
      <c r="E145" s="18">
        <f t="shared" si="10"/>
        <v>1830.9331013941737</v>
      </c>
      <c r="F145" s="2">
        <f t="shared" si="11"/>
        <v>941.03796671270288</v>
      </c>
      <c r="G145" s="5">
        <f t="shared" si="14"/>
        <v>381166.73971554945</v>
      </c>
      <c r="I145" s="5"/>
    </row>
    <row r="146" spans="2:9" x14ac:dyDescent="0.25">
      <c r="B146" s="9">
        <v>136</v>
      </c>
      <c r="C146" s="17">
        <f t="shared" si="12"/>
        <v>46193</v>
      </c>
      <c r="D146" s="5">
        <f t="shared" si="13"/>
        <v>381166.73971554945</v>
      </c>
      <c r="E146" s="18">
        <f t="shared" si="10"/>
        <v>1826.4239611370083</v>
      </c>
      <c r="F146" s="2">
        <f t="shared" si="11"/>
        <v>945.54710696986785</v>
      </c>
      <c r="G146" s="5">
        <f t="shared" si="14"/>
        <v>380221.19260857959</v>
      </c>
      <c r="I146" s="5"/>
    </row>
    <row r="147" spans="2:9" x14ac:dyDescent="0.25">
      <c r="B147" s="9">
        <v>137</v>
      </c>
      <c r="C147" s="17">
        <f t="shared" si="12"/>
        <v>46223</v>
      </c>
      <c r="D147" s="5">
        <f t="shared" si="13"/>
        <v>380221.19260857959</v>
      </c>
      <c r="E147" s="18">
        <f t="shared" si="10"/>
        <v>1821.8932145827775</v>
      </c>
      <c r="F147" s="2">
        <f t="shared" si="11"/>
        <v>950.07785352409871</v>
      </c>
      <c r="G147" s="5">
        <f t="shared" si="14"/>
        <v>379271.11475505546</v>
      </c>
      <c r="I147" s="5"/>
    </row>
    <row r="148" spans="2:9" x14ac:dyDescent="0.25">
      <c r="B148" s="9">
        <v>138</v>
      </c>
      <c r="C148" s="17">
        <f t="shared" si="12"/>
        <v>46254</v>
      </c>
      <c r="D148" s="5">
        <f t="shared" si="13"/>
        <v>379271.11475505546</v>
      </c>
      <c r="E148" s="18">
        <f t="shared" si="10"/>
        <v>1817.3407582013081</v>
      </c>
      <c r="F148" s="2">
        <f t="shared" si="11"/>
        <v>954.63030990556831</v>
      </c>
      <c r="G148" s="5">
        <f t="shared" si="14"/>
        <v>378316.48444514989</v>
      </c>
      <c r="I148" s="5"/>
    </row>
    <row r="149" spans="2:9" x14ac:dyDescent="0.25">
      <c r="B149" s="9">
        <v>139</v>
      </c>
      <c r="C149" s="17">
        <f t="shared" si="12"/>
        <v>46285</v>
      </c>
      <c r="D149" s="5">
        <f t="shared" si="13"/>
        <v>378316.48444514989</v>
      </c>
      <c r="E149" s="18">
        <f t="shared" si="10"/>
        <v>1812.7664879663439</v>
      </c>
      <c r="F149" s="2">
        <f t="shared" si="11"/>
        <v>959.20458014053247</v>
      </c>
      <c r="G149" s="5">
        <f t="shared" si="14"/>
        <v>377357.27986500936</v>
      </c>
      <c r="I149" s="5"/>
    </row>
    <row r="150" spans="2:9" x14ac:dyDescent="0.25">
      <c r="B150" s="9">
        <v>140</v>
      </c>
      <c r="C150" s="17">
        <f t="shared" si="12"/>
        <v>46315</v>
      </c>
      <c r="D150" s="5">
        <f t="shared" si="13"/>
        <v>377357.27986500936</v>
      </c>
      <c r="E150" s="18">
        <f t="shared" si="10"/>
        <v>1808.1702993531703</v>
      </c>
      <c r="F150" s="2">
        <f t="shared" si="11"/>
        <v>963.80076875370582</v>
      </c>
      <c r="G150" s="5">
        <f t="shared" si="14"/>
        <v>376393.47909625567</v>
      </c>
      <c r="I150" s="5"/>
    </row>
    <row r="151" spans="2:9" x14ac:dyDescent="0.25">
      <c r="B151" s="9">
        <v>141</v>
      </c>
      <c r="C151" s="17">
        <f t="shared" si="12"/>
        <v>46346</v>
      </c>
      <c r="D151" s="5">
        <f t="shared" si="13"/>
        <v>376393.47909625567</v>
      </c>
      <c r="E151" s="18">
        <f t="shared" si="10"/>
        <v>1803.5520873362257</v>
      </c>
      <c r="F151" s="2">
        <f t="shared" si="11"/>
        <v>968.41898077065059</v>
      </c>
      <c r="G151" s="5">
        <f t="shared" si="14"/>
        <v>375425.06011548504</v>
      </c>
      <c r="I151" s="5"/>
    </row>
    <row r="152" spans="2:9" x14ac:dyDescent="0.25">
      <c r="B152" s="9">
        <v>142</v>
      </c>
      <c r="C152" s="17">
        <f t="shared" si="12"/>
        <v>46376</v>
      </c>
      <c r="D152" s="5">
        <f t="shared" si="13"/>
        <v>375425.06011548504</v>
      </c>
      <c r="E152" s="18">
        <f t="shared" si="10"/>
        <v>1798.9117463866996</v>
      </c>
      <c r="F152" s="2">
        <f t="shared" si="11"/>
        <v>973.05932172017663</v>
      </c>
      <c r="G152" s="5">
        <f t="shared" si="14"/>
        <v>374452.00079376489</v>
      </c>
      <c r="I152" s="5"/>
    </row>
    <row r="153" spans="2:9" x14ac:dyDescent="0.25">
      <c r="B153" s="9">
        <v>143</v>
      </c>
      <c r="C153" s="17">
        <f t="shared" si="12"/>
        <v>46407</v>
      </c>
      <c r="D153" s="5">
        <f t="shared" si="13"/>
        <v>374452.00079376489</v>
      </c>
      <c r="E153" s="18">
        <f t="shared" si="10"/>
        <v>1794.2491704701235</v>
      </c>
      <c r="F153" s="2">
        <f t="shared" si="11"/>
        <v>977.72189763675271</v>
      </c>
      <c r="G153" s="5">
        <f t="shared" si="14"/>
        <v>373474.27889612812</v>
      </c>
      <c r="I153" s="5"/>
    </row>
    <row r="154" spans="2:9" x14ac:dyDescent="0.25">
      <c r="B154" s="9">
        <v>144</v>
      </c>
      <c r="C154" s="17">
        <f t="shared" si="12"/>
        <v>46438</v>
      </c>
      <c r="D154" s="5">
        <f t="shared" si="13"/>
        <v>373474.27889612812</v>
      </c>
      <c r="E154" s="18">
        <f t="shared" si="10"/>
        <v>1789.5642530439479</v>
      </c>
      <c r="F154" s="2">
        <f t="shared" si="11"/>
        <v>982.40681506292844</v>
      </c>
      <c r="G154" s="5">
        <f t="shared" si="14"/>
        <v>372491.8720810652</v>
      </c>
      <c r="I154" s="5"/>
    </row>
    <row r="155" spans="2:9" x14ac:dyDescent="0.25">
      <c r="B155" s="9">
        <v>145</v>
      </c>
      <c r="C155" s="17">
        <f t="shared" si="12"/>
        <v>46466</v>
      </c>
      <c r="D155" s="5">
        <f t="shared" si="13"/>
        <v>372491.8720810652</v>
      </c>
      <c r="E155" s="18">
        <f t="shared" si="10"/>
        <v>1784.8568870551046</v>
      </c>
      <c r="F155" s="2">
        <f t="shared" si="11"/>
        <v>987.11418105177177</v>
      </c>
      <c r="G155" s="5">
        <f t="shared" si="14"/>
        <v>371504.75790001341</v>
      </c>
      <c r="I155" s="5"/>
    </row>
    <row r="156" spans="2:9" x14ac:dyDescent="0.25">
      <c r="B156" s="9">
        <v>146</v>
      </c>
      <c r="C156" s="17">
        <f t="shared" si="12"/>
        <v>46497</v>
      </c>
      <c r="D156" s="5">
        <f t="shared" si="13"/>
        <v>371504.75790001341</v>
      </c>
      <c r="E156" s="18">
        <f t="shared" si="10"/>
        <v>1780.1269649375649</v>
      </c>
      <c r="F156" s="2">
        <f t="shared" si="11"/>
        <v>991.84410316931167</v>
      </c>
      <c r="G156" s="5">
        <f t="shared" si="14"/>
        <v>370512.91379684408</v>
      </c>
      <c r="I156" s="5"/>
    </row>
    <row r="157" spans="2:9" x14ac:dyDescent="0.25">
      <c r="B157" s="9">
        <v>147</v>
      </c>
      <c r="C157" s="17">
        <f t="shared" si="12"/>
        <v>46527</v>
      </c>
      <c r="D157" s="5">
        <f t="shared" si="13"/>
        <v>370512.91379684408</v>
      </c>
      <c r="E157" s="18">
        <f t="shared" si="10"/>
        <v>1775.3743786098787</v>
      </c>
      <c r="F157" s="2">
        <f t="shared" si="11"/>
        <v>996.5966894969979</v>
      </c>
      <c r="G157" s="5">
        <f t="shared" si="14"/>
        <v>369516.31710734707</v>
      </c>
      <c r="I157" s="5"/>
    </row>
    <row r="158" spans="2:9" x14ac:dyDescent="0.25">
      <c r="B158" s="9">
        <v>148</v>
      </c>
      <c r="C158" s="17">
        <f t="shared" si="12"/>
        <v>46558</v>
      </c>
      <c r="D158" s="5">
        <f t="shared" si="13"/>
        <v>369516.31710734707</v>
      </c>
      <c r="E158" s="18">
        <f t="shared" si="10"/>
        <v>1770.5990194727055</v>
      </c>
      <c r="F158" s="2">
        <f t="shared" si="11"/>
        <v>1001.3720486341708</v>
      </c>
      <c r="G158" s="5">
        <f t="shared" si="14"/>
        <v>368514.94505871291</v>
      </c>
      <c r="I158" s="5"/>
    </row>
    <row r="159" spans="2:9" x14ac:dyDescent="0.25">
      <c r="B159" s="9">
        <v>149</v>
      </c>
      <c r="C159" s="17">
        <f t="shared" si="12"/>
        <v>46588</v>
      </c>
      <c r="D159" s="5">
        <f t="shared" si="13"/>
        <v>368514.94505871291</v>
      </c>
      <c r="E159" s="18">
        <f t="shared" si="10"/>
        <v>1765.8007784063334</v>
      </c>
      <c r="F159" s="2">
        <f t="shared" si="11"/>
        <v>1006.170289700543</v>
      </c>
      <c r="G159" s="5">
        <f t="shared" si="14"/>
        <v>367508.77476901235</v>
      </c>
      <c r="I159" s="5"/>
    </row>
    <row r="160" spans="2:9" x14ac:dyDescent="0.25">
      <c r="B160" s="9">
        <v>150</v>
      </c>
      <c r="C160" s="17">
        <f t="shared" si="12"/>
        <v>46619</v>
      </c>
      <c r="D160" s="5">
        <f t="shared" si="13"/>
        <v>367508.77476901235</v>
      </c>
      <c r="E160" s="18">
        <f t="shared" si="10"/>
        <v>1760.9795457681853</v>
      </c>
      <c r="F160" s="2">
        <f t="shared" si="11"/>
        <v>1010.9915223386914</v>
      </c>
      <c r="G160" s="5">
        <f t="shared" si="14"/>
        <v>366497.78324667364</v>
      </c>
      <c r="I160" s="5"/>
    </row>
    <row r="161" spans="2:9" x14ac:dyDescent="0.25">
      <c r="B161" s="9">
        <v>151</v>
      </c>
      <c r="C161" s="17">
        <f t="shared" si="12"/>
        <v>46650</v>
      </c>
      <c r="D161" s="5">
        <f t="shared" si="13"/>
        <v>366497.78324667364</v>
      </c>
      <c r="E161" s="18">
        <f t="shared" si="10"/>
        <v>1756.1352113903122</v>
      </c>
      <c r="F161" s="2">
        <f t="shared" si="11"/>
        <v>1015.8358567165642</v>
      </c>
      <c r="G161" s="5">
        <f t="shared" si="14"/>
        <v>365481.94738995709</v>
      </c>
      <c r="I161" s="5"/>
    </row>
    <row r="162" spans="2:9" x14ac:dyDescent="0.25">
      <c r="B162" s="9">
        <v>152</v>
      </c>
      <c r="C162" s="17">
        <f t="shared" si="12"/>
        <v>46680</v>
      </c>
      <c r="D162" s="5">
        <f t="shared" si="13"/>
        <v>365481.94738995709</v>
      </c>
      <c r="E162" s="18">
        <f t="shared" si="10"/>
        <v>1751.2676645768784</v>
      </c>
      <c r="F162" s="2">
        <f t="shared" si="11"/>
        <v>1020.703403529998</v>
      </c>
      <c r="G162" s="5">
        <f t="shared" si="14"/>
        <v>364461.24398642709</v>
      </c>
      <c r="I162" s="5"/>
    </row>
    <row r="163" spans="2:9" x14ac:dyDescent="0.25">
      <c r="B163" s="9">
        <v>153</v>
      </c>
      <c r="C163" s="17">
        <f t="shared" si="12"/>
        <v>46711</v>
      </c>
      <c r="D163" s="5">
        <f t="shared" si="13"/>
        <v>364461.24398642709</v>
      </c>
      <c r="E163" s="18">
        <f t="shared" si="10"/>
        <v>1746.3767941016306</v>
      </c>
      <c r="F163" s="2">
        <f t="shared" si="11"/>
        <v>1025.5942740052458</v>
      </c>
      <c r="G163" s="5">
        <f t="shared" si="14"/>
        <v>363435.64971242181</v>
      </c>
      <c r="I163" s="5"/>
    </row>
    <row r="164" spans="2:9" x14ac:dyDescent="0.25">
      <c r="B164" s="9">
        <v>154</v>
      </c>
      <c r="C164" s="17">
        <f t="shared" si="12"/>
        <v>46741</v>
      </c>
      <c r="D164" s="5">
        <f t="shared" si="13"/>
        <v>363435.64971242181</v>
      </c>
      <c r="E164" s="18">
        <f t="shared" si="10"/>
        <v>1741.4624882053556</v>
      </c>
      <c r="F164" s="2">
        <f t="shared" si="11"/>
        <v>1030.508579901521</v>
      </c>
      <c r="G164" s="5">
        <f t="shared" si="14"/>
        <v>362405.14113252028</v>
      </c>
      <c r="I164" s="5"/>
    </row>
    <row r="165" spans="2:9" x14ac:dyDescent="0.25">
      <c r="B165" s="9">
        <v>155</v>
      </c>
      <c r="C165" s="17">
        <f t="shared" si="12"/>
        <v>46772</v>
      </c>
      <c r="D165" s="5">
        <f t="shared" si="13"/>
        <v>362405.14113252028</v>
      </c>
      <c r="E165" s="18">
        <f t="shared" si="10"/>
        <v>1736.5246345933274</v>
      </c>
      <c r="F165" s="2">
        <f t="shared" si="11"/>
        <v>1035.4464335135492</v>
      </c>
      <c r="G165" s="5">
        <f t="shared" si="14"/>
        <v>361369.69469900674</v>
      </c>
      <c r="I165" s="5"/>
    </row>
    <row r="166" spans="2:9" x14ac:dyDescent="0.25">
      <c r="B166" s="9">
        <v>156</v>
      </c>
      <c r="C166" s="17">
        <f t="shared" si="12"/>
        <v>46803</v>
      </c>
      <c r="D166" s="5">
        <f t="shared" si="13"/>
        <v>361369.69469900674</v>
      </c>
      <c r="E166" s="18">
        <f t="shared" si="10"/>
        <v>1731.5631204327417</v>
      </c>
      <c r="F166" s="2">
        <f t="shared" si="11"/>
        <v>1040.4079476741349</v>
      </c>
      <c r="G166" s="5">
        <f t="shared" si="14"/>
        <v>360329.28675133258</v>
      </c>
      <c r="I166" s="5"/>
    </row>
    <row r="167" spans="2:9" x14ac:dyDescent="0.25">
      <c r="B167" s="9">
        <v>157</v>
      </c>
      <c r="C167" s="17">
        <f t="shared" si="12"/>
        <v>46832</v>
      </c>
      <c r="D167" s="5">
        <f t="shared" si="13"/>
        <v>360329.28675133258</v>
      </c>
      <c r="E167" s="18">
        <f t="shared" si="10"/>
        <v>1726.5778323501365</v>
      </c>
      <c r="F167" s="2">
        <f t="shared" si="11"/>
        <v>1045.3932357567401</v>
      </c>
      <c r="G167" s="5">
        <f t="shared" si="14"/>
        <v>359283.89351557585</v>
      </c>
      <c r="I167" s="5"/>
    </row>
    <row r="168" spans="2:9" x14ac:dyDescent="0.25">
      <c r="B168" s="9">
        <v>158</v>
      </c>
      <c r="C168" s="17">
        <f t="shared" si="12"/>
        <v>46863</v>
      </c>
      <c r="D168" s="5">
        <f t="shared" si="13"/>
        <v>359283.89351557585</v>
      </c>
      <c r="E168" s="18">
        <f t="shared" si="10"/>
        <v>1721.5686564288019</v>
      </c>
      <c r="F168" s="2">
        <f t="shared" si="11"/>
        <v>1050.4024116780745</v>
      </c>
      <c r="G168" s="5">
        <f t="shared" si="14"/>
        <v>358233.4911038978</v>
      </c>
      <c r="I168" s="5"/>
    </row>
    <row r="169" spans="2:9" x14ac:dyDescent="0.25">
      <c r="B169" s="9">
        <v>159</v>
      </c>
      <c r="C169" s="17">
        <f t="shared" si="12"/>
        <v>46893</v>
      </c>
      <c r="D169" s="5">
        <f t="shared" si="13"/>
        <v>358233.4911038978</v>
      </c>
      <c r="E169" s="18">
        <f t="shared" si="10"/>
        <v>1716.5354782061779</v>
      </c>
      <c r="F169" s="2">
        <f t="shared" si="11"/>
        <v>1055.4355899006987</v>
      </c>
      <c r="G169" s="5">
        <f t="shared" si="14"/>
        <v>357178.0555139971</v>
      </c>
      <c r="I169" s="5"/>
    </row>
    <row r="170" spans="2:9" x14ac:dyDescent="0.25">
      <c r="B170" s="9">
        <v>160</v>
      </c>
      <c r="C170" s="17">
        <f t="shared" si="12"/>
        <v>46924</v>
      </c>
      <c r="D170" s="5">
        <f t="shared" si="13"/>
        <v>357178.0555139971</v>
      </c>
      <c r="E170" s="18">
        <f t="shared" si="10"/>
        <v>1711.4781826712372</v>
      </c>
      <c r="F170" s="2">
        <f t="shared" si="11"/>
        <v>1060.4928854356394</v>
      </c>
      <c r="G170" s="5">
        <f t="shared" si="14"/>
        <v>356117.56262856146</v>
      </c>
      <c r="I170" s="5"/>
    </row>
    <row r="171" spans="2:9" x14ac:dyDescent="0.25">
      <c r="B171" s="9">
        <v>161</v>
      </c>
      <c r="C171" s="17">
        <f t="shared" si="12"/>
        <v>46954</v>
      </c>
      <c r="D171" s="5">
        <f t="shared" si="13"/>
        <v>356117.56262856146</v>
      </c>
      <c r="E171" s="18">
        <f t="shared" si="10"/>
        <v>1706.396654261858</v>
      </c>
      <c r="F171" s="2">
        <f t="shared" si="11"/>
        <v>1065.5744138450186</v>
      </c>
      <c r="G171" s="5">
        <f t="shared" si="14"/>
        <v>355051.98821471643</v>
      </c>
      <c r="I171" s="5"/>
    </row>
    <row r="172" spans="2:9" x14ac:dyDescent="0.25">
      <c r="B172" s="9">
        <v>162</v>
      </c>
      <c r="C172" s="17">
        <f t="shared" si="12"/>
        <v>46985</v>
      </c>
      <c r="D172" s="5">
        <f t="shared" si="13"/>
        <v>355051.98821471643</v>
      </c>
      <c r="E172" s="18">
        <f t="shared" si="10"/>
        <v>1701.2907768621842</v>
      </c>
      <c r="F172" s="2">
        <f t="shared" si="11"/>
        <v>1070.6802912446926</v>
      </c>
      <c r="G172" s="5">
        <f t="shared" si="14"/>
        <v>353981.30792347173</v>
      </c>
      <c r="I172" s="5"/>
    </row>
    <row r="173" spans="2:9" x14ac:dyDescent="0.25">
      <c r="B173" s="9">
        <v>163</v>
      </c>
      <c r="C173" s="17">
        <f t="shared" si="12"/>
        <v>47016</v>
      </c>
      <c r="D173" s="5">
        <f t="shared" si="13"/>
        <v>353981.30792347173</v>
      </c>
      <c r="E173" s="18">
        <f t="shared" si="10"/>
        <v>1696.1604337999697</v>
      </c>
      <c r="F173" s="2">
        <f t="shared" si="11"/>
        <v>1075.8106343069066</v>
      </c>
      <c r="G173" s="5">
        <f t="shared" si="14"/>
        <v>352905.49728916481</v>
      </c>
      <c r="I173" s="5"/>
    </row>
    <row r="174" spans="2:9" x14ac:dyDescent="0.25">
      <c r="B174" s="9">
        <v>164</v>
      </c>
      <c r="C174" s="17">
        <f t="shared" si="12"/>
        <v>47046</v>
      </c>
      <c r="D174" s="5">
        <f t="shared" si="13"/>
        <v>352905.49728916481</v>
      </c>
      <c r="E174" s="18">
        <f t="shared" si="10"/>
        <v>1691.0055078439157</v>
      </c>
      <c r="F174" s="2">
        <f t="shared" si="11"/>
        <v>1080.9655602629607</v>
      </c>
      <c r="G174" s="5">
        <f t="shared" si="14"/>
        <v>351824.53172890184</v>
      </c>
      <c r="I174" s="5"/>
    </row>
    <row r="175" spans="2:9" x14ac:dyDescent="0.25">
      <c r="B175" s="9">
        <v>165</v>
      </c>
      <c r="C175" s="17">
        <f t="shared" si="12"/>
        <v>47077</v>
      </c>
      <c r="D175" s="5">
        <f t="shared" si="13"/>
        <v>351824.53172890184</v>
      </c>
      <c r="E175" s="18">
        <f t="shared" si="10"/>
        <v>1685.8258812009892</v>
      </c>
      <c r="F175" s="2">
        <f t="shared" si="11"/>
        <v>1086.1451869058874</v>
      </c>
      <c r="G175" s="5">
        <f t="shared" si="14"/>
        <v>350738.38654199598</v>
      </c>
      <c r="I175" s="5"/>
    </row>
    <row r="176" spans="2:9" x14ac:dyDescent="0.25">
      <c r="B176" s="9">
        <v>166</v>
      </c>
      <c r="C176" s="17">
        <f t="shared" si="12"/>
        <v>47107</v>
      </c>
      <c r="D176" s="5">
        <f t="shared" si="13"/>
        <v>350738.38654199598</v>
      </c>
      <c r="E176" s="18">
        <f t="shared" si="10"/>
        <v>1680.6214355137317</v>
      </c>
      <c r="F176" s="2">
        <f t="shared" si="11"/>
        <v>1091.3496325931446</v>
      </c>
      <c r="G176" s="5">
        <f t="shared" si="14"/>
        <v>349647.03690940281</v>
      </c>
      <c r="I176" s="5"/>
    </row>
    <row r="177" spans="2:9" x14ac:dyDescent="0.25">
      <c r="B177" s="9">
        <v>167</v>
      </c>
      <c r="C177" s="17">
        <f t="shared" si="12"/>
        <v>47138</v>
      </c>
      <c r="D177" s="5">
        <f t="shared" si="13"/>
        <v>349647.03690940281</v>
      </c>
      <c r="E177" s="18">
        <f t="shared" si="10"/>
        <v>1675.3920518575562</v>
      </c>
      <c r="F177" s="2">
        <f t="shared" si="11"/>
        <v>1096.5790162493201</v>
      </c>
      <c r="G177" s="5">
        <f t="shared" si="14"/>
        <v>348550.45789315348</v>
      </c>
      <c r="I177" s="5"/>
    </row>
    <row r="178" spans="2:9" x14ac:dyDescent="0.25">
      <c r="B178" s="9">
        <v>168</v>
      </c>
      <c r="C178" s="17">
        <f t="shared" si="12"/>
        <v>47169</v>
      </c>
      <c r="D178" s="5">
        <f t="shared" si="13"/>
        <v>348550.45789315348</v>
      </c>
      <c r="E178" s="18">
        <f t="shared" si="10"/>
        <v>1670.1376107380281</v>
      </c>
      <c r="F178" s="2">
        <f t="shared" si="11"/>
        <v>1101.833457368848</v>
      </c>
      <c r="G178" s="5">
        <f t="shared" si="14"/>
        <v>347448.62443578464</v>
      </c>
      <c r="I178" s="5"/>
    </row>
    <row r="179" spans="2:9" x14ac:dyDescent="0.25">
      <c r="B179" s="9">
        <v>169</v>
      </c>
      <c r="C179" s="17">
        <f t="shared" si="12"/>
        <v>47197</v>
      </c>
      <c r="D179" s="5">
        <f t="shared" si="13"/>
        <v>347448.62443578464</v>
      </c>
      <c r="E179" s="18">
        <f t="shared" si="10"/>
        <v>1664.8579920881361</v>
      </c>
      <c r="F179" s="2">
        <f t="shared" si="11"/>
        <v>1107.1130760187405</v>
      </c>
      <c r="G179" s="5">
        <f t="shared" si="14"/>
        <v>346341.51135976589</v>
      </c>
      <c r="I179" s="5"/>
    </row>
    <row r="180" spans="2:9" x14ac:dyDescent="0.25">
      <c r="B180" s="9">
        <v>170</v>
      </c>
      <c r="C180" s="17">
        <f t="shared" si="12"/>
        <v>47228</v>
      </c>
      <c r="D180" s="5">
        <f t="shared" si="13"/>
        <v>346341.51135976589</v>
      </c>
      <c r="E180" s="18">
        <f t="shared" si="10"/>
        <v>1659.5530752655461</v>
      </c>
      <c r="F180" s="2">
        <f t="shared" si="11"/>
        <v>1112.4179928413305</v>
      </c>
      <c r="G180" s="5">
        <f t="shared" si="14"/>
        <v>345229.09336692456</v>
      </c>
      <c r="I180" s="5"/>
    </row>
    <row r="181" spans="2:9" x14ac:dyDescent="0.25">
      <c r="B181" s="9">
        <v>171</v>
      </c>
      <c r="C181" s="17">
        <f t="shared" si="12"/>
        <v>47258</v>
      </c>
      <c r="D181" s="5">
        <f t="shared" si="13"/>
        <v>345229.09336692456</v>
      </c>
      <c r="E181" s="18">
        <f t="shared" si="10"/>
        <v>1654.2227390498481</v>
      </c>
      <c r="F181" s="2">
        <f t="shared" si="11"/>
        <v>1117.7483290570285</v>
      </c>
      <c r="G181" s="5">
        <f t="shared" si="14"/>
        <v>344111.34503786755</v>
      </c>
      <c r="I181" s="5"/>
    </row>
    <row r="182" spans="2:9" x14ac:dyDescent="0.25">
      <c r="B182" s="9">
        <v>172</v>
      </c>
      <c r="C182" s="17">
        <f t="shared" si="12"/>
        <v>47289</v>
      </c>
      <c r="D182" s="5">
        <f t="shared" si="13"/>
        <v>344111.34503786755</v>
      </c>
      <c r="E182" s="18">
        <f t="shared" si="10"/>
        <v>1648.8668616397831</v>
      </c>
      <c r="F182" s="2">
        <f t="shared" si="11"/>
        <v>1123.1042064670935</v>
      </c>
      <c r="G182" s="5">
        <f t="shared" si="14"/>
        <v>342988.24083140044</v>
      </c>
      <c r="I182" s="5"/>
    </row>
    <row r="183" spans="2:9" x14ac:dyDescent="0.25">
      <c r="B183" s="9">
        <v>173</v>
      </c>
      <c r="C183" s="17">
        <f t="shared" si="12"/>
        <v>47319</v>
      </c>
      <c r="D183" s="5">
        <f t="shared" si="13"/>
        <v>342988.24083140044</v>
      </c>
      <c r="E183" s="18">
        <f t="shared" si="10"/>
        <v>1643.4853206504615</v>
      </c>
      <c r="F183" s="2">
        <f t="shared" si="11"/>
        <v>1128.4857474564149</v>
      </c>
      <c r="G183" s="5">
        <f t="shared" si="14"/>
        <v>341859.75508394401</v>
      </c>
      <c r="I183" s="5"/>
    </row>
    <row r="184" spans="2:9" x14ac:dyDescent="0.25">
      <c r="B184" s="9">
        <v>174</v>
      </c>
      <c r="C184" s="17">
        <f t="shared" si="12"/>
        <v>47350</v>
      </c>
      <c r="D184" s="5">
        <f t="shared" si="13"/>
        <v>341859.75508394401</v>
      </c>
      <c r="E184" s="18">
        <f t="shared" si="10"/>
        <v>1638.0779931105662</v>
      </c>
      <c r="F184" s="2">
        <f t="shared" si="11"/>
        <v>1133.8930749963101</v>
      </c>
      <c r="G184" s="5">
        <f t="shared" si="14"/>
        <v>340725.8620089477</v>
      </c>
      <c r="I184" s="5"/>
    </row>
    <row r="185" spans="2:9" x14ac:dyDescent="0.25">
      <c r="B185" s="9">
        <v>175</v>
      </c>
      <c r="C185" s="17">
        <f t="shared" si="12"/>
        <v>47381</v>
      </c>
      <c r="D185" s="5">
        <f t="shared" si="13"/>
        <v>340725.8620089477</v>
      </c>
      <c r="E185" s="18">
        <f t="shared" si="10"/>
        <v>1632.6447554595425</v>
      </c>
      <c r="F185" s="2">
        <f t="shared" si="11"/>
        <v>1139.3263126473341</v>
      </c>
      <c r="G185" s="5">
        <f t="shared" si="14"/>
        <v>339586.53569630039</v>
      </c>
      <c r="I185" s="5"/>
    </row>
    <row r="186" spans="2:9" x14ac:dyDescent="0.25">
      <c r="B186" s="9">
        <v>176</v>
      </c>
      <c r="C186" s="17">
        <f t="shared" si="12"/>
        <v>47411</v>
      </c>
      <c r="D186" s="5">
        <f t="shared" si="13"/>
        <v>339586.53569630039</v>
      </c>
      <c r="E186" s="18">
        <f t="shared" si="10"/>
        <v>1627.1854835447734</v>
      </c>
      <c r="F186" s="2">
        <f t="shared" si="11"/>
        <v>1144.7855845621027</v>
      </c>
      <c r="G186" s="5">
        <f t="shared" si="14"/>
        <v>338441.75011173828</v>
      </c>
      <c r="I186" s="5"/>
    </row>
    <row r="187" spans="2:9" x14ac:dyDescent="0.25">
      <c r="B187" s="9">
        <v>177</v>
      </c>
      <c r="C187" s="17">
        <f t="shared" si="12"/>
        <v>47442</v>
      </c>
      <c r="D187" s="5">
        <f t="shared" si="13"/>
        <v>338441.75011173828</v>
      </c>
      <c r="E187" s="18">
        <f t="shared" si="10"/>
        <v>1621.7000526187471</v>
      </c>
      <c r="F187" s="2">
        <f t="shared" si="11"/>
        <v>1150.2710154881293</v>
      </c>
      <c r="G187" s="5">
        <f t="shared" si="14"/>
        <v>337291.47909625014</v>
      </c>
      <c r="I187" s="5"/>
    </row>
    <row r="188" spans="2:9" x14ac:dyDescent="0.25">
      <c r="B188" s="9">
        <v>178</v>
      </c>
      <c r="C188" s="17">
        <f t="shared" si="12"/>
        <v>47472</v>
      </c>
      <c r="D188" s="5">
        <f t="shared" si="13"/>
        <v>337291.47909625014</v>
      </c>
      <c r="E188" s="18">
        <f t="shared" si="10"/>
        <v>1616.1883373362</v>
      </c>
      <c r="F188" s="2">
        <f t="shared" si="11"/>
        <v>1155.7827307706766</v>
      </c>
      <c r="G188" s="5">
        <f t="shared" si="14"/>
        <v>336135.69636547944</v>
      </c>
      <c r="I188" s="5"/>
    </row>
    <row r="189" spans="2:9" x14ac:dyDescent="0.25">
      <c r="B189" s="9">
        <v>179</v>
      </c>
      <c r="C189" s="17">
        <f t="shared" si="12"/>
        <v>47503</v>
      </c>
      <c r="D189" s="5">
        <f t="shared" si="13"/>
        <v>336135.69636547944</v>
      </c>
      <c r="E189" s="18">
        <f t="shared" si="10"/>
        <v>1610.6502117512568</v>
      </c>
      <c r="F189" s="2">
        <f t="shared" si="11"/>
        <v>1161.3208563556193</v>
      </c>
      <c r="G189" s="5">
        <f t="shared" si="14"/>
        <v>334974.37550912384</v>
      </c>
      <c r="I189" s="5"/>
    </row>
    <row r="190" spans="2:9" x14ac:dyDescent="0.25">
      <c r="B190" s="9">
        <v>180</v>
      </c>
      <c r="C190" s="17">
        <f t="shared" si="12"/>
        <v>47534</v>
      </c>
      <c r="D190" s="5">
        <f t="shared" si="13"/>
        <v>334974.37550912384</v>
      </c>
      <c r="E190" s="18">
        <f t="shared" si="10"/>
        <v>1605.0855493145527</v>
      </c>
      <c r="F190" s="2">
        <f t="shared" si="11"/>
        <v>1166.8855187923234</v>
      </c>
      <c r="G190" s="5">
        <f t="shared" si="14"/>
        <v>333807.48999033152</v>
      </c>
      <c r="I190" s="5"/>
    </row>
    <row r="191" spans="2:9" x14ac:dyDescent="0.25">
      <c r="B191" s="9">
        <v>181</v>
      </c>
      <c r="C191" s="17">
        <f t="shared" si="12"/>
        <v>47562</v>
      </c>
      <c r="D191" s="5">
        <f t="shared" si="13"/>
        <v>333807.48999033152</v>
      </c>
      <c r="E191" s="18">
        <f t="shared" si="10"/>
        <v>1599.4942228703396</v>
      </c>
      <c r="F191" s="2">
        <f t="shared" si="11"/>
        <v>1172.4768452365367</v>
      </c>
      <c r="G191" s="5">
        <f t="shared" si="14"/>
        <v>332635.01314509497</v>
      </c>
      <c r="I191" s="5"/>
    </row>
    <row r="192" spans="2:9" x14ac:dyDescent="0.25">
      <c r="B192" s="9">
        <v>182</v>
      </c>
      <c r="C192" s="17">
        <f t="shared" si="12"/>
        <v>47593</v>
      </c>
      <c r="D192" s="5">
        <f t="shared" si="13"/>
        <v>332635.01314509497</v>
      </c>
      <c r="E192" s="18">
        <f t="shared" si="10"/>
        <v>1593.8761046535813</v>
      </c>
      <c r="F192" s="2">
        <f t="shared" si="11"/>
        <v>1178.0949634532951</v>
      </c>
      <c r="G192" s="5">
        <f t="shared" si="14"/>
        <v>331456.91818164167</v>
      </c>
      <c r="I192" s="5"/>
    </row>
    <row r="193" spans="2:9" x14ac:dyDescent="0.25">
      <c r="B193" s="9">
        <v>183</v>
      </c>
      <c r="C193" s="17">
        <f t="shared" si="12"/>
        <v>47623</v>
      </c>
      <c r="D193" s="5">
        <f t="shared" si="13"/>
        <v>331456.91818164167</v>
      </c>
      <c r="E193" s="18">
        <f t="shared" si="10"/>
        <v>1588.2310662870345</v>
      </c>
      <c r="F193" s="2">
        <f t="shared" si="11"/>
        <v>1183.7400018198421</v>
      </c>
      <c r="G193" s="5">
        <f t="shared" si="14"/>
        <v>330273.17817982181</v>
      </c>
      <c r="I193" s="5"/>
    </row>
    <row r="194" spans="2:9" x14ac:dyDescent="0.25">
      <c r="B194" s="9">
        <v>184</v>
      </c>
      <c r="C194" s="17">
        <f t="shared" si="12"/>
        <v>47654</v>
      </c>
      <c r="D194" s="5">
        <f t="shared" si="13"/>
        <v>330273.17817982181</v>
      </c>
      <c r="E194" s="18">
        <f t="shared" si="10"/>
        <v>1582.5589787783144</v>
      </c>
      <c r="F194" s="2">
        <f t="shared" si="11"/>
        <v>1189.4120893285624</v>
      </c>
      <c r="G194" s="5">
        <f t="shared" si="14"/>
        <v>329083.76609049324</v>
      </c>
      <c r="I194" s="5"/>
    </row>
    <row r="195" spans="2:9" x14ac:dyDescent="0.25">
      <c r="B195" s="9">
        <v>185</v>
      </c>
      <c r="C195" s="17">
        <f t="shared" si="12"/>
        <v>47684</v>
      </c>
      <c r="D195" s="5">
        <f t="shared" si="13"/>
        <v>329083.76609049324</v>
      </c>
      <c r="E195" s="18">
        <f t="shared" si="10"/>
        <v>1576.8597125169481</v>
      </c>
      <c r="F195" s="2">
        <f t="shared" si="11"/>
        <v>1195.1113555899281</v>
      </c>
      <c r="G195" s="5">
        <f t="shared" si="14"/>
        <v>327888.65473490331</v>
      </c>
      <c r="I195" s="5"/>
    </row>
    <row r="196" spans="2:9" x14ac:dyDescent="0.25">
      <c r="B196" s="9">
        <v>186</v>
      </c>
      <c r="C196" s="17">
        <f t="shared" si="12"/>
        <v>47715</v>
      </c>
      <c r="D196" s="5">
        <f t="shared" si="13"/>
        <v>327888.65473490331</v>
      </c>
      <c r="E196" s="18">
        <f t="shared" si="10"/>
        <v>1571.1331372714135</v>
      </c>
      <c r="F196" s="2">
        <f t="shared" si="11"/>
        <v>1200.8379308354631</v>
      </c>
      <c r="G196" s="5">
        <f t="shared" si="14"/>
        <v>326687.81680406787</v>
      </c>
      <c r="I196" s="5"/>
    </row>
    <row r="197" spans="2:9" x14ac:dyDescent="0.25">
      <c r="B197" s="9">
        <v>187</v>
      </c>
      <c r="C197" s="17">
        <f t="shared" si="12"/>
        <v>47746</v>
      </c>
      <c r="D197" s="5">
        <f t="shared" si="13"/>
        <v>326687.81680406787</v>
      </c>
      <c r="E197" s="18">
        <f t="shared" si="10"/>
        <v>1565.3791221861597</v>
      </c>
      <c r="F197" s="2">
        <f t="shared" si="11"/>
        <v>1206.5919459207166</v>
      </c>
      <c r="G197" s="5">
        <f t="shared" si="14"/>
        <v>325481.22485814715</v>
      </c>
      <c r="I197" s="5"/>
    </row>
    <row r="198" spans="2:9" x14ac:dyDescent="0.25">
      <c r="B198" s="9">
        <v>188</v>
      </c>
      <c r="C198" s="17">
        <f t="shared" si="12"/>
        <v>47776</v>
      </c>
      <c r="D198" s="5">
        <f t="shared" si="13"/>
        <v>325481.22485814715</v>
      </c>
      <c r="E198" s="18">
        <f t="shared" si="10"/>
        <v>1559.5975357786231</v>
      </c>
      <c r="F198" s="2">
        <f t="shared" si="11"/>
        <v>1212.3735323282533</v>
      </c>
      <c r="G198" s="5">
        <f t="shared" si="14"/>
        <v>324268.85132581892</v>
      </c>
      <c r="I198" s="5"/>
    </row>
    <row r="199" spans="2:9" x14ac:dyDescent="0.25">
      <c r="B199" s="9">
        <v>189</v>
      </c>
      <c r="C199" s="17">
        <f t="shared" si="12"/>
        <v>47807</v>
      </c>
      <c r="D199" s="5">
        <f t="shared" si="13"/>
        <v>324268.85132581892</v>
      </c>
      <c r="E199" s="18">
        <f t="shared" si="10"/>
        <v>1553.788245936217</v>
      </c>
      <c r="F199" s="2">
        <f t="shared" si="11"/>
        <v>1218.1828221706596</v>
      </c>
      <c r="G199" s="5">
        <f t="shared" si="14"/>
        <v>323050.66850364825</v>
      </c>
      <c r="I199" s="5"/>
    </row>
    <row r="200" spans="2:9" x14ac:dyDescent="0.25">
      <c r="B200" s="9">
        <v>190</v>
      </c>
      <c r="C200" s="17">
        <f t="shared" si="12"/>
        <v>47837</v>
      </c>
      <c r="D200" s="5">
        <f t="shared" si="13"/>
        <v>323050.66850364825</v>
      </c>
      <c r="E200" s="18">
        <f t="shared" si="10"/>
        <v>1547.9511199133158</v>
      </c>
      <c r="F200" s="2">
        <f t="shared" si="11"/>
        <v>1224.0199481935608</v>
      </c>
      <c r="G200" s="5">
        <f t="shared" si="14"/>
        <v>321826.64855545468</v>
      </c>
      <c r="I200" s="5"/>
    </row>
    <row r="201" spans="2:9" x14ac:dyDescent="0.25">
      <c r="B201" s="9">
        <v>191</v>
      </c>
      <c r="C201" s="17">
        <f t="shared" si="12"/>
        <v>47868</v>
      </c>
      <c r="D201" s="5">
        <f t="shared" si="13"/>
        <v>321826.64855545468</v>
      </c>
      <c r="E201" s="18">
        <f t="shared" si="10"/>
        <v>1542.0860243282216</v>
      </c>
      <c r="F201" s="2">
        <f t="shared" si="11"/>
        <v>1229.8850437786548</v>
      </c>
      <c r="G201" s="5">
        <f t="shared" si="14"/>
        <v>320596.76351167605</v>
      </c>
      <c r="I201" s="5"/>
    </row>
    <row r="202" spans="2:9" x14ac:dyDescent="0.25">
      <c r="B202" s="9">
        <v>192</v>
      </c>
      <c r="C202" s="17">
        <f t="shared" si="12"/>
        <v>47899</v>
      </c>
      <c r="D202" s="5">
        <f t="shared" si="13"/>
        <v>320596.76351167605</v>
      </c>
      <c r="E202" s="18">
        <f t="shared" si="10"/>
        <v>1536.1928251601157</v>
      </c>
      <c r="F202" s="2">
        <f t="shared" si="11"/>
        <v>1235.7782429467609</v>
      </c>
      <c r="G202" s="5">
        <f t="shared" si="14"/>
        <v>319360.98526872927</v>
      </c>
      <c r="I202" s="5"/>
    </row>
    <row r="203" spans="2:9" x14ac:dyDescent="0.25">
      <c r="B203" s="9">
        <v>193</v>
      </c>
      <c r="C203" s="17">
        <f t="shared" si="12"/>
        <v>47927</v>
      </c>
      <c r="D203" s="5">
        <f t="shared" si="13"/>
        <v>319360.98526872927</v>
      </c>
      <c r="E203" s="18">
        <f t="shared" si="10"/>
        <v>1530.2713877459955</v>
      </c>
      <c r="F203" s="2">
        <f t="shared" si="11"/>
        <v>1241.6996803608808</v>
      </c>
      <c r="G203" s="5">
        <f t="shared" si="14"/>
        <v>318119.28558836837</v>
      </c>
      <c r="I203" s="5"/>
    </row>
    <row r="204" spans="2:9" x14ac:dyDescent="0.25">
      <c r="B204" s="9">
        <v>194</v>
      </c>
      <c r="C204" s="17">
        <f t="shared" si="12"/>
        <v>47958</v>
      </c>
      <c r="D204" s="5">
        <f t="shared" si="13"/>
        <v>318119.28558836837</v>
      </c>
      <c r="E204" s="18">
        <f t="shared" ref="E204:E267" si="15">IPMT(E$4,B204,E$3,-E$2)</f>
        <v>1524.3215767776001</v>
      </c>
      <c r="F204" s="2">
        <f t="shared" ref="F204:F267" si="16">PPMT(E$4,B204,E$3,-E$2)</f>
        <v>1247.6494913292765</v>
      </c>
      <c r="G204" s="5">
        <f t="shared" si="14"/>
        <v>316871.6360970391</v>
      </c>
      <c r="I204" s="5"/>
    </row>
    <row r="205" spans="2:9" x14ac:dyDescent="0.25">
      <c r="B205" s="9">
        <v>195</v>
      </c>
      <c r="C205" s="17">
        <f t="shared" ref="C205:C268" si="17">DATE(YEAR(C204),MONTH(C204)+1,DAY(C204))</f>
        <v>47988</v>
      </c>
      <c r="D205" s="5">
        <f t="shared" ref="D205:D268" si="18">G204</f>
        <v>316871.6360970391</v>
      </c>
      <c r="E205" s="18">
        <f t="shared" si="15"/>
        <v>1518.3432562983137</v>
      </c>
      <c r="F205" s="2">
        <f t="shared" si="16"/>
        <v>1253.6278118085627</v>
      </c>
      <c r="G205" s="5">
        <f t="shared" ref="G205:G268" si="19">G204-F205</f>
        <v>315618.00828523055</v>
      </c>
      <c r="I205" s="5"/>
    </row>
    <row r="206" spans="2:9" x14ac:dyDescent="0.25">
      <c r="B206" s="9">
        <v>196</v>
      </c>
      <c r="C206" s="17">
        <f t="shared" si="17"/>
        <v>48019</v>
      </c>
      <c r="D206" s="5">
        <f t="shared" si="18"/>
        <v>315618.00828523055</v>
      </c>
      <c r="E206" s="18">
        <f t="shared" si="15"/>
        <v>1512.3362897000643</v>
      </c>
      <c r="F206" s="2">
        <f t="shared" si="16"/>
        <v>1259.6347784068121</v>
      </c>
      <c r="G206" s="5">
        <f t="shared" si="19"/>
        <v>314358.37350682373</v>
      </c>
      <c r="I206" s="5"/>
    </row>
    <row r="207" spans="2:9" x14ac:dyDescent="0.25">
      <c r="B207" s="9">
        <v>197</v>
      </c>
      <c r="C207" s="17">
        <f t="shared" si="17"/>
        <v>48049</v>
      </c>
      <c r="D207" s="5">
        <f t="shared" si="18"/>
        <v>314358.37350682373</v>
      </c>
      <c r="E207" s="18">
        <f t="shared" si="15"/>
        <v>1506.3005397201987</v>
      </c>
      <c r="F207" s="2">
        <f t="shared" si="16"/>
        <v>1265.6705283866781</v>
      </c>
      <c r="G207" s="5">
        <f t="shared" si="19"/>
        <v>313092.70297843707</v>
      </c>
      <c r="I207" s="5"/>
    </row>
    <row r="208" spans="2:9" x14ac:dyDescent="0.25">
      <c r="B208" s="9">
        <v>198</v>
      </c>
      <c r="C208" s="17">
        <f t="shared" si="17"/>
        <v>48080</v>
      </c>
      <c r="D208" s="5">
        <f t="shared" si="18"/>
        <v>313092.70297843707</v>
      </c>
      <c r="E208" s="18">
        <f t="shared" si="15"/>
        <v>1500.2358684383455</v>
      </c>
      <c r="F208" s="2">
        <f t="shared" si="16"/>
        <v>1271.7351996685309</v>
      </c>
      <c r="G208" s="5">
        <f t="shared" si="19"/>
        <v>311820.96777876857</v>
      </c>
      <c r="I208" s="5"/>
    </row>
    <row r="209" spans="2:9" x14ac:dyDescent="0.25">
      <c r="B209" s="9">
        <v>199</v>
      </c>
      <c r="C209" s="17">
        <f t="shared" si="17"/>
        <v>48111</v>
      </c>
      <c r="D209" s="5">
        <f t="shared" si="18"/>
        <v>311820.96777876857</v>
      </c>
      <c r="E209" s="18">
        <f t="shared" si="15"/>
        <v>1494.1421372732673</v>
      </c>
      <c r="F209" s="2">
        <f t="shared" si="16"/>
        <v>1277.8289308336091</v>
      </c>
      <c r="G209" s="5">
        <f t="shared" si="19"/>
        <v>310543.13884793496</v>
      </c>
      <c r="I209" s="5"/>
    </row>
    <row r="210" spans="2:9" x14ac:dyDescent="0.25">
      <c r="B210" s="9">
        <v>200</v>
      </c>
      <c r="C210" s="17">
        <f t="shared" si="17"/>
        <v>48141</v>
      </c>
      <c r="D210" s="5">
        <f t="shared" si="18"/>
        <v>310543.13884793496</v>
      </c>
      <c r="E210" s="18">
        <f t="shared" si="15"/>
        <v>1488.0192069796897</v>
      </c>
      <c r="F210" s="2">
        <f t="shared" si="16"/>
        <v>1283.9518611271869</v>
      </c>
      <c r="G210" s="5">
        <f t="shared" si="19"/>
        <v>309259.18698680779</v>
      </c>
      <c r="I210" s="5"/>
    </row>
    <row r="211" spans="2:9" x14ac:dyDescent="0.25">
      <c r="B211" s="9">
        <v>201</v>
      </c>
      <c r="C211" s="17">
        <f t="shared" si="17"/>
        <v>48172</v>
      </c>
      <c r="D211" s="5">
        <f t="shared" si="18"/>
        <v>309259.18698680779</v>
      </c>
      <c r="E211" s="18">
        <f t="shared" si="15"/>
        <v>1481.8669376451217</v>
      </c>
      <c r="F211" s="2">
        <f t="shared" si="16"/>
        <v>1290.1041304617547</v>
      </c>
      <c r="G211" s="5">
        <f t="shared" si="19"/>
        <v>307969.08285634604</v>
      </c>
      <c r="I211" s="5"/>
    </row>
    <row r="212" spans="2:9" x14ac:dyDescent="0.25">
      <c r="B212" s="9">
        <v>202</v>
      </c>
      <c r="C212" s="17">
        <f t="shared" si="17"/>
        <v>48202</v>
      </c>
      <c r="D212" s="5">
        <f t="shared" si="18"/>
        <v>307969.08285634604</v>
      </c>
      <c r="E212" s="18">
        <f t="shared" si="15"/>
        <v>1475.6851886866589</v>
      </c>
      <c r="F212" s="2">
        <f t="shared" si="16"/>
        <v>1296.2858794202173</v>
      </c>
      <c r="G212" s="5">
        <f t="shared" si="19"/>
        <v>306672.79697692581</v>
      </c>
      <c r="I212" s="5"/>
    </row>
    <row r="213" spans="2:9" x14ac:dyDescent="0.25">
      <c r="B213" s="9">
        <v>203</v>
      </c>
      <c r="C213" s="17">
        <f t="shared" si="17"/>
        <v>48233</v>
      </c>
      <c r="D213" s="5">
        <f t="shared" si="18"/>
        <v>306672.79697692581</v>
      </c>
      <c r="E213" s="18">
        <f t="shared" si="15"/>
        <v>1469.4738188477706</v>
      </c>
      <c r="F213" s="2">
        <f t="shared" si="16"/>
        <v>1302.4972492591057</v>
      </c>
      <c r="G213" s="5">
        <f t="shared" si="19"/>
        <v>305370.29972766672</v>
      </c>
      <c r="I213" s="5"/>
    </row>
    <row r="214" spans="2:9" x14ac:dyDescent="0.25">
      <c r="B214" s="9">
        <v>204</v>
      </c>
      <c r="C214" s="17">
        <f t="shared" si="17"/>
        <v>48264</v>
      </c>
      <c r="D214" s="5">
        <f t="shared" si="18"/>
        <v>305370.29972766672</v>
      </c>
      <c r="E214" s="18">
        <f t="shared" si="15"/>
        <v>1463.2326861950708</v>
      </c>
      <c r="F214" s="2">
        <f t="shared" si="16"/>
        <v>1308.7383819118058</v>
      </c>
      <c r="G214" s="5">
        <f t="shared" si="19"/>
        <v>304061.56134575489</v>
      </c>
      <c r="I214" s="5"/>
    </row>
    <row r="215" spans="2:9" x14ac:dyDescent="0.25">
      <c r="B215" s="9">
        <v>205</v>
      </c>
      <c r="C215" s="17">
        <f t="shared" si="17"/>
        <v>48293</v>
      </c>
      <c r="D215" s="5">
        <f t="shared" si="18"/>
        <v>304061.56134575489</v>
      </c>
      <c r="E215" s="18">
        <f t="shared" si="15"/>
        <v>1456.9616481150765</v>
      </c>
      <c r="F215" s="2">
        <f t="shared" si="16"/>
        <v>1315.0094199917999</v>
      </c>
      <c r="G215" s="5">
        <f t="shared" si="19"/>
        <v>302746.55192576308</v>
      </c>
      <c r="I215" s="5"/>
    </row>
    <row r="216" spans="2:9" x14ac:dyDescent="0.25">
      <c r="B216" s="9">
        <v>206</v>
      </c>
      <c r="C216" s="17">
        <f t="shared" si="17"/>
        <v>48324</v>
      </c>
      <c r="D216" s="5">
        <f t="shared" si="18"/>
        <v>302746.55192576308</v>
      </c>
      <c r="E216" s="18">
        <f t="shared" si="15"/>
        <v>1450.6605613109491</v>
      </c>
      <c r="F216" s="2">
        <f t="shared" si="16"/>
        <v>1321.3105067959273</v>
      </c>
      <c r="G216" s="5">
        <f t="shared" si="19"/>
        <v>301425.24141896714</v>
      </c>
      <c r="I216" s="5"/>
    </row>
    <row r="217" spans="2:9" x14ac:dyDescent="0.25">
      <c r="B217" s="9">
        <v>207</v>
      </c>
      <c r="C217" s="17">
        <f t="shared" si="17"/>
        <v>48354</v>
      </c>
      <c r="D217" s="5">
        <f t="shared" si="18"/>
        <v>301425.24141896714</v>
      </c>
      <c r="E217" s="18">
        <f t="shared" si="15"/>
        <v>1444.3292817992187</v>
      </c>
      <c r="F217" s="2">
        <f t="shared" si="16"/>
        <v>1327.6417863076576</v>
      </c>
      <c r="G217" s="5">
        <f t="shared" si="19"/>
        <v>300097.59963265946</v>
      </c>
      <c r="I217" s="5"/>
    </row>
    <row r="218" spans="2:9" x14ac:dyDescent="0.25">
      <c r="B218" s="9">
        <v>208</v>
      </c>
      <c r="C218" s="17">
        <f t="shared" si="17"/>
        <v>48385</v>
      </c>
      <c r="D218" s="5">
        <f t="shared" si="18"/>
        <v>300097.59963265946</v>
      </c>
      <c r="E218" s="18">
        <f t="shared" si="15"/>
        <v>1437.9676649064945</v>
      </c>
      <c r="F218" s="2">
        <f t="shared" si="16"/>
        <v>1334.0034032003819</v>
      </c>
      <c r="G218" s="5">
        <f t="shared" si="19"/>
        <v>298763.5962294591</v>
      </c>
      <c r="I218" s="5"/>
    </row>
    <row r="219" spans="2:9" x14ac:dyDescent="0.25">
      <c r="B219" s="9">
        <v>209</v>
      </c>
      <c r="C219" s="17">
        <f t="shared" si="17"/>
        <v>48415</v>
      </c>
      <c r="D219" s="5">
        <f t="shared" si="18"/>
        <v>298763.5962294591</v>
      </c>
      <c r="E219" s="18">
        <f t="shared" si="15"/>
        <v>1431.5755652661592</v>
      </c>
      <c r="F219" s="2">
        <f t="shared" si="16"/>
        <v>1340.395502840717</v>
      </c>
      <c r="G219" s="5">
        <f t="shared" si="19"/>
        <v>297423.20072661841</v>
      </c>
      <c r="I219" s="5"/>
    </row>
    <row r="220" spans="2:9" x14ac:dyDescent="0.25">
      <c r="B220" s="9">
        <v>210</v>
      </c>
      <c r="C220" s="17">
        <f t="shared" si="17"/>
        <v>48446</v>
      </c>
      <c r="D220" s="5">
        <f t="shared" si="18"/>
        <v>297423.20072661841</v>
      </c>
      <c r="E220" s="18">
        <f t="shared" si="15"/>
        <v>1425.1528368150477</v>
      </c>
      <c r="F220" s="2">
        <f t="shared" si="16"/>
        <v>1346.8182312918286</v>
      </c>
      <c r="G220" s="5">
        <f t="shared" si="19"/>
        <v>296076.38249532657</v>
      </c>
      <c r="I220" s="5"/>
    </row>
    <row r="221" spans="2:9" x14ac:dyDescent="0.25">
      <c r="B221" s="9">
        <v>211</v>
      </c>
      <c r="C221" s="17">
        <f t="shared" si="17"/>
        <v>48477</v>
      </c>
      <c r="D221" s="5">
        <f t="shared" si="18"/>
        <v>296076.38249532657</v>
      </c>
      <c r="E221" s="18">
        <f t="shared" si="15"/>
        <v>1418.6993327901077</v>
      </c>
      <c r="F221" s="2">
        <f t="shared" si="16"/>
        <v>1353.2717353167686</v>
      </c>
      <c r="G221" s="5">
        <f t="shared" si="19"/>
        <v>294723.11076000979</v>
      </c>
      <c r="I221" s="5"/>
    </row>
    <row r="222" spans="2:9" x14ac:dyDescent="0.25">
      <c r="B222" s="9">
        <v>212</v>
      </c>
      <c r="C222" s="17">
        <f t="shared" si="17"/>
        <v>48507</v>
      </c>
      <c r="D222" s="5">
        <f t="shared" si="18"/>
        <v>294723.11076000979</v>
      </c>
      <c r="E222" s="18">
        <f t="shared" si="15"/>
        <v>1412.2149057250479</v>
      </c>
      <c r="F222" s="2">
        <f t="shared" si="16"/>
        <v>1359.7561623818285</v>
      </c>
      <c r="G222" s="5">
        <f t="shared" si="19"/>
        <v>293363.35459762794</v>
      </c>
      <c r="I222" s="5"/>
    </row>
    <row r="223" spans="2:9" x14ac:dyDescent="0.25">
      <c r="B223" s="9">
        <v>213</v>
      </c>
      <c r="C223" s="17">
        <f t="shared" si="17"/>
        <v>48538</v>
      </c>
      <c r="D223" s="5">
        <f t="shared" si="18"/>
        <v>293363.35459762794</v>
      </c>
      <c r="E223" s="18">
        <f t="shared" si="15"/>
        <v>1405.6994074469683</v>
      </c>
      <c r="F223" s="2">
        <f t="shared" si="16"/>
        <v>1366.2716606599079</v>
      </c>
      <c r="G223" s="5">
        <f t="shared" si="19"/>
        <v>291997.08293696801</v>
      </c>
      <c r="I223" s="5"/>
    </row>
    <row r="224" spans="2:9" x14ac:dyDescent="0.25">
      <c r="B224" s="9">
        <v>214</v>
      </c>
      <c r="C224" s="17">
        <f t="shared" si="17"/>
        <v>48568</v>
      </c>
      <c r="D224" s="5">
        <f t="shared" si="18"/>
        <v>291997.08293696801</v>
      </c>
      <c r="E224" s="18">
        <f t="shared" si="15"/>
        <v>1399.1526890729733</v>
      </c>
      <c r="F224" s="2">
        <f t="shared" si="16"/>
        <v>1372.8183790339033</v>
      </c>
      <c r="G224" s="5">
        <f t="shared" si="19"/>
        <v>290624.26455793413</v>
      </c>
      <c r="I224" s="5"/>
    </row>
    <row r="225" spans="2:9" x14ac:dyDescent="0.25">
      <c r="B225" s="9">
        <v>215</v>
      </c>
      <c r="C225" s="17">
        <f t="shared" si="17"/>
        <v>48599</v>
      </c>
      <c r="D225" s="5">
        <f t="shared" si="18"/>
        <v>290624.26455793413</v>
      </c>
      <c r="E225" s="18">
        <f t="shared" si="15"/>
        <v>1392.5746010067689</v>
      </c>
      <c r="F225" s="2">
        <f t="shared" si="16"/>
        <v>1379.3964671001074</v>
      </c>
      <c r="G225" s="5">
        <f t="shared" si="19"/>
        <v>289244.868090834</v>
      </c>
      <c r="I225" s="5"/>
    </row>
    <row r="226" spans="2:9" x14ac:dyDescent="0.25">
      <c r="B226" s="9">
        <v>216</v>
      </c>
      <c r="C226" s="17">
        <f t="shared" si="17"/>
        <v>48630</v>
      </c>
      <c r="D226" s="5">
        <f t="shared" si="18"/>
        <v>289244.868090834</v>
      </c>
      <c r="E226" s="18">
        <f t="shared" si="15"/>
        <v>1385.9649929352479</v>
      </c>
      <c r="F226" s="2">
        <f t="shared" si="16"/>
        <v>1386.0060751716289</v>
      </c>
      <c r="G226" s="5">
        <f t="shared" si="19"/>
        <v>287858.86201566237</v>
      </c>
      <c r="I226" s="5"/>
    </row>
    <row r="227" spans="2:9" x14ac:dyDescent="0.25">
      <c r="B227" s="9">
        <v>217</v>
      </c>
      <c r="C227" s="17">
        <f t="shared" si="17"/>
        <v>48658</v>
      </c>
      <c r="D227" s="5">
        <f t="shared" si="18"/>
        <v>287858.86201566237</v>
      </c>
      <c r="E227" s="18">
        <f t="shared" si="15"/>
        <v>1379.3237138250504</v>
      </c>
      <c r="F227" s="2">
        <f t="shared" si="16"/>
        <v>1392.647354281826</v>
      </c>
      <c r="G227" s="5">
        <f t="shared" si="19"/>
        <v>286466.21466138057</v>
      </c>
      <c r="I227" s="5"/>
    </row>
    <row r="228" spans="2:9" x14ac:dyDescent="0.25">
      <c r="B228" s="9">
        <v>218</v>
      </c>
      <c r="C228" s="17">
        <f t="shared" si="17"/>
        <v>48689</v>
      </c>
      <c r="D228" s="5">
        <f t="shared" si="18"/>
        <v>286466.21466138057</v>
      </c>
      <c r="E228" s="18">
        <f t="shared" si="15"/>
        <v>1372.6506119191165</v>
      </c>
      <c r="F228" s="2">
        <f t="shared" si="16"/>
        <v>1399.3204561877599</v>
      </c>
      <c r="G228" s="5">
        <f t="shared" si="19"/>
        <v>285066.8942051928</v>
      </c>
      <c r="I228" s="5"/>
    </row>
    <row r="229" spans="2:9" x14ac:dyDescent="0.25">
      <c r="B229" s="9">
        <v>219</v>
      </c>
      <c r="C229" s="17">
        <f t="shared" si="17"/>
        <v>48719</v>
      </c>
      <c r="D229" s="5">
        <f t="shared" si="18"/>
        <v>285066.8942051928</v>
      </c>
      <c r="E229" s="18">
        <f t="shared" si="15"/>
        <v>1365.9455347332168</v>
      </c>
      <c r="F229" s="2">
        <f t="shared" si="16"/>
        <v>1406.0255333736593</v>
      </c>
      <c r="G229" s="5">
        <f t="shared" si="19"/>
        <v>283660.86867181916</v>
      </c>
      <c r="I229" s="5"/>
    </row>
    <row r="230" spans="2:9" x14ac:dyDescent="0.25">
      <c r="B230" s="9">
        <v>220</v>
      </c>
      <c r="C230" s="17">
        <f t="shared" si="17"/>
        <v>48750</v>
      </c>
      <c r="D230" s="5">
        <f t="shared" si="18"/>
        <v>283660.86867181916</v>
      </c>
      <c r="E230" s="18">
        <f t="shared" si="15"/>
        <v>1359.2083290524681</v>
      </c>
      <c r="F230" s="2">
        <f t="shared" si="16"/>
        <v>1412.762739054408</v>
      </c>
      <c r="G230" s="5">
        <f t="shared" si="19"/>
        <v>282248.10593276477</v>
      </c>
      <c r="I230" s="5"/>
    </row>
    <row r="231" spans="2:9" x14ac:dyDescent="0.25">
      <c r="B231" s="9">
        <v>221</v>
      </c>
      <c r="C231" s="17">
        <f t="shared" si="17"/>
        <v>48780</v>
      </c>
      <c r="D231" s="5">
        <f t="shared" si="18"/>
        <v>282248.10593276477</v>
      </c>
      <c r="E231" s="18">
        <f t="shared" si="15"/>
        <v>1352.4388409278324</v>
      </c>
      <c r="F231" s="2">
        <f t="shared" si="16"/>
        <v>1419.5322271790444</v>
      </c>
      <c r="G231" s="5">
        <f t="shared" si="19"/>
        <v>280828.57370558573</v>
      </c>
      <c r="I231" s="5"/>
    </row>
    <row r="232" spans="2:9" x14ac:dyDescent="0.25">
      <c r="B232" s="9">
        <v>222</v>
      </c>
      <c r="C232" s="17">
        <f t="shared" si="17"/>
        <v>48811</v>
      </c>
      <c r="D232" s="5">
        <f t="shared" si="18"/>
        <v>280828.57370558573</v>
      </c>
      <c r="E232" s="18">
        <f t="shared" si="15"/>
        <v>1345.6369156725993</v>
      </c>
      <c r="F232" s="2">
        <f t="shared" si="16"/>
        <v>1426.3341524342773</v>
      </c>
      <c r="G232" s="5">
        <f t="shared" si="19"/>
        <v>279402.23955315148</v>
      </c>
      <c r="I232" s="5"/>
    </row>
    <row r="233" spans="2:9" x14ac:dyDescent="0.25">
      <c r="B233" s="9">
        <v>223</v>
      </c>
      <c r="C233" s="17">
        <f t="shared" si="17"/>
        <v>48842</v>
      </c>
      <c r="D233" s="5">
        <f t="shared" si="18"/>
        <v>279402.23955315148</v>
      </c>
      <c r="E233" s="18">
        <f t="shared" si="15"/>
        <v>1338.8023978588521</v>
      </c>
      <c r="F233" s="2">
        <f t="shared" si="16"/>
        <v>1433.1686702480247</v>
      </c>
      <c r="G233" s="5">
        <f t="shared" si="19"/>
        <v>277969.07088290347</v>
      </c>
      <c r="I233" s="5"/>
    </row>
    <row r="234" spans="2:9" x14ac:dyDescent="0.25">
      <c r="B234" s="9">
        <v>224</v>
      </c>
      <c r="C234" s="17">
        <f t="shared" si="17"/>
        <v>48872</v>
      </c>
      <c r="D234" s="5">
        <f t="shared" si="18"/>
        <v>277969.07088290347</v>
      </c>
      <c r="E234" s="18">
        <f t="shared" si="15"/>
        <v>1331.9351313139132</v>
      </c>
      <c r="F234" s="2">
        <f t="shared" si="16"/>
        <v>1440.035936792963</v>
      </c>
      <c r="G234" s="5">
        <f t="shared" si="19"/>
        <v>276529.03494611051</v>
      </c>
      <c r="I234" s="5"/>
    </row>
    <row r="235" spans="2:9" x14ac:dyDescent="0.25">
      <c r="B235" s="9">
        <v>225</v>
      </c>
      <c r="C235" s="17">
        <f t="shared" si="17"/>
        <v>48903</v>
      </c>
      <c r="D235" s="5">
        <f t="shared" si="18"/>
        <v>276529.03494611051</v>
      </c>
      <c r="E235" s="18">
        <f t="shared" si="15"/>
        <v>1325.0349591167806</v>
      </c>
      <c r="F235" s="2">
        <f t="shared" si="16"/>
        <v>1446.936108990096</v>
      </c>
      <c r="G235" s="5">
        <f t="shared" si="19"/>
        <v>275082.0988371204</v>
      </c>
      <c r="I235" s="5"/>
    </row>
    <row r="236" spans="2:9" x14ac:dyDescent="0.25">
      <c r="B236" s="9">
        <v>226</v>
      </c>
      <c r="C236" s="17">
        <f t="shared" si="17"/>
        <v>48933</v>
      </c>
      <c r="D236" s="5">
        <f t="shared" si="18"/>
        <v>275082.0988371204</v>
      </c>
      <c r="E236" s="18">
        <f t="shared" si="15"/>
        <v>1318.1017235945362</v>
      </c>
      <c r="F236" s="2">
        <f t="shared" si="16"/>
        <v>1453.8693445123401</v>
      </c>
      <c r="G236" s="5">
        <f t="shared" si="19"/>
        <v>273628.22949260805</v>
      </c>
      <c r="I236" s="5"/>
    </row>
    <row r="237" spans="2:9" x14ac:dyDescent="0.25">
      <c r="B237" s="9">
        <v>227</v>
      </c>
      <c r="C237" s="17">
        <f t="shared" si="17"/>
        <v>48964</v>
      </c>
      <c r="D237" s="5">
        <f t="shared" si="18"/>
        <v>273628.22949260805</v>
      </c>
      <c r="E237" s="18">
        <f t="shared" si="15"/>
        <v>1311.1352663187479</v>
      </c>
      <c r="F237" s="2">
        <f t="shared" si="16"/>
        <v>1460.8358017881285</v>
      </c>
      <c r="G237" s="5">
        <f t="shared" si="19"/>
        <v>272167.39369081991</v>
      </c>
      <c r="I237" s="5"/>
    </row>
    <row r="238" spans="2:9" x14ac:dyDescent="0.25">
      <c r="B238" s="9">
        <v>228</v>
      </c>
      <c r="C238" s="17">
        <f t="shared" si="17"/>
        <v>48995</v>
      </c>
      <c r="D238" s="5">
        <f t="shared" si="18"/>
        <v>272167.39369081991</v>
      </c>
      <c r="E238" s="18">
        <f t="shared" si="15"/>
        <v>1304.1354281018466</v>
      </c>
      <c r="F238" s="2">
        <f t="shared" si="16"/>
        <v>1467.83564000503</v>
      </c>
      <c r="G238" s="5">
        <f t="shared" si="19"/>
        <v>270699.5580508149</v>
      </c>
      <c r="I238" s="5"/>
    </row>
    <row r="239" spans="2:9" x14ac:dyDescent="0.25">
      <c r="B239" s="9">
        <v>229</v>
      </c>
      <c r="C239" s="17">
        <f t="shared" si="17"/>
        <v>49023</v>
      </c>
      <c r="D239" s="5">
        <f t="shared" si="18"/>
        <v>270699.5580508149</v>
      </c>
      <c r="E239" s="18">
        <f t="shared" si="15"/>
        <v>1297.1020489934888</v>
      </c>
      <c r="F239" s="2">
        <f t="shared" si="16"/>
        <v>1474.8690191133874</v>
      </c>
      <c r="G239" s="5">
        <f t="shared" si="19"/>
        <v>269224.68903170153</v>
      </c>
      <c r="I239" s="5"/>
    </row>
    <row r="240" spans="2:9" x14ac:dyDescent="0.25">
      <c r="B240" s="9">
        <v>230</v>
      </c>
      <c r="C240" s="17">
        <f t="shared" si="17"/>
        <v>49054</v>
      </c>
      <c r="D240" s="5">
        <f t="shared" si="18"/>
        <v>269224.68903170153</v>
      </c>
      <c r="E240" s="18">
        <f t="shared" si="15"/>
        <v>1290.0349682769038</v>
      </c>
      <c r="F240" s="2">
        <f t="shared" si="16"/>
        <v>1481.9360998299726</v>
      </c>
      <c r="G240" s="5">
        <f t="shared" si="19"/>
        <v>267742.75293187157</v>
      </c>
      <c r="I240" s="5"/>
    </row>
    <row r="241" spans="2:9" x14ac:dyDescent="0.25">
      <c r="B241" s="9">
        <v>231</v>
      </c>
      <c r="C241" s="17">
        <f t="shared" si="17"/>
        <v>49084</v>
      </c>
      <c r="D241" s="5">
        <f t="shared" si="18"/>
        <v>267742.75293187157</v>
      </c>
      <c r="E241" s="18">
        <f t="shared" si="15"/>
        <v>1282.9340244652187</v>
      </c>
      <c r="F241" s="2">
        <f t="shared" si="16"/>
        <v>1489.0370436416579</v>
      </c>
      <c r="G241" s="5">
        <f t="shared" si="19"/>
        <v>266253.7158882299</v>
      </c>
      <c r="I241" s="5"/>
    </row>
    <row r="242" spans="2:9" x14ac:dyDescent="0.25">
      <c r="B242" s="9">
        <v>232</v>
      </c>
      <c r="C242" s="17">
        <f t="shared" si="17"/>
        <v>49115</v>
      </c>
      <c r="D242" s="5">
        <f t="shared" si="18"/>
        <v>266253.7158882299</v>
      </c>
      <c r="E242" s="18">
        <f t="shared" si="15"/>
        <v>1275.7990552977692</v>
      </c>
      <c r="F242" s="2">
        <f t="shared" si="16"/>
        <v>1496.1720128091074</v>
      </c>
      <c r="G242" s="5">
        <f t="shared" si="19"/>
        <v>264757.54387542082</v>
      </c>
      <c r="I242" s="5"/>
    </row>
    <row r="243" spans="2:9" x14ac:dyDescent="0.25">
      <c r="B243" s="9">
        <v>233</v>
      </c>
      <c r="C243" s="17">
        <f t="shared" si="17"/>
        <v>49145</v>
      </c>
      <c r="D243" s="5">
        <f t="shared" si="18"/>
        <v>264757.54387542082</v>
      </c>
      <c r="E243" s="18">
        <f t="shared" si="15"/>
        <v>1268.6298977363922</v>
      </c>
      <c r="F243" s="2">
        <f t="shared" si="16"/>
        <v>1503.3411703704844</v>
      </c>
      <c r="G243" s="5">
        <f t="shared" si="19"/>
        <v>263254.20270505035</v>
      </c>
      <c r="I243" s="5"/>
    </row>
    <row r="244" spans="2:9" x14ac:dyDescent="0.25">
      <c r="B244" s="9">
        <v>234</v>
      </c>
      <c r="C244" s="17">
        <f t="shared" si="17"/>
        <v>49176</v>
      </c>
      <c r="D244" s="5">
        <f t="shared" si="18"/>
        <v>263254.20270505035</v>
      </c>
      <c r="E244" s="18">
        <f t="shared" si="15"/>
        <v>1261.4263879617004</v>
      </c>
      <c r="F244" s="2">
        <f t="shared" si="16"/>
        <v>1510.5446801451762</v>
      </c>
      <c r="G244" s="5">
        <f t="shared" si="19"/>
        <v>261743.65802490519</v>
      </c>
      <c r="I244" s="5"/>
    </row>
    <row r="245" spans="2:9" x14ac:dyDescent="0.25">
      <c r="B245" s="9">
        <v>235</v>
      </c>
      <c r="C245" s="17">
        <f t="shared" si="17"/>
        <v>49207</v>
      </c>
      <c r="D245" s="5">
        <f t="shared" si="18"/>
        <v>261743.65802490519</v>
      </c>
      <c r="E245" s="18">
        <f t="shared" si="15"/>
        <v>1254.1883613693378</v>
      </c>
      <c r="F245" s="2">
        <f t="shared" si="16"/>
        <v>1517.7827067375383</v>
      </c>
      <c r="G245" s="5">
        <f t="shared" si="19"/>
        <v>260225.87531816764</v>
      </c>
      <c r="I245" s="5"/>
    </row>
    <row r="246" spans="2:9" x14ac:dyDescent="0.25">
      <c r="B246" s="9">
        <v>236</v>
      </c>
      <c r="C246" s="17">
        <f t="shared" si="17"/>
        <v>49237</v>
      </c>
      <c r="D246" s="5">
        <f t="shared" si="18"/>
        <v>260225.87531816764</v>
      </c>
      <c r="E246" s="18">
        <f t="shared" si="15"/>
        <v>1246.9156525662208</v>
      </c>
      <c r="F246" s="2">
        <f t="shared" si="16"/>
        <v>1525.055415540656</v>
      </c>
      <c r="G246" s="5">
        <f t="shared" si="19"/>
        <v>258700.819902627</v>
      </c>
      <c r="I246" s="5"/>
    </row>
    <row r="247" spans="2:9" x14ac:dyDescent="0.25">
      <c r="B247" s="9">
        <v>237</v>
      </c>
      <c r="C247" s="17">
        <f t="shared" si="17"/>
        <v>49268</v>
      </c>
      <c r="D247" s="5">
        <f t="shared" si="18"/>
        <v>258700.819902627</v>
      </c>
      <c r="E247" s="18">
        <f t="shared" si="15"/>
        <v>1239.6080953667552</v>
      </c>
      <c r="F247" s="2">
        <f t="shared" si="16"/>
        <v>1532.3629727401214</v>
      </c>
      <c r="G247" s="5">
        <f t="shared" si="19"/>
        <v>257168.45692988689</v>
      </c>
      <c r="I247" s="5"/>
    </row>
    <row r="248" spans="2:9" x14ac:dyDescent="0.25">
      <c r="B248" s="9">
        <v>238</v>
      </c>
      <c r="C248" s="17">
        <f t="shared" si="17"/>
        <v>49298</v>
      </c>
      <c r="D248" s="5">
        <f t="shared" si="18"/>
        <v>257168.45692988689</v>
      </c>
      <c r="E248" s="18">
        <f t="shared" si="15"/>
        <v>1232.2655227890418</v>
      </c>
      <c r="F248" s="2">
        <f t="shared" si="16"/>
        <v>1539.7055453178343</v>
      </c>
      <c r="G248" s="5">
        <f t="shared" si="19"/>
        <v>255628.75138456904</v>
      </c>
      <c r="I248" s="5"/>
    </row>
    <row r="249" spans="2:9" x14ac:dyDescent="0.25">
      <c r="B249" s="9">
        <v>239</v>
      </c>
      <c r="C249" s="17">
        <f t="shared" si="17"/>
        <v>49329</v>
      </c>
      <c r="D249" s="5">
        <f t="shared" si="18"/>
        <v>255628.75138456904</v>
      </c>
      <c r="E249" s="18">
        <f t="shared" si="15"/>
        <v>1224.8877670510606</v>
      </c>
      <c r="F249" s="2">
        <f t="shared" si="16"/>
        <v>1547.0833010558158</v>
      </c>
      <c r="G249" s="5">
        <f t="shared" si="19"/>
        <v>254081.66808351321</v>
      </c>
      <c r="I249" s="5"/>
    </row>
    <row r="250" spans="2:9" x14ac:dyDescent="0.25">
      <c r="B250" s="9">
        <v>240</v>
      </c>
      <c r="C250" s="17">
        <f t="shared" si="17"/>
        <v>49360</v>
      </c>
      <c r="D250" s="5">
        <f t="shared" si="18"/>
        <v>254081.66808351321</v>
      </c>
      <c r="E250" s="18">
        <f t="shared" si="15"/>
        <v>1217.474659566835</v>
      </c>
      <c r="F250" s="2">
        <f t="shared" si="16"/>
        <v>1554.4964085400416</v>
      </c>
      <c r="G250" s="5">
        <f t="shared" si="19"/>
        <v>252527.17167497319</v>
      </c>
      <c r="I250" s="5"/>
    </row>
    <row r="251" spans="2:9" x14ac:dyDescent="0.25">
      <c r="B251" s="9">
        <v>241</v>
      </c>
      <c r="C251" s="17">
        <f t="shared" si="17"/>
        <v>49388</v>
      </c>
      <c r="D251" s="5">
        <f t="shared" si="18"/>
        <v>252527.17167497319</v>
      </c>
      <c r="E251" s="18">
        <f t="shared" si="15"/>
        <v>1210.0260309425803</v>
      </c>
      <c r="F251" s="2">
        <f t="shared" si="16"/>
        <v>1561.9450371642961</v>
      </c>
      <c r="G251" s="5">
        <f t="shared" si="19"/>
        <v>250965.2266378089</v>
      </c>
      <c r="I251" s="5"/>
    </row>
    <row r="252" spans="2:9" x14ac:dyDescent="0.25">
      <c r="B252" s="9">
        <v>242</v>
      </c>
      <c r="C252" s="17">
        <f t="shared" si="17"/>
        <v>49419</v>
      </c>
      <c r="D252" s="5">
        <f t="shared" si="18"/>
        <v>250965.2266378089</v>
      </c>
      <c r="E252" s="18">
        <f t="shared" si="15"/>
        <v>1202.5417109728348</v>
      </c>
      <c r="F252" s="2">
        <f t="shared" si="16"/>
        <v>1569.4293571340415</v>
      </c>
      <c r="G252" s="5">
        <f t="shared" si="19"/>
        <v>249395.79728067486</v>
      </c>
      <c r="I252" s="5"/>
    </row>
    <row r="253" spans="2:9" x14ac:dyDescent="0.25">
      <c r="B253" s="9">
        <v>243</v>
      </c>
      <c r="C253" s="17">
        <f t="shared" si="17"/>
        <v>49449</v>
      </c>
      <c r="D253" s="5">
        <f t="shared" si="18"/>
        <v>249395.79728067486</v>
      </c>
      <c r="E253" s="18">
        <f t="shared" si="15"/>
        <v>1195.0215286365674</v>
      </c>
      <c r="F253" s="2">
        <f t="shared" si="16"/>
        <v>1576.949539470309</v>
      </c>
      <c r="G253" s="5">
        <f t="shared" si="19"/>
        <v>247818.84774120455</v>
      </c>
      <c r="I253" s="5"/>
    </row>
    <row r="254" spans="2:9" x14ac:dyDescent="0.25">
      <c r="B254" s="9">
        <v>244</v>
      </c>
      <c r="C254" s="17">
        <f t="shared" si="17"/>
        <v>49480</v>
      </c>
      <c r="D254" s="5">
        <f t="shared" si="18"/>
        <v>247818.84774120455</v>
      </c>
      <c r="E254" s="18">
        <f t="shared" si="15"/>
        <v>1187.4653120932724</v>
      </c>
      <c r="F254" s="2">
        <f t="shared" si="16"/>
        <v>1584.5057560136042</v>
      </c>
      <c r="G254" s="5">
        <f t="shared" si="19"/>
        <v>246234.34198519096</v>
      </c>
      <c r="I254" s="5"/>
    </row>
    <row r="255" spans="2:9" x14ac:dyDescent="0.25">
      <c r="B255" s="9">
        <v>245</v>
      </c>
      <c r="C255" s="17">
        <f t="shared" si="17"/>
        <v>49510</v>
      </c>
      <c r="D255" s="5">
        <f t="shared" si="18"/>
        <v>246234.34198519096</v>
      </c>
      <c r="E255" s="18">
        <f t="shared" si="15"/>
        <v>1179.8728886790404</v>
      </c>
      <c r="F255" s="2">
        <f t="shared" si="16"/>
        <v>1592.0981794278359</v>
      </c>
      <c r="G255" s="5">
        <f t="shared" si="19"/>
        <v>244642.24380576311</v>
      </c>
      <c r="I255" s="5"/>
    </row>
    <row r="256" spans="2:9" x14ac:dyDescent="0.25">
      <c r="B256" s="9">
        <v>246</v>
      </c>
      <c r="C256" s="17">
        <f t="shared" si="17"/>
        <v>49541</v>
      </c>
      <c r="D256" s="5">
        <f t="shared" si="18"/>
        <v>244642.24380576311</v>
      </c>
      <c r="E256" s="18">
        <f t="shared" si="15"/>
        <v>1172.2440849026152</v>
      </c>
      <c r="F256" s="2">
        <f t="shared" si="16"/>
        <v>1599.7269832042609</v>
      </c>
      <c r="G256" s="5">
        <f t="shared" si="19"/>
        <v>243042.51682255886</v>
      </c>
      <c r="I256" s="5"/>
    </row>
    <row r="257" spans="2:9" x14ac:dyDescent="0.25">
      <c r="B257" s="9">
        <v>247</v>
      </c>
      <c r="C257" s="17">
        <f t="shared" si="17"/>
        <v>49572</v>
      </c>
      <c r="D257" s="5">
        <f t="shared" si="18"/>
        <v>243042.51682255886</v>
      </c>
      <c r="E257" s="18">
        <f t="shared" si="15"/>
        <v>1164.5787264414284</v>
      </c>
      <c r="F257" s="2">
        <f t="shared" si="16"/>
        <v>1607.3923416654482</v>
      </c>
      <c r="G257" s="5">
        <f t="shared" si="19"/>
        <v>241435.1244808934</v>
      </c>
      <c r="I257" s="5"/>
    </row>
    <row r="258" spans="2:9" x14ac:dyDescent="0.25">
      <c r="B258" s="9">
        <v>248</v>
      </c>
      <c r="C258" s="17">
        <f t="shared" si="17"/>
        <v>49602</v>
      </c>
      <c r="D258" s="5">
        <f t="shared" si="18"/>
        <v>241435.1244808934</v>
      </c>
      <c r="E258" s="18">
        <f t="shared" si="15"/>
        <v>1156.8766381376147</v>
      </c>
      <c r="F258" s="2">
        <f t="shared" si="16"/>
        <v>1615.0944299692617</v>
      </c>
      <c r="G258" s="5">
        <f t="shared" si="19"/>
        <v>239820.03005092414</v>
      </c>
      <c r="I258" s="5"/>
    </row>
    <row r="259" spans="2:9" x14ac:dyDescent="0.25">
      <c r="B259" s="9">
        <v>249</v>
      </c>
      <c r="C259" s="17">
        <f t="shared" si="17"/>
        <v>49633</v>
      </c>
      <c r="D259" s="5">
        <f t="shared" si="18"/>
        <v>239820.03005092414</v>
      </c>
      <c r="E259" s="18">
        <f t="shared" si="15"/>
        <v>1149.1376439940123</v>
      </c>
      <c r="F259" s="2">
        <f t="shared" si="16"/>
        <v>1622.8334241128648</v>
      </c>
      <c r="G259" s="5">
        <f t="shared" si="19"/>
        <v>238197.19662681126</v>
      </c>
      <c r="I259" s="5"/>
    </row>
    <row r="260" spans="2:9" x14ac:dyDescent="0.25">
      <c r="B260" s="9">
        <v>250</v>
      </c>
      <c r="C260" s="17">
        <f t="shared" si="17"/>
        <v>49663</v>
      </c>
      <c r="D260" s="5">
        <f t="shared" si="18"/>
        <v>238197.19662681126</v>
      </c>
      <c r="E260" s="18">
        <f t="shared" si="15"/>
        <v>1141.361567170138</v>
      </c>
      <c r="F260" s="2">
        <f t="shared" si="16"/>
        <v>1630.6095009367386</v>
      </c>
      <c r="G260" s="5">
        <f t="shared" si="19"/>
        <v>236566.58712587453</v>
      </c>
      <c r="I260" s="5"/>
    </row>
    <row r="261" spans="2:9" x14ac:dyDescent="0.25">
      <c r="B261" s="9">
        <v>251</v>
      </c>
      <c r="C261" s="17">
        <f t="shared" si="17"/>
        <v>49694</v>
      </c>
      <c r="D261" s="5">
        <f t="shared" si="18"/>
        <v>236566.58712587453</v>
      </c>
      <c r="E261" s="18">
        <f t="shared" si="15"/>
        <v>1133.5482299781495</v>
      </c>
      <c r="F261" s="2">
        <f t="shared" si="16"/>
        <v>1638.4228381287269</v>
      </c>
      <c r="G261" s="5">
        <f t="shared" si="19"/>
        <v>234928.16428774581</v>
      </c>
      <c r="I261" s="5"/>
    </row>
    <row r="262" spans="2:9" x14ac:dyDescent="0.25">
      <c r="B262" s="9">
        <v>252</v>
      </c>
      <c r="C262" s="17">
        <f t="shared" si="17"/>
        <v>49725</v>
      </c>
      <c r="D262" s="5">
        <f t="shared" si="18"/>
        <v>234928.16428774581</v>
      </c>
      <c r="E262" s="18">
        <f t="shared" si="15"/>
        <v>1125.6974538787824</v>
      </c>
      <c r="F262" s="2">
        <f t="shared" si="16"/>
        <v>1646.2736142280942</v>
      </c>
      <c r="G262" s="5">
        <f t="shared" si="19"/>
        <v>233281.89067351772</v>
      </c>
      <c r="I262" s="5"/>
    </row>
    <row r="263" spans="2:9" x14ac:dyDescent="0.25">
      <c r="B263" s="9">
        <v>253</v>
      </c>
      <c r="C263" s="17">
        <f t="shared" si="17"/>
        <v>49754</v>
      </c>
      <c r="D263" s="5">
        <f t="shared" si="18"/>
        <v>233281.89067351772</v>
      </c>
      <c r="E263" s="18">
        <f t="shared" si="15"/>
        <v>1117.809059477273</v>
      </c>
      <c r="F263" s="2">
        <f t="shared" si="16"/>
        <v>1654.1620086296036</v>
      </c>
      <c r="G263" s="5">
        <f t="shared" si="19"/>
        <v>231627.7286648881</v>
      </c>
      <c r="I263" s="5"/>
    </row>
    <row r="264" spans="2:9" x14ac:dyDescent="0.25">
      <c r="B264" s="9">
        <v>254</v>
      </c>
      <c r="C264" s="17">
        <f t="shared" si="17"/>
        <v>49785</v>
      </c>
      <c r="D264" s="5">
        <f t="shared" si="18"/>
        <v>231627.7286648881</v>
      </c>
      <c r="E264" s="18">
        <f t="shared" si="15"/>
        <v>1109.8828665192561</v>
      </c>
      <c r="F264" s="2">
        <f t="shared" si="16"/>
        <v>1662.0882015876205</v>
      </c>
      <c r="G264" s="5">
        <f t="shared" si="19"/>
        <v>229965.64046330049</v>
      </c>
      <c r="I264" s="5"/>
    </row>
    <row r="265" spans="2:9" x14ac:dyDescent="0.25">
      <c r="B265" s="9">
        <v>255</v>
      </c>
      <c r="C265" s="17">
        <f t="shared" si="17"/>
        <v>49815</v>
      </c>
      <c r="D265" s="5">
        <f t="shared" si="18"/>
        <v>229965.64046330049</v>
      </c>
      <c r="E265" s="18">
        <f t="shared" si="15"/>
        <v>1101.9186938866487</v>
      </c>
      <c r="F265" s="2">
        <f t="shared" si="16"/>
        <v>1670.0523742202276</v>
      </c>
      <c r="G265" s="5">
        <f t="shared" si="19"/>
        <v>228295.58808908027</v>
      </c>
      <c r="I265" s="5"/>
    </row>
    <row r="266" spans="2:9" x14ac:dyDescent="0.25">
      <c r="B266" s="9">
        <v>256</v>
      </c>
      <c r="C266" s="17">
        <f t="shared" si="17"/>
        <v>49846</v>
      </c>
      <c r="D266" s="5">
        <f t="shared" si="18"/>
        <v>228295.58808908027</v>
      </c>
      <c r="E266" s="18">
        <f t="shared" si="15"/>
        <v>1093.9163595935102</v>
      </c>
      <c r="F266" s="2">
        <f t="shared" si="16"/>
        <v>1678.0547085133662</v>
      </c>
      <c r="G266" s="5">
        <f t="shared" si="19"/>
        <v>226617.53338056689</v>
      </c>
      <c r="I266" s="5"/>
    </row>
    <row r="267" spans="2:9" x14ac:dyDescent="0.25">
      <c r="B267" s="9">
        <v>257</v>
      </c>
      <c r="C267" s="17">
        <f t="shared" si="17"/>
        <v>49876</v>
      </c>
      <c r="D267" s="5">
        <f t="shared" si="18"/>
        <v>226617.53338056689</v>
      </c>
      <c r="E267" s="18">
        <f t="shared" si="15"/>
        <v>1085.8756807818836</v>
      </c>
      <c r="F267" s="2">
        <f t="shared" si="16"/>
        <v>1686.095387324993</v>
      </c>
      <c r="G267" s="5">
        <f t="shared" si="19"/>
        <v>224931.43799324191</v>
      </c>
      <c r="I267" s="5"/>
    </row>
    <row r="268" spans="2:9" x14ac:dyDescent="0.25">
      <c r="B268" s="9">
        <v>258</v>
      </c>
      <c r="C268" s="17">
        <f t="shared" si="17"/>
        <v>49907</v>
      </c>
      <c r="D268" s="5">
        <f t="shared" si="18"/>
        <v>224931.43799324191</v>
      </c>
      <c r="E268" s="18">
        <f t="shared" ref="E268:E331" si="20">IPMT(E$4,B268,E$3,-E$2)</f>
        <v>1077.796473717618</v>
      </c>
      <c r="F268" s="2">
        <f t="shared" ref="F268:F331" si="21">PPMT(E$4,B268,E$3,-E$2)</f>
        <v>1694.1745943892588</v>
      </c>
      <c r="G268" s="5">
        <f t="shared" si="19"/>
        <v>223237.26339885266</v>
      </c>
      <c r="I268" s="5"/>
    </row>
    <row r="269" spans="2:9" x14ac:dyDescent="0.25">
      <c r="B269" s="9">
        <v>259</v>
      </c>
      <c r="C269" s="17">
        <f t="shared" ref="C269:C332" si="22">DATE(YEAR(C268),MONTH(C268)+1,DAY(C268))</f>
        <v>49938</v>
      </c>
      <c r="D269" s="5">
        <f t="shared" ref="D269:D332" si="23">G268</f>
        <v>223237.26339885266</v>
      </c>
      <c r="E269" s="18">
        <f t="shared" si="20"/>
        <v>1069.6785537861695</v>
      </c>
      <c r="F269" s="2">
        <f t="shared" si="21"/>
        <v>1702.2925143207071</v>
      </c>
      <c r="G269" s="5">
        <f t="shared" ref="G269:G332" si="24">G268-F269</f>
        <v>221534.97088453197</v>
      </c>
      <c r="I269" s="5"/>
    </row>
    <row r="270" spans="2:9" x14ac:dyDescent="0.25">
      <c r="B270" s="9">
        <v>260</v>
      </c>
      <c r="C270" s="17">
        <f t="shared" si="22"/>
        <v>49968</v>
      </c>
      <c r="D270" s="5">
        <f t="shared" si="23"/>
        <v>221534.97088453197</v>
      </c>
      <c r="E270" s="18">
        <f t="shared" si="20"/>
        <v>1061.5217354883828</v>
      </c>
      <c r="F270" s="2">
        <f t="shared" si="21"/>
        <v>1710.4493326184938</v>
      </c>
      <c r="G270" s="5">
        <f t="shared" si="24"/>
        <v>219824.52155191347</v>
      </c>
      <c r="I270" s="5"/>
    </row>
    <row r="271" spans="2:9" x14ac:dyDescent="0.25">
      <c r="B271" s="9">
        <v>261</v>
      </c>
      <c r="C271" s="17">
        <f t="shared" si="22"/>
        <v>49999</v>
      </c>
      <c r="D271" s="5">
        <f t="shared" si="23"/>
        <v>219824.52155191347</v>
      </c>
      <c r="E271" s="18">
        <f t="shared" si="20"/>
        <v>1053.3258324362525</v>
      </c>
      <c r="F271" s="2">
        <f t="shared" si="21"/>
        <v>1718.6452356706241</v>
      </c>
      <c r="G271" s="5">
        <f t="shared" si="24"/>
        <v>218105.87631624285</v>
      </c>
      <c r="I271" s="5"/>
    </row>
    <row r="272" spans="2:9" x14ac:dyDescent="0.25">
      <c r="B272" s="9">
        <v>262</v>
      </c>
      <c r="C272" s="17">
        <f t="shared" si="22"/>
        <v>50029</v>
      </c>
      <c r="D272" s="5">
        <f t="shared" si="23"/>
        <v>218105.87631624285</v>
      </c>
      <c r="E272" s="18">
        <f t="shared" si="20"/>
        <v>1045.0906573486641</v>
      </c>
      <c r="F272" s="2">
        <f t="shared" si="21"/>
        <v>1726.8804107582123</v>
      </c>
      <c r="G272" s="5">
        <f t="shared" si="24"/>
        <v>216378.99590548463</v>
      </c>
      <c r="I272" s="5"/>
    </row>
    <row r="273" spans="2:9" x14ac:dyDescent="0.25">
      <c r="B273" s="9">
        <v>263</v>
      </c>
      <c r="C273" s="17">
        <f t="shared" si="22"/>
        <v>50060</v>
      </c>
      <c r="D273" s="5">
        <f t="shared" si="23"/>
        <v>216378.99590548463</v>
      </c>
      <c r="E273" s="18">
        <f t="shared" si="20"/>
        <v>1036.8160220471143</v>
      </c>
      <c r="F273" s="2">
        <f t="shared" si="21"/>
        <v>1735.1550460597621</v>
      </c>
      <c r="G273" s="5">
        <f t="shared" si="24"/>
        <v>214643.84085942488</v>
      </c>
      <c r="I273" s="5"/>
    </row>
    <row r="274" spans="2:9" x14ac:dyDescent="0.25">
      <c r="B274" s="9">
        <v>264</v>
      </c>
      <c r="C274" s="17">
        <f t="shared" si="22"/>
        <v>50091</v>
      </c>
      <c r="D274" s="5">
        <f t="shared" si="23"/>
        <v>214643.84085942488</v>
      </c>
      <c r="E274" s="18">
        <f t="shared" si="20"/>
        <v>1028.5017374514111</v>
      </c>
      <c r="F274" s="2">
        <f t="shared" si="21"/>
        <v>1743.4693306554655</v>
      </c>
      <c r="G274" s="5">
        <f t="shared" si="24"/>
        <v>212900.37152876941</v>
      </c>
      <c r="I274" s="5"/>
    </row>
    <row r="275" spans="2:9" x14ac:dyDescent="0.25">
      <c r="B275" s="9">
        <v>265</v>
      </c>
      <c r="C275" s="17">
        <f t="shared" si="22"/>
        <v>50119</v>
      </c>
      <c r="D275" s="5">
        <f t="shared" si="23"/>
        <v>212900.37152876941</v>
      </c>
      <c r="E275" s="18">
        <f t="shared" si="20"/>
        <v>1020.1476135753538</v>
      </c>
      <c r="F275" s="2">
        <f t="shared" si="21"/>
        <v>1751.8234545315224</v>
      </c>
      <c r="G275" s="5">
        <f t="shared" si="24"/>
        <v>211148.54807423789</v>
      </c>
      <c r="I275" s="5"/>
    </row>
    <row r="276" spans="2:9" x14ac:dyDescent="0.25">
      <c r="B276" s="9">
        <v>266</v>
      </c>
      <c r="C276" s="17">
        <f t="shared" si="22"/>
        <v>50150</v>
      </c>
      <c r="D276" s="5">
        <f t="shared" si="23"/>
        <v>211148.54807423789</v>
      </c>
      <c r="E276" s="18">
        <f t="shared" si="20"/>
        <v>1011.7534595223902</v>
      </c>
      <c r="F276" s="2">
        <f t="shared" si="21"/>
        <v>1760.2176085844862</v>
      </c>
      <c r="G276" s="5">
        <f t="shared" si="24"/>
        <v>209388.33046565339</v>
      </c>
      <c r="I276" s="5"/>
    </row>
    <row r="277" spans="2:9" x14ac:dyDescent="0.25">
      <c r="B277" s="9">
        <v>267</v>
      </c>
      <c r="C277" s="17">
        <f t="shared" si="22"/>
        <v>50180</v>
      </c>
      <c r="D277" s="5">
        <f t="shared" si="23"/>
        <v>209388.33046565339</v>
      </c>
      <c r="E277" s="18">
        <f t="shared" si="20"/>
        <v>1003.3190834812561</v>
      </c>
      <c r="F277" s="2">
        <f t="shared" si="21"/>
        <v>1768.6519846256199</v>
      </c>
      <c r="G277" s="5">
        <f t="shared" si="24"/>
        <v>207619.67848102777</v>
      </c>
      <c r="I277" s="5"/>
    </row>
    <row r="278" spans="2:9" x14ac:dyDescent="0.25">
      <c r="B278" s="9">
        <v>268</v>
      </c>
      <c r="C278" s="17">
        <f t="shared" si="22"/>
        <v>50211</v>
      </c>
      <c r="D278" s="5">
        <f t="shared" si="23"/>
        <v>207619.67848102777</v>
      </c>
      <c r="E278" s="18">
        <f t="shared" si="20"/>
        <v>994.84429272159184</v>
      </c>
      <c r="F278" s="2">
        <f t="shared" si="21"/>
        <v>1777.1267753852846</v>
      </c>
      <c r="G278" s="5">
        <f t="shared" si="24"/>
        <v>205842.55170564249</v>
      </c>
      <c r="I278" s="5"/>
    </row>
    <row r="279" spans="2:9" x14ac:dyDescent="0.25">
      <c r="B279" s="9">
        <v>269</v>
      </c>
      <c r="C279" s="17">
        <f t="shared" si="22"/>
        <v>50241</v>
      </c>
      <c r="D279" s="5">
        <f t="shared" si="23"/>
        <v>205842.55170564249</v>
      </c>
      <c r="E279" s="18">
        <f t="shared" si="20"/>
        <v>986.32889358953742</v>
      </c>
      <c r="F279" s="2">
        <f t="shared" si="21"/>
        <v>1785.6421745173391</v>
      </c>
      <c r="G279" s="5">
        <f t="shared" si="24"/>
        <v>204056.90953112516</v>
      </c>
      <c r="I279" s="5"/>
    </row>
    <row r="280" spans="2:9" x14ac:dyDescent="0.25">
      <c r="B280" s="9">
        <v>270</v>
      </c>
      <c r="C280" s="17">
        <f t="shared" si="22"/>
        <v>50272</v>
      </c>
      <c r="D280" s="5">
        <f t="shared" si="23"/>
        <v>204056.90953112516</v>
      </c>
      <c r="E280" s="18">
        <f t="shared" si="20"/>
        <v>977.77269150330824</v>
      </c>
      <c r="F280" s="2">
        <f t="shared" si="21"/>
        <v>1794.198376603568</v>
      </c>
      <c r="G280" s="5">
        <f t="shared" si="24"/>
        <v>202262.71115452159</v>
      </c>
      <c r="I280" s="5"/>
    </row>
    <row r="281" spans="2:9" x14ac:dyDescent="0.25">
      <c r="B281" s="9">
        <v>271</v>
      </c>
      <c r="C281" s="17">
        <f t="shared" si="22"/>
        <v>50303</v>
      </c>
      <c r="D281" s="5">
        <f t="shared" si="23"/>
        <v>202262.71115452159</v>
      </c>
      <c r="E281" s="18">
        <f t="shared" si="20"/>
        <v>969.17549094874971</v>
      </c>
      <c r="F281" s="2">
        <f t="shared" si="21"/>
        <v>1802.7955771581269</v>
      </c>
      <c r="G281" s="5">
        <f t="shared" si="24"/>
        <v>200459.91557736346</v>
      </c>
      <c r="I281" s="5"/>
    </row>
    <row r="282" spans="2:9" x14ac:dyDescent="0.25">
      <c r="B282" s="9">
        <v>272</v>
      </c>
      <c r="C282" s="17">
        <f t="shared" si="22"/>
        <v>50333</v>
      </c>
      <c r="D282" s="5">
        <f t="shared" si="23"/>
        <v>200459.91557736346</v>
      </c>
      <c r="E282" s="18">
        <f t="shared" si="20"/>
        <v>960.5370954748671</v>
      </c>
      <c r="F282" s="2">
        <f t="shared" si="21"/>
        <v>1811.4339726320095</v>
      </c>
      <c r="G282" s="5">
        <f t="shared" si="24"/>
        <v>198648.48160473144</v>
      </c>
      <c r="I282" s="5"/>
    </row>
    <row r="283" spans="2:9" x14ac:dyDescent="0.25">
      <c r="B283" s="9">
        <v>273</v>
      </c>
      <c r="C283" s="17">
        <f t="shared" si="22"/>
        <v>50364</v>
      </c>
      <c r="D283" s="5">
        <f t="shared" si="23"/>
        <v>198648.48160473144</v>
      </c>
      <c r="E283" s="18">
        <f t="shared" si="20"/>
        <v>951.85730768933865</v>
      </c>
      <c r="F283" s="2">
        <f t="shared" si="21"/>
        <v>1820.1137604175378</v>
      </c>
      <c r="G283" s="5">
        <f t="shared" si="24"/>
        <v>196828.36784431391</v>
      </c>
      <c r="I283" s="5"/>
    </row>
    <row r="284" spans="2:9" x14ac:dyDescent="0.25">
      <c r="B284" s="9">
        <v>274</v>
      </c>
      <c r="C284" s="17">
        <f t="shared" si="22"/>
        <v>50394</v>
      </c>
      <c r="D284" s="5">
        <f t="shared" si="23"/>
        <v>196828.36784431391</v>
      </c>
      <c r="E284" s="18">
        <f t="shared" si="20"/>
        <v>943.13592925400451</v>
      </c>
      <c r="F284" s="2">
        <f t="shared" si="21"/>
        <v>1828.835138852872</v>
      </c>
      <c r="G284" s="5">
        <f t="shared" si="24"/>
        <v>194999.53270546102</v>
      </c>
      <c r="I284" s="5"/>
    </row>
    <row r="285" spans="2:9" x14ac:dyDescent="0.25">
      <c r="B285" s="9">
        <v>275</v>
      </c>
      <c r="C285" s="17">
        <f t="shared" si="22"/>
        <v>50425</v>
      </c>
      <c r="D285" s="5">
        <f t="shared" si="23"/>
        <v>194999.53270546102</v>
      </c>
      <c r="E285" s="18">
        <f t="shared" si="20"/>
        <v>934.37276088033457</v>
      </c>
      <c r="F285" s="2">
        <f t="shared" si="21"/>
        <v>1837.5983072265419</v>
      </c>
      <c r="G285" s="5">
        <f t="shared" si="24"/>
        <v>193161.93439823447</v>
      </c>
      <c r="I285" s="5"/>
    </row>
    <row r="286" spans="2:9" x14ac:dyDescent="0.25">
      <c r="B286" s="9">
        <v>276</v>
      </c>
      <c r="C286" s="17">
        <f t="shared" si="22"/>
        <v>50456</v>
      </c>
      <c r="D286" s="5">
        <f t="shared" si="23"/>
        <v>193161.93439823447</v>
      </c>
      <c r="E286" s="18">
        <f t="shared" si="20"/>
        <v>925.56760232487397</v>
      </c>
      <c r="F286" s="2">
        <f t="shared" si="21"/>
        <v>1846.4034657820023</v>
      </c>
      <c r="G286" s="5">
        <f t="shared" si="24"/>
        <v>191315.53093245247</v>
      </c>
      <c r="I286" s="5"/>
    </row>
    <row r="287" spans="2:9" x14ac:dyDescent="0.25">
      <c r="B287" s="9">
        <v>277</v>
      </c>
      <c r="C287" s="17">
        <f t="shared" si="22"/>
        <v>50484</v>
      </c>
      <c r="D287" s="5">
        <f t="shared" si="23"/>
        <v>191315.53093245247</v>
      </c>
      <c r="E287" s="18">
        <f t="shared" si="20"/>
        <v>916.72025238466858</v>
      </c>
      <c r="F287" s="2">
        <f t="shared" si="21"/>
        <v>1855.250815722208</v>
      </c>
      <c r="G287" s="5">
        <f t="shared" si="24"/>
        <v>189460.28011673025</v>
      </c>
      <c r="I287" s="5"/>
    </row>
    <row r="288" spans="2:9" x14ac:dyDescent="0.25">
      <c r="B288" s="9">
        <v>278</v>
      </c>
      <c r="C288" s="17">
        <f t="shared" si="22"/>
        <v>50515</v>
      </c>
      <c r="D288" s="5">
        <f t="shared" si="23"/>
        <v>189460.28011673025</v>
      </c>
      <c r="E288" s="18">
        <f t="shared" si="20"/>
        <v>907.83050889266633</v>
      </c>
      <c r="F288" s="2">
        <f t="shared" si="21"/>
        <v>1864.1405592142103</v>
      </c>
      <c r="G288" s="5">
        <f t="shared" si="24"/>
        <v>187596.13955751606</v>
      </c>
      <c r="I288" s="5"/>
    </row>
    <row r="289" spans="2:9" x14ac:dyDescent="0.25">
      <c r="B289" s="9">
        <v>279</v>
      </c>
      <c r="C289" s="17">
        <f t="shared" si="22"/>
        <v>50545</v>
      </c>
      <c r="D289" s="5">
        <f t="shared" si="23"/>
        <v>187596.13955751606</v>
      </c>
      <c r="E289" s="18">
        <f t="shared" si="20"/>
        <v>898.89816871309813</v>
      </c>
      <c r="F289" s="2">
        <f t="shared" si="21"/>
        <v>1873.0728993937782</v>
      </c>
      <c r="G289" s="5">
        <f t="shared" si="24"/>
        <v>185723.06665812229</v>
      </c>
      <c r="I289" s="5"/>
    </row>
    <row r="290" spans="2:9" x14ac:dyDescent="0.25">
      <c r="B290" s="9">
        <v>280</v>
      </c>
      <c r="C290" s="17">
        <f t="shared" si="22"/>
        <v>50576</v>
      </c>
      <c r="D290" s="5">
        <f t="shared" si="23"/>
        <v>185723.06665812229</v>
      </c>
      <c r="E290" s="18">
        <f t="shared" si="20"/>
        <v>889.92302773683639</v>
      </c>
      <c r="F290" s="2">
        <f t="shared" si="21"/>
        <v>1882.0480403700401</v>
      </c>
      <c r="G290" s="5">
        <f t="shared" si="24"/>
        <v>183841.01861775224</v>
      </c>
      <c r="I290" s="5"/>
    </row>
    <row r="291" spans="2:9" x14ac:dyDescent="0.25">
      <c r="B291" s="9">
        <v>281</v>
      </c>
      <c r="C291" s="17">
        <f t="shared" si="22"/>
        <v>50606</v>
      </c>
      <c r="D291" s="5">
        <f t="shared" si="23"/>
        <v>183841.01861775224</v>
      </c>
      <c r="E291" s="18">
        <f t="shared" si="20"/>
        <v>880.90488087672986</v>
      </c>
      <c r="F291" s="2">
        <f t="shared" si="21"/>
        <v>1891.0661872301464</v>
      </c>
      <c r="G291" s="5">
        <f t="shared" si="24"/>
        <v>181949.9524305221</v>
      </c>
      <c r="I291" s="5"/>
    </row>
    <row r="292" spans="2:9" x14ac:dyDescent="0.25">
      <c r="B292" s="9">
        <v>282</v>
      </c>
      <c r="C292" s="17">
        <f t="shared" si="22"/>
        <v>50637</v>
      </c>
      <c r="D292" s="5">
        <f t="shared" si="23"/>
        <v>181949.9524305221</v>
      </c>
      <c r="E292" s="18">
        <f t="shared" si="20"/>
        <v>871.84352206291885</v>
      </c>
      <c r="F292" s="2">
        <f t="shared" si="21"/>
        <v>1900.1275460439576</v>
      </c>
      <c r="G292" s="5">
        <f t="shared" si="24"/>
        <v>180049.82488447815</v>
      </c>
      <c r="I292" s="5"/>
    </row>
    <row r="293" spans="2:9" x14ac:dyDescent="0.25">
      <c r="B293" s="9">
        <v>283</v>
      </c>
      <c r="C293" s="17">
        <f t="shared" si="22"/>
        <v>50668</v>
      </c>
      <c r="D293" s="5">
        <f t="shared" si="23"/>
        <v>180049.82488447815</v>
      </c>
      <c r="E293" s="18">
        <f t="shared" si="20"/>
        <v>862.73874423812481</v>
      </c>
      <c r="F293" s="2">
        <f t="shared" si="21"/>
        <v>1909.2323238687516</v>
      </c>
      <c r="G293" s="5">
        <f t="shared" si="24"/>
        <v>178140.5925606094</v>
      </c>
      <c r="I293" s="5"/>
    </row>
    <row r="294" spans="2:9" x14ac:dyDescent="0.25">
      <c r="B294" s="9">
        <v>284</v>
      </c>
      <c r="C294" s="17">
        <f t="shared" si="22"/>
        <v>50698</v>
      </c>
      <c r="D294" s="5">
        <f t="shared" si="23"/>
        <v>178140.5925606094</v>
      </c>
      <c r="E294" s="18">
        <f t="shared" si="20"/>
        <v>853.59033935292041</v>
      </c>
      <c r="F294" s="2">
        <f t="shared" si="21"/>
        <v>1918.380728753956</v>
      </c>
      <c r="G294" s="5">
        <f t="shared" si="24"/>
        <v>176222.21183185544</v>
      </c>
      <c r="I294" s="5"/>
    </row>
    <row r="295" spans="2:9" x14ac:dyDescent="0.25">
      <c r="B295" s="9">
        <v>285</v>
      </c>
      <c r="C295" s="17">
        <f t="shared" si="22"/>
        <v>50729</v>
      </c>
      <c r="D295" s="5">
        <f t="shared" si="23"/>
        <v>176222.21183185544</v>
      </c>
      <c r="E295" s="18">
        <f t="shared" si="20"/>
        <v>844.39809836097436</v>
      </c>
      <c r="F295" s="2">
        <f t="shared" si="21"/>
        <v>1927.5729697459021</v>
      </c>
      <c r="G295" s="5">
        <f t="shared" si="24"/>
        <v>174294.63886210954</v>
      </c>
      <c r="I295" s="5"/>
    </row>
    <row r="296" spans="2:9" x14ac:dyDescent="0.25">
      <c r="B296" s="9">
        <v>286</v>
      </c>
      <c r="C296" s="17">
        <f t="shared" si="22"/>
        <v>50759</v>
      </c>
      <c r="D296" s="5">
        <f t="shared" si="23"/>
        <v>174294.63886210954</v>
      </c>
      <c r="E296" s="18">
        <f t="shared" si="20"/>
        <v>835.16181121427542</v>
      </c>
      <c r="F296" s="2">
        <f t="shared" si="21"/>
        <v>1936.8092568926011</v>
      </c>
      <c r="G296" s="5">
        <f t="shared" si="24"/>
        <v>172357.82960521695</v>
      </c>
      <c r="I296" s="5"/>
    </row>
    <row r="297" spans="2:9" x14ac:dyDescent="0.25">
      <c r="B297" s="9">
        <v>287</v>
      </c>
      <c r="C297" s="17">
        <f t="shared" si="22"/>
        <v>50790</v>
      </c>
      <c r="D297" s="5">
        <f t="shared" si="23"/>
        <v>172357.82960521695</v>
      </c>
      <c r="E297" s="18">
        <f t="shared" si="20"/>
        <v>825.88126685833151</v>
      </c>
      <c r="F297" s="2">
        <f t="shared" si="21"/>
        <v>1946.0898012485447</v>
      </c>
      <c r="G297" s="5">
        <f t="shared" si="24"/>
        <v>170411.7398039684</v>
      </c>
      <c r="I297" s="5"/>
    </row>
    <row r="298" spans="2:9" x14ac:dyDescent="0.25">
      <c r="B298" s="9">
        <v>288</v>
      </c>
      <c r="C298" s="17">
        <f t="shared" si="22"/>
        <v>50821</v>
      </c>
      <c r="D298" s="5">
        <f t="shared" si="23"/>
        <v>170411.7398039684</v>
      </c>
      <c r="E298" s="18">
        <f t="shared" si="20"/>
        <v>816.55625322734898</v>
      </c>
      <c r="F298" s="2">
        <f t="shared" si="21"/>
        <v>1955.4148148795277</v>
      </c>
      <c r="G298" s="5">
        <f t="shared" si="24"/>
        <v>168456.32498908887</v>
      </c>
      <c r="I298" s="5"/>
    </row>
    <row r="299" spans="2:9" x14ac:dyDescent="0.25">
      <c r="B299" s="9">
        <v>289</v>
      </c>
      <c r="C299" s="17">
        <f t="shared" si="22"/>
        <v>50849</v>
      </c>
      <c r="D299" s="5">
        <f t="shared" si="23"/>
        <v>168456.32498908887</v>
      </c>
      <c r="E299" s="18">
        <f t="shared" si="20"/>
        <v>807.18655723938457</v>
      </c>
      <c r="F299" s="2">
        <f t="shared" si="21"/>
        <v>1964.7845108674919</v>
      </c>
      <c r="G299" s="5">
        <f t="shared" si="24"/>
        <v>166491.54047822137</v>
      </c>
      <c r="I299" s="5"/>
    </row>
    <row r="300" spans="2:9" x14ac:dyDescent="0.25">
      <c r="B300" s="9">
        <v>290</v>
      </c>
      <c r="C300" s="17">
        <f t="shared" si="22"/>
        <v>50880</v>
      </c>
      <c r="D300" s="5">
        <f t="shared" si="23"/>
        <v>166491.54047822137</v>
      </c>
      <c r="E300" s="18">
        <f t="shared" si="20"/>
        <v>797.77196479147779</v>
      </c>
      <c r="F300" s="2">
        <f t="shared" si="21"/>
        <v>1974.1991033153986</v>
      </c>
      <c r="G300" s="5">
        <f t="shared" si="24"/>
        <v>164517.34137490598</v>
      </c>
      <c r="I300" s="5"/>
    </row>
    <row r="301" spans="2:9" x14ac:dyDescent="0.25">
      <c r="B301" s="9">
        <v>291</v>
      </c>
      <c r="C301" s="17">
        <f t="shared" si="22"/>
        <v>50910</v>
      </c>
      <c r="D301" s="5">
        <f t="shared" si="23"/>
        <v>164517.34137490598</v>
      </c>
      <c r="E301" s="18">
        <f t="shared" si="20"/>
        <v>788.31226075475809</v>
      </c>
      <c r="F301" s="2">
        <f t="shared" si="21"/>
        <v>1983.6588073521182</v>
      </c>
      <c r="G301" s="5">
        <f t="shared" si="24"/>
        <v>162533.68256755386</v>
      </c>
      <c r="I301" s="5"/>
    </row>
    <row r="302" spans="2:9" x14ac:dyDescent="0.25">
      <c r="B302" s="9">
        <v>292</v>
      </c>
      <c r="C302" s="17">
        <f t="shared" si="22"/>
        <v>50941</v>
      </c>
      <c r="D302" s="5">
        <f t="shared" si="23"/>
        <v>162533.68256755386</v>
      </c>
      <c r="E302" s="18">
        <f t="shared" si="20"/>
        <v>778.80722896952921</v>
      </c>
      <c r="F302" s="2">
        <f t="shared" si="21"/>
        <v>1993.1638391373472</v>
      </c>
      <c r="G302" s="5">
        <f t="shared" si="24"/>
        <v>160540.5187284165</v>
      </c>
      <c r="I302" s="5"/>
    </row>
    <row r="303" spans="2:9" x14ac:dyDescent="0.25">
      <c r="B303" s="9">
        <v>293</v>
      </c>
      <c r="C303" s="17">
        <f t="shared" si="22"/>
        <v>50971</v>
      </c>
      <c r="D303" s="5">
        <f t="shared" si="23"/>
        <v>160540.5187284165</v>
      </c>
      <c r="E303" s="18">
        <f t="shared" si="20"/>
        <v>769.25665224032957</v>
      </c>
      <c r="F303" s="2">
        <f t="shared" si="21"/>
        <v>2002.7144158665469</v>
      </c>
      <c r="G303" s="5">
        <f t="shared" si="24"/>
        <v>158537.80431254994</v>
      </c>
      <c r="I303" s="5"/>
    </row>
    <row r="304" spans="2:9" x14ac:dyDescent="0.25">
      <c r="B304" s="9">
        <v>294</v>
      </c>
      <c r="C304" s="17">
        <f t="shared" si="22"/>
        <v>51002</v>
      </c>
      <c r="D304" s="5">
        <f t="shared" si="23"/>
        <v>158537.80431254994</v>
      </c>
      <c r="E304" s="18">
        <f t="shared" si="20"/>
        <v>759.66031233096896</v>
      </c>
      <c r="F304" s="2">
        <f t="shared" si="21"/>
        <v>2012.3107557759074</v>
      </c>
      <c r="G304" s="5">
        <f t="shared" si="24"/>
        <v>156525.49355677402</v>
      </c>
      <c r="I304" s="5"/>
    </row>
    <row r="305" spans="2:9" x14ac:dyDescent="0.25">
      <c r="B305" s="9">
        <v>295</v>
      </c>
      <c r="C305" s="17">
        <f t="shared" si="22"/>
        <v>51033</v>
      </c>
      <c r="D305" s="5">
        <f t="shared" si="23"/>
        <v>156525.49355677402</v>
      </c>
      <c r="E305" s="18">
        <f t="shared" si="20"/>
        <v>750.01798995954266</v>
      </c>
      <c r="F305" s="2">
        <f t="shared" si="21"/>
        <v>2021.9530781473338</v>
      </c>
      <c r="G305" s="5">
        <f t="shared" si="24"/>
        <v>154503.54047862667</v>
      </c>
      <c r="I305" s="5"/>
    </row>
    <row r="306" spans="2:9" x14ac:dyDescent="0.25">
      <c r="B306" s="9">
        <v>296</v>
      </c>
      <c r="C306" s="17">
        <f t="shared" si="22"/>
        <v>51063</v>
      </c>
      <c r="D306" s="5">
        <f t="shared" si="23"/>
        <v>154503.54047862667</v>
      </c>
      <c r="E306" s="18">
        <f t="shared" si="20"/>
        <v>740.32946479342024</v>
      </c>
      <c r="F306" s="2">
        <f t="shared" si="21"/>
        <v>2031.6416033134562</v>
      </c>
      <c r="G306" s="5">
        <f t="shared" si="24"/>
        <v>152471.89887531323</v>
      </c>
      <c r="I306" s="5"/>
    </row>
    <row r="307" spans="2:9" x14ac:dyDescent="0.25">
      <c r="B307" s="9">
        <v>297</v>
      </c>
      <c r="C307" s="17">
        <f t="shared" si="22"/>
        <v>51094</v>
      </c>
      <c r="D307" s="5">
        <f t="shared" si="23"/>
        <v>152471.89887531323</v>
      </c>
      <c r="E307" s="18">
        <f t="shared" si="20"/>
        <v>730.59451544420972</v>
      </c>
      <c r="F307" s="2">
        <f t="shared" si="21"/>
        <v>2041.3765526626667</v>
      </c>
      <c r="G307" s="5">
        <f t="shared" si="24"/>
        <v>150430.52232265056</v>
      </c>
      <c r="I307" s="5"/>
    </row>
    <row r="308" spans="2:9" x14ac:dyDescent="0.25">
      <c r="B308" s="9">
        <v>298</v>
      </c>
      <c r="C308" s="17">
        <f t="shared" si="22"/>
        <v>51124</v>
      </c>
      <c r="D308" s="5">
        <f t="shared" si="23"/>
        <v>150430.52232265056</v>
      </c>
      <c r="E308" s="18">
        <f t="shared" si="20"/>
        <v>720.81291946270107</v>
      </c>
      <c r="F308" s="2">
        <f t="shared" si="21"/>
        <v>2051.1581486441751</v>
      </c>
      <c r="G308" s="5">
        <f t="shared" si="24"/>
        <v>148379.36417400639</v>
      </c>
      <c r="I308" s="5"/>
    </row>
    <row r="309" spans="2:9" x14ac:dyDescent="0.25">
      <c r="B309" s="9">
        <v>299</v>
      </c>
      <c r="C309" s="17">
        <f t="shared" si="22"/>
        <v>51155</v>
      </c>
      <c r="D309" s="5">
        <f t="shared" si="23"/>
        <v>148379.36417400639</v>
      </c>
      <c r="E309" s="18">
        <f t="shared" si="20"/>
        <v>710.98445333378129</v>
      </c>
      <c r="F309" s="2">
        <f t="shared" si="21"/>
        <v>2060.9866147730954</v>
      </c>
      <c r="G309" s="5">
        <f t="shared" si="24"/>
        <v>146318.37755923328</v>
      </c>
      <c r="I309" s="5"/>
    </row>
    <row r="310" spans="2:9" x14ac:dyDescent="0.25">
      <c r="B310" s="9">
        <v>300</v>
      </c>
      <c r="C310" s="17">
        <f t="shared" si="22"/>
        <v>51186</v>
      </c>
      <c r="D310" s="5">
        <f t="shared" si="23"/>
        <v>146318.37755923328</v>
      </c>
      <c r="E310" s="18">
        <f t="shared" si="20"/>
        <v>701.10889247132673</v>
      </c>
      <c r="F310" s="2">
        <f t="shared" si="21"/>
        <v>2070.8621756355496</v>
      </c>
      <c r="G310" s="5">
        <f t="shared" si="24"/>
        <v>144247.51538359773</v>
      </c>
      <c r="I310" s="5"/>
    </row>
    <row r="311" spans="2:9" x14ac:dyDescent="0.25">
      <c r="B311" s="9">
        <v>301</v>
      </c>
      <c r="C311" s="17">
        <f t="shared" si="22"/>
        <v>51215</v>
      </c>
      <c r="D311" s="5">
        <f t="shared" si="23"/>
        <v>144247.51538359773</v>
      </c>
      <c r="E311" s="18">
        <f t="shared" si="20"/>
        <v>691.1860112130729</v>
      </c>
      <c r="F311" s="2">
        <f t="shared" si="21"/>
        <v>2080.7850568938034</v>
      </c>
      <c r="G311" s="5">
        <f t="shared" si="24"/>
        <v>142166.73032670392</v>
      </c>
      <c r="I311" s="5"/>
    </row>
    <row r="312" spans="2:9" x14ac:dyDescent="0.25">
      <c r="B312" s="9">
        <v>302</v>
      </c>
      <c r="C312" s="17">
        <f t="shared" si="22"/>
        <v>51246</v>
      </c>
      <c r="D312" s="5">
        <f t="shared" si="23"/>
        <v>142166.73032670392</v>
      </c>
      <c r="E312" s="18">
        <f t="shared" si="20"/>
        <v>681.21558281545697</v>
      </c>
      <c r="F312" s="2">
        <f t="shared" si="21"/>
        <v>2090.7554852914195</v>
      </c>
      <c r="G312" s="5">
        <f t="shared" si="24"/>
        <v>140075.97484141251</v>
      </c>
      <c r="I312" s="5"/>
    </row>
    <row r="313" spans="2:9" x14ac:dyDescent="0.25">
      <c r="B313" s="9">
        <v>303</v>
      </c>
      <c r="C313" s="17">
        <f t="shared" si="22"/>
        <v>51276</v>
      </c>
      <c r="D313" s="5">
        <f t="shared" si="23"/>
        <v>140075.97484141251</v>
      </c>
      <c r="E313" s="18">
        <f t="shared" si="20"/>
        <v>671.19737944843553</v>
      </c>
      <c r="F313" s="2">
        <f t="shared" si="21"/>
        <v>2100.7736886584407</v>
      </c>
      <c r="G313" s="5">
        <f t="shared" si="24"/>
        <v>137975.20115275407</v>
      </c>
      <c r="I313" s="5"/>
    </row>
    <row r="314" spans="2:9" x14ac:dyDescent="0.25">
      <c r="B314" s="9">
        <v>304</v>
      </c>
      <c r="C314" s="17">
        <f t="shared" si="22"/>
        <v>51307</v>
      </c>
      <c r="D314" s="5">
        <f t="shared" si="23"/>
        <v>137975.20115275407</v>
      </c>
      <c r="E314" s="18">
        <f t="shared" si="20"/>
        <v>661.13117219028061</v>
      </c>
      <c r="F314" s="2">
        <f t="shared" si="21"/>
        <v>2110.8398959165961</v>
      </c>
      <c r="G314" s="5">
        <f t="shared" si="24"/>
        <v>135864.36125683747</v>
      </c>
      <c r="I314" s="5"/>
    </row>
    <row r="315" spans="2:9" x14ac:dyDescent="0.25">
      <c r="B315" s="9">
        <v>305</v>
      </c>
      <c r="C315" s="17">
        <f t="shared" si="22"/>
        <v>51337</v>
      </c>
      <c r="D315" s="5">
        <f t="shared" si="23"/>
        <v>135864.36125683747</v>
      </c>
      <c r="E315" s="18">
        <f t="shared" si="20"/>
        <v>651.01673102234668</v>
      </c>
      <c r="F315" s="2">
        <f t="shared" si="21"/>
        <v>2120.9543370845295</v>
      </c>
      <c r="G315" s="5">
        <f t="shared" si="24"/>
        <v>133743.40691975295</v>
      </c>
      <c r="I315" s="5"/>
    </row>
    <row r="316" spans="2:9" x14ac:dyDescent="0.25">
      <c r="B316" s="9">
        <v>306</v>
      </c>
      <c r="C316" s="17">
        <f t="shared" si="22"/>
        <v>51368</v>
      </c>
      <c r="D316" s="5">
        <f t="shared" si="23"/>
        <v>133743.40691975295</v>
      </c>
      <c r="E316" s="18">
        <f t="shared" si="20"/>
        <v>640.85382482381681</v>
      </c>
      <c r="F316" s="2">
        <f t="shared" si="21"/>
        <v>2131.1172432830595</v>
      </c>
      <c r="G316" s="5">
        <f t="shared" si="24"/>
        <v>131612.2896764699</v>
      </c>
      <c r="I316" s="5"/>
    </row>
    <row r="317" spans="2:9" x14ac:dyDescent="0.25">
      <c r="B317" s="9">
        <v>307</v>
      </c>
      <c r="C317" s="17">
        <f t="shared" si="22"/>
        <v>51399</v>
      </c>
      <c r="D317" s="5">
        <f t="shared" si="23"/>
        <v>131612.2896764699</v>
      </c>
      <c r="E317" s="18">
        <f t="shared" si="20"/>
        <v>630.64222136641888</v>
      </c>
      <c r="F317" s="2">
        <f t="shared" si="21"/>
        <v>2141.3288467404573</v>
      </c>
      <c r="G317" s="5">
        <f t="shared" si="24"/>
        <v>129470.96082972943</v>
      </c>
      <c r="I317" s="5"/>
    </row>
    <row r="318" spans="2:9" x14ac:dyDescent="0.25">
      <c r="B318" s="9">
        <v>308</v>
      </c>
      <c r="C318" s="17">
        <f t="shared" si="22"/>
        <v>51429</v>
      </c>
      <c r="D318" s="5">
        <f t="shared" si="23"/>
        <v>129470.96082972943</v>
      </c>
      <c r="E318" s="18">
        <f t="shared" si="20"/>
        <v>620.38168730912071</v>
      </c>
      <c r="F318" s="2">
        <f t="shared" si="21"/>
        <v>2151.5893807977554</v>
      </c>
      <c r="G318" s="5">
        <f t="shared" si="24"/>
        <v>127319.37144893168</v>
      </c>
      <c r="I318" s="5"/>
    </row>
    <row r="319" spans="2:9" x14ac:dyDescent="0.25">
      <c r="B319" s="9">
        <v>309</v>
      </c>
      <c r="C319" s="17">
        <f t="shared" si="22"/>
        <v>51460</v>
      </c>
      <c r="D319" s="5">
        <f t="shared" si="23"/>
        <v>127319.37144893168</v>
      </c>
      <c r="E319" s="18">
        <f t="shared" si="20"/>
        <v>610.07198819279813</v>
      </c>
      <c r="F319" s="2">
        <f t="shared" si="21"/>
        <v>2161.8990799140784</v>
      </c>
      <c r="G319" s="5">
        <f t="shared" si="24"/>
        <v>125157.4723690176</v>
      </c>
      <c r="I319" s="5"/>
    </row>
    <row r="320" spans="2:9" x14ac:dyDescent="0.25">
      <c r="B320" s="9">
        <v>310</v>
      </c>
      <c r="C320" s="17">
        <f t="shared" si="22"/>
        <v>51490</v>
      </c>
      <c r="D320" s="5">
        <f t="shared" si="23"/>
        <v>125157.4723690176</v>
      </c>
      <c r="E320" s="18">
        <f t="shared" si="20"/>
        <v>599.71288843487662</v>
      </c>
      <c r="F320" s="2">
        <f t="shared" si="21"/>
        <v>2172.2581796719996</v>
      </c>
      <c r="G320" s="5">
        <f t="shared" si="24"/>
        <v>122985.2141893456</v>
      </c>
      <c r="I320" s="5"/>
    </row>
    <row r="321" spans="2:9" x14ac:dyDescent="0.25">
      <c r="B321" s="9">
        <v>311</v>
      </c>
      <c r="C321" s="17">
        <f t="shared" si="22"/>
        <v>51521</v>
      </c>
      <c r="D321" s="5">
        <f t="shared" si="23"/>
        <v>122985.2141893456</v>
      </c>
      <c r="E321" s="18">
        <f t="shared" si="20"/>
        <v>589.3041513239483</v>
      </c>
      <c r="F321" s="2">
        <f t="shared" si="21"/>
        <v>2182.6669167829282</v>
      </c>
      <c r="G321" s="5">
        <f t="shared" si="24"/>
        <v>120802.54727256268</v>
      </c>
      <c r="I321" s="5"/>
    </row>
    <row r="322" spans="2:9" x14ac:dyDescent="0.25">
      <c r="B322" s="9">
        <v>312</v>
      </c>
      <c r="C322" s="17">
        <f t="shared" si="22"/>
        <v>51552</v>
      </c>
      <c r="D322" s="5">
        <f t="shared" si="23"/>
        <v>120802.54727256268</v>
      </c>
      <c r="E322" s="18">
        <f t="shared" si="20"/>
        <v>578.84553901436334</v>
      </c>
      <c r="F322" s="2">
        <f t="shared" si="21"/>
        <v>2193.1255290925133</v>
      </c>
      <c r="G322" s="5">
        <f t="shared" si="24"/>
        <v>118609.42174347016</v>
      </c>
      <c r="I322" s="5"/>
    </row>
    <row r="323" spans="2:9" x14ac:dyDescent="0.25">
      <c r="B323" s="9">
        <v>313</v>
      </c>
      <c r="C323" s="17">
        <f t="shared" si="22"/>
        <v>51580</v>
      </c>
      <c r="D323" s="5">
        <f t="shared" si="23"/>
        <v>118609.42174347016</v>
      </c>
      <c r="E323" s="18">
        <f t="shared" si="20"/>
        <v>568.33681252079509</v>
      </c>
      <c r="F323" s="2">
        <f t="shared" si="21"/>
        <v>2203.6342555860815</v>
      </c>
      <c r="G323" s="5">
        <f t="shared" si="24"/>
        <v>116405.78748788408</v>
      </c>
      <c r="I323" s="5"/>
    </row>
    <row r="324" spans="2:9" x14ac:dyDescent="0.25">
      <c r="B324" s="9">
        <v>314</v>
      </c>
      <c r="C324" s="17">
        <f t="shared" si="22"/>
        <v>51611</v>
      </c>
      <c r="D324" s="5">
        <f t="shared" si="23"/>
        <v>116405.78748788408</v>
      </c>
      <c r="E324" s="18">
        <f t="shared" si="20"/>
        <v>557.77773171277852</v>
      </c>
      <c r="F324" s="2">
        <f t="shared" si="21"/>
        <v>2214.193336394098</v>
      </c>
      <c r="G324" s="5">
        <f t="shared" si="24"/>
        <v>114191.59415148999</v>
      </c>
      <c r="I324" s="5"/>
    </row>
    <row r="325" spans="2:9" x14ac:dyDescent="0.25">
      <c r="B325" s="9">
        <v>315</v>
      </c>
      <c r="C325" s="17">
        <f t="shared" si="22"/>
        <v>51641</v>
      </c>
      <c r="D325" s="5">
        <f t="shared" si="23"/>
        <v>114191.59415148999</v>
      </c>
      <c r="E325" s="18">
        <f t="shared" si="20"/>
        <v>547.16805530922352</v>
      </c>
      <c r="F325" s="2">
        <f t="shared" si="21"/>
        <v>2224.8030127976531</v>
      </c>
      <c r="G325" s="5">
        <f t="shared" si="24"/>
        <v>111966.79113869234</v>
      </c>
      <c r="I325" s="5"/>
    </row>
    <row r="326" spans="2:9" x14ac:dyDescent="0.25">
      <c r="B326" s="9">
        <v>316</v>
      </c>
      <c r="C326" s="17">
        <f t="shared" si="22"/>
        <v>51672</v>
      </c>
      <c r="D326" s="5">
        <f t="shared" si="23"/>
        <v>111966.79113869234</v>
      </c>
      <c r="E326" s="18">
        <f t="shared" si="20"/>
        <v>536.50754087290125</v>
      </c>
      <c r="F326" s="2">
        <f t="shared" si="21"/>
        <v>2235.4635272339751</v>
      </c>
      <c r="G326" s="5">
        <f t="shared" si="24"/>
        <v>109731.32761145836</v>
      </c>
      <c r="I326" s="5"/>
    </row>
    <row r="327" spans="2:9" x14ac:dyDescent="0.25">
      <c r="B327" s="9">
        <v>317</v>
      </c>
      <c r="C327" s="17">
        <f t="shared" si="22"/>
        <v>51702</v>
      </c>
      <c r="D327" s="5">
        <f t="shared" si="23"/>
        <v>109731.32761145836</v>
      </c>
      <c r="E327" s="18">
        <f t="shared" si="20"/>
        <v>525.79594480490516</v>
      </c>
      <c r="F327" s="2">
        <f t="shared" si="21"/>
        <v>2246.1751233019713</v>
      </c>
      <c r="G327" s="5">
        <f t="shared" si="24"/>
        <v>107485.15248815638</v>
      </c>
      <c r="I327" s="5"/>
    </row>
    <row r="328" spans="2:9" x14ac:dyDescent="0.25">
      <c r="B328" s="9">
        <v>318</v>
      </c>
      <c r="C328" s="17">
        <f t="shared" si="22"/>
        <v>51733</v>
      </c>
      <c r="D328" s="5">
        <f t="shared" si="23"/>
        <v>107485.15248815638</v>
      </c>
      <c r="E328" s="18">
        <f t="shared" si="20"/>
        <v>515.03302233908323</v>
      </c>
      <c r="F328" s="2">
        <f t="shared" si="21"/>
        <v>2256.938045767793</v>
      </c>
      <c r="G328" s="5">
        <f t="shared" si="24"/>
        <v>105228.21444238859</v>
      </c>
      <c r="I328" s="5"/>
    </row>
    <row r="329" spans="2:9" x14ac:dyDescent="0.25">
      <c r="B329" s="9">
        <v>319</v>
      </c>
      <c r="C329" s="17">
        <f t="shared" si="22"/>
        <v>51764</v>
      </c>
      <c r="D329" s="5">
        <f t="shared" si="23"/>
        <v>105228.21444238859</v>
      </c>
      <c r="E329" s="18">
        <f t="shared" si="20"/>
        <v>504.21852753644595</v>
      </c>
      <c r="F329" s="2">
        <f t="shared" si="21"/>
        <v>2267.7525405704305</v>
      </c>
      <c r="G329" s="5">
        <f t="shared" si="24"/>
        <v>102960.46190181815</v>
      </c>
      <c r="I329" s="5"/>
    </row>
    <row r="330" spans="2:9" x14ac:dyDescent="0.25">
      <c r="B330" s="9">
        <v>320</v>
      </c>
      <c r="C330" s="17">
        <f t="shared" si="22"/>
        <v>51794</v>
      </c>
      <c r="D330" s="5">
        <f t="shared" si="23"/>
        <v>102960.46190181815</v>
      </c>
      <c r="E330" s="18">
        <f t="shared" si="20"/>
        <v>493.35221327954599</v>
      </c>
      <c r="F330" s="2">
        <f t="shared" si="21"/>
        <v>2278.6188548273303</v>
      </c>
      <c r="G330" s="5">
        <f t="shared" si="24"/>
        <v>100681.84304699082</v>
      </c>
      <c r="I330" s="5"/>
    </row>
    <row r="331" spans="2:9" x14ac:dyDescent="0.25">
      <c r="B331" s="9">
        <v>321</v>
      </c>
      <c r="C331" s="17">
        <f t="shared" si="22"/>
        <v>51825</v>
      </c>
      <c r="D331" s="5">
        <f t="shared" si="23"/>
        <v>100681.84304699082</v>
      </c>
      <c r="E331" s="18">
        <f t="shared" si="20"/>
        <v>482.43383126683165</v>
      </c>
      <c r="F331" s="2">
        <f t="shared" si="21"/>
        <v>2289.5372368400449</v>
      </c>
      <c r="G331" s="5">
        <f t="shared" si="24"/>
        <v>98392.305810150778</v>
      </c>
      <c r="I331" s="5"/>
    </row>
    <row r="332" spans="2:9" x14ac:dyDescent="0.25">
      <c r="B332" s="9">
        <v>322</v>
      </c>
      <c r="C332" s="17">
        <f t="shared" si="22"/>
        <v>51855</v>
      </c>
      <c r="D332" s="5">
        <f t="shared" si="23"/>
        <v>98392.305810150778</v>
      </c>
      <c r="E332" s="18">
        <f t="shared" ref="E332:E370" si="25">IPMT(E$4,B332,E$3,-E$2)</f>
        <v>471.46313200697301</v>
      </c>
      <c r="F332" s="2">
        <f t="shared" ref="F332:F370" si="26">PPMT(E$4,B332,E$3,-E$2)</f>
        <v>2300.5079360999034</v>
      </c>
      <c r="G332" s="5">
        <f t="shared" si="24"/>
        <v>96091.79787405087</v>
      </c>
      <c r="I332" s="5"/>
    </row>
    <row r="333" spans="2:9" x14ac:dyDescent="0.25">
      <c r="B333" s="9">
        <v>323</v>
      </c>
      <c r="C333" s="17">
        <f t="shared" ref="C333:C370" si="27">DATE(YEAR(C332),MONTH(C332)+1,DAY(C332))</f>
        <v>51886</v>
      </c>
      <c r="D333" s="5">
        <f t="shared" ref="D333:D370" si="28">G332</f>
        <v>96091.79787405087</v>
      </c>
      <c r="E333" s="18">
        <f t="shared" si="25"/>
        <v>460.43986481316097</v>
      </c>
      <c r="F333" s="2">
        <f t="shared" si="26"/>
        <v>2311.5312032937154</v>
      </c>
      <c r="G333" s="5">
        <f t="shared" ref="G333:G370" si="29">G332-F333</f>
        <v>93780.266670757148</v>
      </c>
      <c r="I333" s="5"/>
    </row>
    <row r="334" spans="2:9" x14ac:dyDescent="0.25">
      <c r="B334" s="9">
        <v>324</v>
      </c>
      <c r="C334" s="17">
        <f t="shared" si="27"/>
        <v>51917</v>
      </c>
      <c r="D334" s="5">
        <f t="shared" si="28"/>
        <v>93780.266670757148</v>
      </c>
      <c r="E334" s="18">
        <f t="shared" si="25"/>
        <v>449.3637777973787</v>
      </c>
      <c r="F334" s="2">
        <f t="shared" si="26"/>
        <v>2322.6072903094978</v>
      </c>
      <c r="G334" s="5">
        <f t="shared" si="29"/>
        <v>91457.659380447643</v>
      </c>
      <c r="I334" s="5"/>
    </row>
    <row r="335" spans="2:9" x14ac:dyDescent="0.25">
      <c r="B335" s="9">
        <v>325</v>
      </c>
      <c r="C335" s="17">
        <f t="shared" si="27"/>
        <v>51945</v>
      </c>
      <c r="D335" s="5">
        <f t="shared" si="28"/>
        <v>91457.659380447643</v>
      </c>
      <c r="E335" s="18">
        <f t="shared" si="25"/>
        <v>438.23461786464566</v>
      </c>
      <c r="F335" s="2">
        <f t="shared" si="26"/>
        <v>2333.7364502422306</v>
      </c>
      <c r="G335" s="5">
        <f t="shared" si="29"/>
        <v>89123.922930205415</v>
      </c>
      <c r="I335" s="5"/>
    </row>
    <row r="336" spans="2:9" x14ac:dyDescent="0.25">
      <c r="B336" s="9">
        <v>326</v>
      </c>
      <c r="C336" s="17">
        <f t="shared" si="27"/>
        <v>51976</v>
      </c>
      <c r="D336" s="5">
        <f t="shared" si="28"/>
        <v>89123.922930205415</v>
      </c>
      <c r="E336" s="18">
        <f t="shared" si="25"/>
        <v>427.05213070723488</v>
      </c>
      <c r="F336" s="2">
        <f t="shared" si="26"/>
        <v>2344.9189373996414</v>
      </c>
      <c r="G336" s="5">
        <f t="shared" si="29"/>
        <v>86779.003992805781</v>
      </c>
      <c r="I336" s="5"/>
    </row>
    <row r="337" spans="2:9" x14ac:dyDescent="0.25">
      <c r="B337" s="9">
        <v>327</v>
      </c>
      <c r="C337" s="17">
        <f t="shared" si="27"/>
        <v>52006</v>
      </c>
      <c r="D337" s="5">
        <f t="shared" si="28"/>
        <v>86779.003992805781</v>
      </c>
      <c r="E337" s="18">
        <f t="shared" si="25"/>
        <v>415.81606079886171</v>
      </c>
      <c r="F337" s="2">
        <f t="shared" si="26"/>
        <v>2356.1550073080148</v>
      </c>
      <c r="G337" s="5">
        <f t="shared" si="29"/>
        <v>84422.848985497767</v>
      </c>
      <c r="I337" s="5"/>
    </row>
    <row r="338" spans="2:9" x14ac:dyDescent="0.25">
      <c r="B338" s="9">
        <v>328</v>
      </c>
      <c r="C338" s="17">
        <f t="shared" si="27"/>
        <v>52037</v>
      </c>
      <c r="D338" s="5">
        <f t="shared" si="28"/>
        <v>84422.848985497767</v>
      </c>
      <c r="E338" s="18">
        <f t="shared" si="25"/>
        <v>404.52615138884397</v>
      </c>
      <c r="F338" s="2">
        <f t="shared" si="26"/>
        <v>2367.4449167180323</v>
      </c>
      <c r="G338" s="5">
        <f t="shared" si="29"/>
        <v>82055.404068779739</v>
      </c>
      <c r="I338" s="5"/>
    </row>
    <row r="339" spans="2:9" x14ac:dyDescent="0.25">
      <c r="B339" s="9">
        <v>329</v>
      </c>
      <c r="C339" s="17">
        <f t="shared" si="27"/>
        <v>52067</v>
      </c>
      <c r="D339" s="5">
        <f t="shared" si="28"/>
        <v>82055.404068779739</v>
      </c>
      <c r="E339" s="18">
        <f t="shared" si="25"/>
        <v>393.18214449623684</v>
      </c>
      <c r="F339" s="2">
        <f t="shared" si="26"/>
        <v>2378.7889236106394</v>
      </c>
      <c r="G339" s="5">
        <f t="shared" si="29"/>
        <v>79676.615145169097</v>
      </c>
      <c r="I339" s="5"/>
    </row>
    <row r="340" spans="2:9" x14ac:dyDescent="0.25">
      <c r="B340" s="9">
        <v>330</v>
      </c>
      <c r="C340" s="17">
        <f t="shared" si="27"/>
        <v>52098</v>
      </c>
      <c r="D340" s="5">
        <f t="shared" si="28"/>
        <v>79676.615145169097</v>
      </c>
      <c r="E340" s="18">
        <f t="shared" si="25"/>
        <v>381.78378090393585</v>
      </c>
      <c r="F340" s="2">
        <f t="shared" si="26"/>
        <v>2390.1872872029403</v>
      </c>
      <c r="G340" s="5">
        <f t="shared" si="29"/>
        <v>77286.427857966162</v>
      </c>
      <c r="I340" s="5"/>
    </row>
    <row r="341" spans="2:9" x14ac:dyDescent="0.25">
      <c r="B341" s="9">
        <v>331</v>
      </c>
      <c r="C341" s="17">
        <f t="shared" si="27"/>
        <v>52129</v>
      </c>
      <c r="D341" s="5">
        <f t="shared" si="28"/>
        <v>77286.427857966162</v>
      </c>
      <c r="E341" s="18">
        <f t="shared" si="25"/>
        <v>370.3308001527551</v>
      </c>
      <c r="F341" s="2">
        <f t="shared" si="26"/>
        <v>2401.6402679541216</v>
      </c>
      <c r="G341" s="5">
        <f t="shared" si="29"/>
        <v>74884.787590012042</v>
      </c>
      <c r="I341" s="5"/>
    </row>
    <row r="342" spans="2:9" x14ac:dyDescent="0.25">
      <c r="B342" s="9">
        <v>332</v>
      </c>
      <c r="C342" s="17">
        <f t="shared" si="27"/>
        <v>52159</v>
      </c>
      <c r="D342" s="5">
        <f t="shared" si="28"/>
        <v>74884.787590012042</v>
      </c>
      <c r="E342" s="18">
        <f t="shared" si="25"/>
        <v>358.82294053547497</v>
      </c>
      <c r="F342" s="2">
        <f t="shared" si="26"/>
        <v>2413.1481275714013</v>
      </c>
      <c r="G342" s="5">
        <f t="shared" si="29"/>
        <v>72471.639462440638</v>
      </c>
      <c r="I342" s="5"/>
    </row>
    <row r="343" spans="2:9" x14ac:dyDescent="0.25">
      <c r="B343" s="9">
        <v>333</v>
      </c>
      <c r="C343" s="17">
        <f t="shared" si="27"/>
        <v>52190</v>
      </c>
      <c r="D343" s="5">
        <f t="shared" si="28"/>
        <v>72471.639462440638</v>
      </c>
      <c r="E343" s="18">
        <f t="shared" si="25"/>
        <v>347.25993909086191</v>
      </c>
      <c r="F343" s="2">
        <f t="shared" si="26"/>
        <v>2424.7111290160146</v>
      </c>
      <c r="G343" s="5">
        <f t="shared" si="29"/>
        <v>70046.928333424628</v>
      </c>
      <c r="I343" s="5"/>
    </row>
    <row r="344" spans="2:9" x14ac:dyDescent="0.25">
      <c r="B344" s="9">
        <v>334</v>
      </c>
      <c r="C344" s="17">
        <f t="shared" si="27"/>
        <v>52220</v>
      </c>
      <c r="D344" s="5">
        <f t="shared" si="28"/>
        <v>70046.928333424628</v>
      </c>
      <c r="E344" s="18">
        <f t="shared" si="25"/>
        <v>335.64153159766028</v>
      </c>
      <c r="F344" s="2">
        <f t="shared" si="26"/>
        <v>2436.3295365092163</v>
      </c>
      <c r="G344" s="5">
        <f t="shared" si="29"/>
        <v>67610.598796915408</v>
      </c>
      <c r="I344" s="5"/>
    </row>
    <row r="345" spans="2:9" x14ac:dyDescent="0.25">
      <c r="B345" s="9">
        <v>335</v>
      </c>
      <c r="C345" s="17">
        <f t="shared" si="27"/>
        <v>52251</v>
      </c>
      <c r="D345" s="5">
        <f t="shared" si="28"/>
        <v>67610.598796915408</v>
      </c>
      <c r="E345" s="18">
        <f t="shared" si="25"/>
        <v>323.9674525685536</v>
      </c>
      <c r="F345" s="2">
        <f t="shared" si="26"/>
        <v>2448.0036155383232</v>
      </c>
      <c r="G345" s="5">
        <f t="shared" si="29"/>
        <v>65162.595181377088</v>
      </c>
      <c r="I345" s="5"/>
    </row>
    <row r="346" spans="2:9" x14ac:dyDescent="0.25">
      <c r="B346" s="9">
        <v>336</v>
      </c>
      <c r="C346" s="17">
        <f t="shared" si="27"/>
        <v>52282</v>
      </c>
      <c r="D346" s="5">
        <f t="shared" si="28"/>
        <v>65162.595181377088</v>
      </c>
      <c r="E346" s="18">
        <f t="shared" si="25"/>
        <v>312.23743524409912</v>
      </c>
      <c r="F346" s="2">
        <f t="shared" si="26"/>
        <v>2459.7336328627775</v>
      </c>
      <c r="G346" s="5">
        <f t="shared" si="29"/>
        <v>62702.861548514309</v>
      </c>
      <c r="I346" s="5"/>
    </row>
    <row r="347" spans="2:9" x14ac:dyDescent="0.25">
      <c r="B347" s="9">
        <v>337</v>
      </c>
      <c r="C347" s="17">
        <f t="shared" si="27"/>
        <v>52310</v>
      </c>
      <c r="D347" s="5">
        <f t="shared" si="28"/>
        <v>62702.861548514309</v>
      </c>
      <c r="E347" s="18">
        <f t="shared" si="25"/>
        <v>300.45121158663164</v>
      </c>
      <c r="F347" s="2">
        <f t="shared" si="26"/>
        <v>2471.519856520245</v>
      </c>
      <c r="G347" s="5">
        <f t="shared" si="29"/>
        <v>60231.341691994065</v>
      </c>
      <c r="I347" s="5"/>
    </row>
    <row r="348" spans="2:9" x14ac:dyDescent="0.25">
      <c r="B348" s="9">
        <v>338</v>
      </c>
      <c r="C348" s="17">
        <f t="shared" si="27"/>
        <v>52341</v>
      </c>
      <c r="D348" s="5">
        <f t="shared" si="28"/>
        <v>60231.341691994065</v>
      </c>
      <c r="E348" s="18">
        <f t="shared" si="25"/>
        <v>288.60851227413877</v>
      </c>
      <c r="F348" s="2">
        <f t="shared" si="26"/>
        <v>2483.3625558327376</v>
      </c>
      <c r="G348" s="5">
        <f t="shared" si="29"/>
        <v>57747.979136161324</v>
      </c>
      <c r="I348" s="5"/>
    </row>
    <row r="349" spans="2:9" x14ac:dyDescent="0.25">
      <c r="B349" s="9">
        <v>339</v>
      </c>
      <c r="C349" s="17">
        <f t="shared" si="27"/>
        <v>52371</v>
      </c>
      <c r="D349" s="5">
        <f t="shared" si="28"/>
        <v>57747.979136161324</v>
      </c>
      <c r="E349" s="18">
        <f t="shared" si="25"/>
        <v>276.70906669410692</v>
      </c>
      <c r="F349" s="2">
        <f t="shared" si="26"/>
        <v>2495.2620014127697</v>
      </c>
      <c r="G349" s="5">
        <f t="shared" si="29"/>
        <v>55252.717134748556</v>
      </c>
      <c r="I349" s="5"/>
    </row>
    <row r="350" spans="2:9" x14ac:dyDescent="0.25">
      <c r="B350" s="9">
        <v>340</v>
      </c>
      <c r="C350" s="17">
        <f t="shared" si="27"/>
        <v>52402</v>
      </c>
      <c r="D350" s="5">
        <f t="shared" si="28"/>
        <v>55252.717134748556</v>
      </c>
      <c r="E350" s="18">
        <f t="shared" si="25"/>
        <v>264.75260293733743</v>
      </c>
      <c r="F350" s="2">
        <f t="shared" si="26"/>
        <v>2507.2184651695393</v>
      </c>
      <c r="G350" s="5">
        <f t="shared" si="29"/>
        <v>52745.498669579014</v>
      </c>
      <c r="I350" s="5"/>
    </row>
    <row r="351" spans="2:9" x14ac:dyDescent="0.25">
      <c r="B351" s="9">
        <v>341</v>
      </c>
      <c r="C351" s="17">
        <f t="shared" si="27"/>
        <v>52432</v>
      </c>
      <c r="D351" s="5">
        <f t="shared" si="28"/>
        <v>52745.498669579014</v>
      </c>
      <c r="E351" s="18">
        <f t="shared" si="25"/>
        <v>252.73884779173332</v>
      </c>
      <c r="F351" s="2">
        <f t="shared" si="26"/>
        <v>2519.232220315143</v>
      </c>
      <c r="G351" s="5">
        <f t="shared" si="29"/>
        <v>50226.266449263872</v>
      </c>
      <c r="I351" s="5"/>
    </row>
    <row r="352" spans="2:9" x14ac:dyDescent="0.25">
      <c r="B352" s="9">
        <v>342</v>
      </c>
      <c r="C352" s="17">
        <f t="shared" si="27"/>
        <v>52463</v>
      </c>
      <c r="D352" s="5">
        <f t="shared" si="28"/>
        <v>50226.266449263872</v>
      </c>
      <c r="E352" s="18">
        <f t="shared" si="25"/>
        <v>240.66752673605669</v>
      </c>
      <c r="F352" s="2">
        <f t="shared" si="26"/>
        <v>2531.3035413708199</v>
      </c>
      <c r="G352" s="5">
        <f t="shared" si="29"/>
        <v>47694.962907893052</v>
      </c>
      <c r="I352" s="5"/>
    </row>
    <row r="353" spans="2:9" x14ac:dyDescent="0.25">
      <c r="B353" s="9">
        <v>343</v>
      </c>
      <c r="C353" s="17">
        <f t="shared" si="27"/>
        <v>52494</v>
      </c>
      <c r="D353" s="5">
        <f t="shared" si="28"/>
        <v>47694.962907893052</v>
      </c>
      <c r="E353" s="18">
        <f t="shared" si="25"/>
        <v>228.53836393365484</v>
      </c>
      <c r="F353" s="2">
        <f t="shared" si="26"/>
        <v>2543.4327041732213</v>
      </c>
      <c r="G353" s="5">
        <f t="shared" si="29"/>
        <v>45151.530203719827</v>
      </c>
      <c r="I353" s="5"/>
    </row>
    <row r="354" spans="2:9" x14ac:dyDescent="0.25">
      <c r="B354" s="9">
        <v>344</v>
      </c>
      <c r="C354" s="17">
        <f t="shared" si="27"/>
        <v>52524</v>
      </c>
      <c r="D354" s="5">
        <f t="shared" si="28"/>
        <v>45151.530203719827</v>
      </c>
      <c r="E354" s="18">
        <f t="shared" si="25"/>
        <v>216.35108222615813</v>
      </c>
      <c r="F354" s="2">
        <f t="shared" si="26"/>
        <v>2555.6199858807181</v>
      </c>
      <c r="G354" s="5">
        <f t="shared" si="29"/>
        <v>42595.910217839111</v>
      </c>
      <c r="I354" s="5"/>
    </row>
    <row r="355" spans="2:9" x14ac:dyDescent="0.25">
      <c r="B355" s="9">
        <v>345</v>
      </c>
      <c r="C355" s="17">
        <f t="shared" si="27"/>
        <v>52555</v>
      </c>
      <c r="D355" s="5">
        <f t="shared" si="28"/>
        <v>42595.910217839111</v>
      </c>
      <c r="E355" s="18">
        <f t="shared" si="25"/>
        <v>204.10540312714633</v>
      </c>
      <c r="F355" s="2">
        <f t="shared" si="26"/>
        <v>2567.8656649797299</v>
      </c>
      <c r="G355" s="5">
        <f t="shared" si="29"/>
        <v>40028.044552859385</v>
      </c>
      <c r="I355" s="5"/>
    </row>
    <row r="356" spans="2:9" x14ac:dyDescent="0.25">
      <c r="B356" s="9">
        <v>346</v>
      </c>
      <c r="C356" s="17">
        <f t="shared" si="27"/>
        <v>52585</v>
      </c>
      <c r="D356" s="5">
        <f t="shared" si="28"/>
        <v>40028.044552859385</v>
      </c>
      <c r="E356" s="18">
        <f t="shared" si="25"/>
        <v>191.8010468157851</v>
      </c>
      <c r="F356" s="2">
        <f t="shared" si="26"/>
        <v>2580.1700212910914</v>
      </c>
      <c r="G356" s="5">
        <f t="shared" si="29"/>
        <v>37447.87453156829</v>
      </c>
      <c r="I356" s="5"/>
    </row>
    <row r="357" spans="2:9" x14ac:dyDescent="0.25">
      <c r="B357" s="9">
        <v>347</v>
      </c>
      <c r="C357" s="17">
        <f t="shared" si="27"/>
        <v>52616</v>
      </c>
      <c r="D357" s="5">
        <f t="shared" si="28"/>
        <v>37447.87453156829</v>
      </c>
      <c r="E357" s="18">
        <f t="shared" si="25"/>
        <v>179.43773213043193</v>
      </c>
      <c r="F357" s="2">
        <f t="shared" si="26"/>
        <v>2592.5333359764445</v>
      </c>
      <c r="G357" s="5">
        <f t="shared" si="29"/>
        <v>34855.341195591842</v>
      </c>
      <c r="I357" s="5"/>
    </row>
    <row r="358" spans="2:9" x14ac:dyDescent="0.25">
      <c r="B358" s="9">
        <v>348</v>
      </c>
      <c r="C358" s="17">
        <f t="shared" si="27"/>
        <v>52647</v>
      </c>
      <c r="D358" s="5">
        <f t="shared" si="28"/>
        <v>34855.341195591842</v>
      </c>
      <c r="E358" s="18">
        <f t="shared" si="25"/>
        <v>167.01517656221148</v>
      </c>
      <c r="F358" s="2">
        <f t="shared" si="26"/>
        <v>2604.9558915446651</v>
      </c>
      <c r="G358" s="5">
        <f t="shared" si="29"/>
        <v>32250.385304047177</v>
      </c>
      <c r="I358" s="5"/>
    </row>
    <row r="359" spans="2:9" x14ac:dyDescent="0.25">
      <c r="B359" s="9">
        <v>349</v>
      </c>
      <c r="C359" s="17">
        <f t="shared" si="27"/>
        <v>52676</v>
      </c>
      <c r="D359" s="5">
        <f t="shared" si="28"/>
        <v>32250.385304047177</v>
      </c>
      <c r="E359" s="18">
        <f t="shared" si="25"/>
        <v>154.53309624855999</v>
      </c>
      <c r="F359" s="2">
        <f t="shared" si="26"/>
        <v>2617.4379718583168</v>
      </c>
      <c r="G359" s="5">
        <f t="shared" si="29"/>
        <v>29632.947332188858</v>
      </c>
      <c r="I359" s="5"/>
    </row>
    <row r="360" spans="2:9" x14ac:dyDescent="0.25">
      <c r="B360" s="9">
        <v>350</v>
      </c>
      <c r="C360" s="17">
        <f t="shared" si="27"/>
        <v>52707</v>
      </c>
      <c r="D360" s="5">
        <f t="shared" si="28"/>
        <v>29632.947332188858</v>
      </c>
      <c r="E360" s="18">
        <f t="shared" si="25"/>
        <v>141.99120596673887</v>
      </c>
      <c r="F360" s="2">
        <f t="shared" si="26"/>
        <v>2629.9798621401378</v>
      </c>
      <c r="G360" s="5">
        <f t="shared" si="29"/>
        <v>27002.967470048719</v>
      </c>
      <c r="I360" s="5"/>
    </row>
    <row r="361" spans="2:9" x14ac:dyDescent="0.25">
      <c r="B361" s="9">
        <v>351</v>
      </c>
      <c r="C361" s="17">
        <f t="shared" si="27"/>
        <v>52737</v>
      </c>
      <c r="D361" s="5">
        <f t="shared" si="28"/>
        <v>27002.967470048719</v>
      </c>
      <c r="E361" s="18">
        <f t="shared" si="25"/>
        <v>129.3892191273174</v>
      </c>
      <c r="F361" s="2">
        <f t="shared" si="26"/>
        <v>2642.5818489795593</v>
      </c>
      <c r="G361" s="5">
        <f t="shared" si="29"/>
        <v>24360.385621069159</v>
      </c>
      <c r="I361" s="5"/>
    </row>
    <row r="362" spans="2:9" x14ac:dyDescent="0.25">
      <c r="B362" s="9">
        <v>352</v>
      </c>
      <c r="C362" s="17">
        <f t="shared" si="27"/>
        <v>52768</v>
      </c>
      <c r="D362" s="5">
        <f t="shared" si="28"/>
        <v>24360.385621069159</v>
      </c>
      <c r="E362" s="18">
        <f t="shared" si="25"/>
        <v>116.72684776762368</v>
      </c>
      <c r="F362" s="2">
        <f t="shared" si="26"/>
        <v>2655.2442203392529</v>
      </c>
      <c r="G362" s="5">
        <f t="shared" si="29"/>
        <v>21705.141400729906</v>
      </c>
      <c r="I362" s="5"/>
    </row>
    <row r="363" spans="2:9" x14ac:dyDescent="0.25">
      <c r="B363" s="9">
        <v>353</v>
      </c>
      <c r="C363" s="17">
        <f t="shared" si="27"/>
        <v>52798</v>
      </c>
      <c r="D363" s="5">
        <f t="shared" si="28"/>
        <v>21705.141400729906</v>
      </c>
      <c r="E363" s="18">
        <f t="shared" si="25"/>
        <v>104.00380254516476</v>
      </c>
      <c r="F363" s="2">
        <f t="shared" si="26"/>
        <v>2667.9672655617119</v>
      </c>
      <c r="G363" s="5">
        <f t="shared" si="29"/>
        <v>19037.174135168196</v>
      </c>
      <c r="I363" s="5"/>
    </row>
    <row r="364" spans="2:9" x14ac:dyDescent="0.25">
      <c r="B364" s="9">
        <v>354</v>
      </c>
      <c r="C364" s="17">
        <f t="shared" si="27"/>
        <v>52829</v>
      </c>
      <c r="D364" s="5">
        <f t="shared" si="28"/>
        <v>19037.174135168196</v>
      </c>
      <c r="E364" s="18">
        <f t="shared" si="25"/>
        <v>91.219792731014877</v>
      </c>
      <c r="F364" s="2">
        <f t="shared" si="26"/>
        <v>2680.7512753758615</v>
      </c>
      <c r="G364" s="5">
        <f t="shared" si="29"/>
        <v>16356.422859792334</v>
      </c>
      <c r="I364" s="5"/>
    </row>
    <row r="365" spans="2:9" x14ac:dyDescent="0.25">
      <c r="B365" s="9">
        <v>355</v>
      </c>
      <c r="C365" s="17">
        <f t="shared" si="27"/>
        <v>52860</v>
      </c>
      <c r="D365" s="5">
        <f t="shared" si="28"/>
        <v>16356.422859792334</v>
      </c>
      <c r="E365" s="18">
        <f t="shared" si="25"/>
        <v>78.374526203172223</v>
      </c>
      <c r="F365" s="2">
        <f t="shared" si="26"/>
        <v>2693.5965419037043</v>
      </c>
      <c r="G365" s="5">
        <f t="shared" si="29"/>
        <v>13662.82631788863</v>
      </c>
      <c r="I365" s="5"/>
    </row>
    <row r="366" spans="2:9" x14ac:dyDescent="0.25">
      <c r="B366" s="9">
        <v>356</v>
      </c>
      <c r="C366" s="17">
        <f t="shared" si="27"/>
        <v>52890</v>
      </c>
      <c r="D366" s="5">
        <f t="shared" si="28"/>
        <v>13662.82631788863</v>
      </c>
      <c r="E366" s="18">
        <f t="shared" si="25"/>
        <v>65.46770943988362</v>
      </c>
      <c r="F366" s="2">
        <f t="shared" si="26"/>
        <v>2706.5033586669933</v>
      </c>
      <c r="G366" s="5">
        <f t="shared" si="29"/>
        <v>10956.322959221638</v>
      </c>
      <c r="I366" s="5"/>
    </row>
    <row r="367" spans="2:9" x14ac:dyDescent="0.25">
      <c r="B367" s="9">
        <v>357</v>
      </c>
      <c r="C367" s="17">
        <f t="shared" si="27"/>
        <v>52921</v>
      </c>
      <c r="D367" s="5">
        <f t="shared" si="28"/>
        <v>10956.322959221638</v>
      </c>
      <c r="E367" s="18">
        <f t="shared" si="25"/>
        <v>52.499047512937622</v>
      </c>
      <c r="F367" s="2">
        <f t="shared" si="26"/>
        <v>2719.4720205939389</v>
      </c>
      <c r="G367" s="5">
        <f t="shared" si="29"/>
        <v>8236.8509386276983</v>
      </c>
      <c r="I367" s="5"/>
    </row>
    <row r="368" spans="2:9" x14ac:dyDescent="0.25">
      <c r="B368" s="9">
        <v>358</v>
      </c>
      <c r="C368" s="17">
        <f t="shared" si="27"/>
        <v>52951</v>
      </c>
      <c r="D368" s="5">
        <f t="shared" si="28"/>
        <v>8236.8509386276983</v>
      </c>
      <c r="E368" s="18">
        <f t="shared" si="25"/>
        <v>39.46824408092499</v>
      </c>
      <c r="F368" s="2">
        <f t="shared" si="26"/>
        <v>2732.5028240259512</v>
      </c>
      <c r="G368" s="5">
        <f t="shared" si="29"/>
        <v>5504.3481146017475</v>
      </c>
      <c r="I368" s="5"/>
    </row>
    <row r="369" spans="2:9" x14ac:dyDescent="0.25">
      <c r="B369" s="9">
        <v>359</v>
      </c>
      <c r="C369" s="17">
        <f t="shared" si="27"/>
        <v>52982</v>
      </c>
      <c r="D369" s="5">
        <f t="shared" si="28"/>
        <v>5504.3481146017475</v>
      </c>
      <c r="E369" s="18">
        <f t="shared" si="25"/>
        <v>26.375001382467303</v>
      </c>
      <c r="F369" s="2">
        <f t="shared" si="26"/>
        <v>2745.5960667244094</v>
      </c>
      <c r="G369" s="5">
        <f t="shared" si="29"/>
        <v>2758.7520478773381</v>
      </c>
      <c r="I369" s="5"/>
    </row>
    <row r="370" spans="2:9" x14ac:dyDescent="0.25">
      <c r="B370" s="9">
        <v>360</v>
      </c>
      <c r="C370" s="17">
        <f t="shared" si="27"/>
        <v>53013</v>
      </c>
      <c r="D370" s="5">
        <f t="shared" si="28"/>
        <v>2758.7520478773381</v>
      </c>
      <c r="E370" s="18">
        <f t="shared" si="25"/>
        <v>13.219020229412848</v>
      </c>
      <c r="F370" s="2">
        <f t="shared" si="26"/>
        <v>2758.7520478774641</v>
      </c>
      <c r="G370" s="5">
        <f t="shared" si="29"/>
        <v>-1.2596501619555056E-10</v>
      </c>
      <c r="I370" s="5"/>
    </row>
  </sheetData>
  <pageMargins left="0.7" right="0.7" top="0.75" bottom="0.75" header="0.3" footer="0.3"/>
  <pageSetup orientation="portrait" horizontalDpi="4294967293" verticalDpi="0" r:id="rId1"/>
  <headerFooter>
    <oddFooter>&amp;LExploring Series&amp;CLoan&amp;Re07c2Apartment_LastFirst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2009-10-26T04:41:08Z</outs:dateTime>
      <outs:isPinned>true</outs:isPinned>
    </outs:relatedDate>
    <outs:relatedDate>
      <outs:type>2</outs:type>
      <outs:displayName>Created</outs:displayName>
      <outs:dateTime>2009-09-20T16:19:25Z</outs:dateTime>
      <outs:isPinned>true</outs:isPinned>
    </outs:relatedDate>
    <outs:relatedDate>
      <outs:type>4</outs:type>
      <outs:displayName>Last Printed</outs:displayName>
      <outs:dateTime>2009-10-26T04:40:16Z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2CEEE01-1E7E-4181-9D6A-5D60A74A758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Database</vt:lpstr>
      <vt:lpstr>Loan</vt:lpstr>
      <vt:lpstr>Database!Criteria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2009-10-26T04:40:16Z</cp:lastPrinted>
  <dcterms:created xsi:type="dcterms:W3CDTF">2009-09-20T16:19:25Z</dcterms:created>
  <dcterms:modified xsi:type="dcterms:W3CDTF">2013-01-12T23:50:12Z</dcterms:modified>
</cp:coreProperties>
</file>