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autoCompressPictures="0"/>
  <bookViews>
    <workbookView xWindow="400" yWindow="200" windowWidth="25360" windowHeight="14580" tabRatio="505"/>
  </bookViews>
  <sheets>
    <sheet name="Mth LC" sheetId="1" r:id="rId1"/>
    <sheet name="Fcst LC" sheetId="3" state="hidden" r:id="rId2"/>
    <sheet name="Fcst $" sheetId="4" r:id="rId3"/>
  </sheets>
  <externalReferences>
    <externalReference r:id="rId4"/>
  </externalReferences>
  <definedNames>
    <definedName name="ACwvu.Full._.View." localSheetId="2" hidden="1">'Fcst $'!$A$1</definedName>
    <definedName name="ACwvu.Full._.View." localSheetId="1" hidden="1">'Fcst LC'!$A$1</definedName>
    <definedName name="ACwvu.Q1._.Fcst." localSheetId="2" hidden="1">'Fcst $'!$A$1</definedName>
    <definedName name="ACwvu.Q1._.Fcst." localSheetId="1" hidden="1">'Fcst LC'!$A$1</definedName>
    <definedName name="ACwvu.Q2._.Fcst." localSheetId="2" hidden="1">'Fcst $'!$A$1</definedName>
    <definedName name="ACwvu.Q2._.Fcst." localSheetId="1" hidden="1">'Fcst LC'!$A$1</definedName>
    <definedName name="ACwvu.Q3._.Fcst." localSheetId="2" hidden="1">'Fcst $'!$A$1</definedName>
    <definedName name="ACwvu.Q3._.Fcst." localSheetId="1" hidden="1">'Fcst LC'!$W:$AE</definedName>
    <definedName name="ACwvu.Q4._.Fcst." localSheetId="2" hidden="1">'Fcst $'!$A$1</definedName>
    <definedName name="ACwvu.Q4._.Fcst." localSheetId="1" hidden="1">'Fcst LC'!$AA$3</definedName>
    <definedName name="ACwvu.Qtrly._.Fcst." localSheetId="2" hidden="1">'Fcst $'!$A$1</definedName>
    <definedName name="ACwvu.Qtrly._.Fcst." localSheetId="1" hidden="1">'Fcst LC'!$A$1</definedName>
    <definedName name="Cwvu.Full._.View." localSheetId="2" hidden="1">'Fcst $'!$8:$8,'Fcst $'!$25:$25,'Fcst $'!$26:$26,'Fcst $'!#REF!,'Fcst $'!$32:$32,'Fcst $'!$37:$37,'Fcst $'!$40:$40,'Fcst $'!$109:$129,'Fcst $'!#REF!</definedName>
    <definedName name="Cwvu.Full._.View." localSheetId="1" hidden="1">'Fcst LC'!$8:$8,'Fcst LC'!$33:$35,'Fcst LC'!$40:$40,'Fcst LC'!$45:$48,'Fcst LC'!$56:$56,'Fcst LC'!$61:$81,'Fcst LC'!$85:$132,'Fcst LC'!$258:$326,'Fcst LC'!#REF!</definedName>
    <definedName name="Cwvu.Q1._.Fcst." localSheetId="2" hidden="1">'Fcst $'!$8:$8,'Fcst $'!$25:$25,'Fcst $'!$26:$26,'Fcst $'!#REF!,'Fcst $'!$32:$32,'Fcst $'!$37:$37,'Fcst $'!$40:$40,'Fcst $'!$109:$129,'Fcst $'!#REF!</definedName>
    <definedName name="Cwvu.Q1._.Fcst." localSheetId="1" hidden="1">'Fcst LC'!$8:$8,'Fcst LC'!$33:$35,'Fcst LC'!$40:$40,'Fcst LC'!$45:$48,'Fcst LC'!$56:$56,'Fcst LC'!$61:$81,'Fcst LC'!$85:$132,'Fcst LC'!$258:$326,'Fcst LC'!#REF!</definedName>
    <definedName name="Cwvu.Q2._.Fcst." localSheetId="2" hidden="1">'Fcst $'!$8:$8,'Fcst $'!$25:$25,'Fcst $'!$26:$26,'Fcst $'!#REF!,'Fcst $'!$32:$32,'Fcst $'!$37:$37,'Fcst $'!$40:$40,'Fcst $'!$109:$129,'Fcst $'!#REF!</definedName>
    <definedName name="Cwvu.Q2._.Fcst." localSheetId="1" hidden="1">'Fcst LC'!$8:$8,'Fcst LC'!$33:$35,'Fcst LC'!$40:$40,'Fcst LC'!$45:$48,'Fcst LC'!$56:$56,'Fcst LC'!$61:$81,'Fcst LC'!$85:$132,'Fcst LC'!$258:$326,'Fcst LC'!#REF!</definedName>
    <definedName name="Cwvu.Q3._.Fcst." localSheetId="2" hidden="1">'Fcst $'!$8:$8,'Fcst $'!$25:$25,'Fcst $'!$26:$26,'Fcst $'!#REF!,'Fcst $'!$32:$32,'Fcst $'!$37:$37,'Fcst $'!$40:$40,'Fcst $'!$109:$129,'Fcst $'!#REF!</definedName>
    <definedName name="Cwvu.Q3._.Fcst." localSheetId="1" hidden="1">'Fcst LC'!$8:$8,'Fcst LC'!$33:$35,'Fcst LC'!$40:$40,'Fcst LC'!$45:$48,'Fcst LC'!$56:$56,'Fcst LC'!$61:$81,'Fcst LC'!$85:$132,'Fcst LC'!$258:$326,'Fcst LC'!#REF!</definedName>
    <definedName name="Cwvu.Q4._.Fcst." localSheetId="2" hidden="1">'Fcst $'!$8:$8,'Fcst $'!$25:$25,'Fcst $'!$26:$26,'Fcst $'!#REF!,'Fcst $'!$32:$32,'Fcst $'!$37:$37,'Fcst $'!$40:$40,'Fcst $'!$109:$129,'Fcst $'!#REF!</definedName>
    <definedName name="Cwvu.Q4._.Fcst." localSheetId="1" hidden="1">'Fcst LC'!$8:$8,'Fcst LC'!$33:$35,'Fcst LC'!$40:$40,'Fcst LC'!$45:$48,'Fcst LC'!$56:$56,'Fcst LC'!$61:$81,'Fcst LC'!$85:$132,'Fcst LC'!$258:$326,'Fcst LC'!#REF!</definedName>
    <definedName name="Cwvu.Qtrly._.Fcst." localSheetId="2" hidden="1">'Fcst $'!$8:$8,'Fcst $'!$25:$25,'Fcst $'!$26:$26,'Fcst $'!#REF!,'Fcst $'!$32:$32,'Fcst $'!$37:$37,'Fcst $'!$40:$40,'Fcst $'!$109:$129,'Fcst $'!#REF!</definedName>
    <definedName name="Cwvu.Qtrly._.Fcst." localSheetId="1" hidden="1">'Fcst LC'!$8:$8,'Fcst LC'!$33:$35,'Fcst LC'!$40:$40,'Fcst LC'!$45:$48,'Fcst LC'!$56:$56,'Fcst LC'!$61:$81,'Fcst LC'!$85:$132,'Fcst LC'!$258:$326,'Fcst LC'!#REF!</definedName>
    <definedName name="_xlnm.Print_Area" localSheetId="2">'Fcst $'!$A$1:$AG$47</definedName>
    <definedName name="_xlnm.Print_Area" localSheetId="1">'Fcst LC'!$A$1:$AD$335</definedName>
    <definedName name="_xlnm.Print_Area" localSheetId="0">'Mth LC'!$A$1:$P$148</definedName>
    <definedName name="_xlnm.Print_Titles" localSheetId="2">'Fcst $'!$A:$C,'Fcst $'!$1:$6</definedName>
    <definedName name="_xlnm.Print_Titles" localSheetId="1">'Fcst LC'!$A:$C,'Fcst LC'!$1:$6</definedName>
    <definedName name="_xlnm.Print_Titles" localSheetId="0">'Mth LC'!$1:$6</definedName>
    <definedName name="Rwvu.Q1._.Fcst." localSheetId="2" hidden="1">'Fcst $'!$J:$AD</definedName>
    <definedName name="Rwvu.Q1._.Fcst." localSheetId="1" hidden="1">'Fcst LC'!$J:$AD</definedName>
    <definedName name="Rwvu.Q2._.Fcst." localSheetId="2" hidden="1">'Fcst $'!$D:$J,'Fcst $'!$Q:$AD</definedName>
    <definedName name="Rwvu.Q2._.Fcst." localSheetId="1" hidden="1">'Fcst LC'!$D:$J,'Fcst LC'!$R:$AD</definedName>
    <definedName name="Rwvu.Q3._.Fcst." localSheetId="2" hidden="1">'Fcst $'!$D:$Q,'Fcst $'!$X:$AD</definedName>
    <definedName name="Rwvu.Q3._.Fcst." localSheetId="1" hidden="1">'Fcst LC'!$D:$Q,'Fcst LC'!$X:$AD</definedName>
    <definedName name="Rwvu.Q4._.Fcst." localSheetId="2" hidden="1">'Fcst $'!$D:$X</definedName>
    <definedName name="Rwvu.Q4._.Fcst." localSheetId="1" hidden="1">'Fcst LC'!$D:$X</definedName>
    <definedName name="Rwvu.Qtrly._.Fcst." localSheetId="2" hidden="1">'Fcst $'!$D:$G,'Fcst $'!$I:$N,'Fcst $'!$P:$U,'Fcst $'!$W:$AB,'Fcst $'!$AD:$AD</definedName>
    <definedName name="Rwvu.Qtrly._.Fcst." localSheetId="1" hidden="1">'Fcst LC'!$D:$G,'Fcst LC'!$I:$N,'Fcst LC'!$P:$U,'Fcst LC'!$W:$AB,'Fcst LC'!$AD:$AD</definedName>
    <definedName name="Swvu.Full._.View." localSheetId="2" hidden="1">'Fcst $'!$A$1</definedName>
    <definedName name="Swvu.Full._.View." localSheetId="1" hidden="1">'Fcst LC'!$A$1</definedName>
    <definedName name="Swvu.Q1._.Fcst." localSheetId="2" hidden="1">'Fcst $'!$A$1</definedName>
    <definedName name="Swvu.Q1._.Fcst." localSheetId="1" hidden="1">'Fcst LC'!$A$1</definedName>
    <definedName name="Swvu.Q2._.Fcst." localSheetId="2" hidden="1">'Fcst $'!$A$1</definedName>
    <definedName name="Swvu.Q2._.Fcst." localSheetId="1" hidden="1">'Fcst LC'!$A$1</definedName>
    <definedName name="Swvu.Q3._.Fcst." localSheetId="2" hidden="1">'Fcst $'!$A$1</definedName>
    <definedName name="Swvu.Q3._.Fcst." localSheetId="1" hidden="1">'Fcst LC'!$W:$AE</definedName>
    <definedName name="Swvu.Q4._.Fcst." localSheetId="2" hidden="1">'Fcst $'!$A$1</definedName>
    <definedName name="Swvu.Q4._.Fcst." localSheetId="1" hidden="1">'Fcst LC'!$AA$3</definedName>
    <definedName name="Swvu.Qtrly._.Fcst." localSheetId="2" hidden="1">'Fcst $'!$A$1</definedName>
    <definedName name="Swvu.Qtrly._.Fcst." localSheetId="1" hidden="1">'Fcst LC'!$A$1</definedName>
    <definedName name="wvu.Full._.View." localSheetId="2" hidden="1">{TRUE,TRUE,-1.25,-15.5,484.5,276.75,FALSE,FALSE,TRUE,TRUE,0,1,#N/A,1,#N/A,11.75,24.9230769230769,1,FALSE,FALSE,3,TRUE,1,FALSE,75,"Swvu.Full._.View.","ACwvu.Full._.View.",#N/A,FALSE,FALSE,0.25,0.25,0.25,0.5,1,"","&amp;L&amp;""Arial,Italic""&amp;8&amp;F&amp;R&amp;""Arial,Italic""&amp;8&amp;D  &amp;T",TRUE,FALSE,FALSE,FALSE,1,85,#N/A,#N/A,FALSE,"=C1:C3,R1:R6",#N/A,"Cwvu.Full._.View.",FALSE,FALSE,TRUE,1,#N/A,#N/A,FALSE,FALSE,TRUE,TRUE,TRUE}</definedName>
    <definedName name="wvu.Full._.View." localSheetId="1" hidden="1">{TRUE,TRUE,-1.25,-15.5,484.5,276.75,FALSE,FALSE,TRUE,TRUE,0,1,#N/A,1,#N/A,12,24.9230769230769,1,FALSE,FALSE,3,TRUE,1,FALSE,75,"Swvu.Full._.View.","ACwvu.Full._.View.",#N/A,FALSE,FALSE,0.25,0.25,0.25,0.5,1,"","&amp;L&amp;""Arial,Italic""&amp;8&amp;F&amp;R&amp;""Arial,Italic""&amp;8&amp;D  &amp;T",TRUE,FALSE,FALSE,FALSE,1,85,#N/A,#N/A,"=R1C1:R335C30","=C1:C3,R1:R6",#N/A,"Cwvu.Full._.View.",FALSE,FALSE,FALSE,1,#N/A,#N/A,FALSE,FALSE,TRUE,TRUE,TRUE}</definedName>
    <definedName name="wvu.Q1._.Fcst." localSheetId="2" hidden="1">{TRUE,TRUE,-1.25,-15.5,484.5,276.75,FALSE,FALSE,TRUE,TRUE,0,1,#N/A,1,#N/A,32.4285714285714,24.9230769230769,1,FALSE,FALSE,3,TRUE,1,FALSE,75,"Swvu.Q1._.Fcst.","ACwvu.Q1._.Fcst.",#N/A,FALSE,FALSE,0.25,0.25,0.25,0.5,1,"","&amp;L&amp;""Arial,Italic""&amp;8&amp;F&amp;R&amp;""Arial,Italic""&amp;8&amp;D  &amp;T",TRUE,FALSE,FALSE,FALSE,1,85,#N/A,#N/A,"=C1:C10","=C1:C3,R1:R6","Rwvu.Q1._.Fcst.","Cwvu.Q1._.Fcst.",FALSE,FALSE,TRUE,1,#N/A,#N/A,FALSE,FALSE,TRUE,TRUE,TRUE}</definedName>
    <definedName name="wvu.Q1._.Fcst." localSheetId="1" hidden="1">{TRUE,TRUE,-1.25,-15.5,484.5,276.75,FALSE,FALSE,TRUE,TRUE,0,1,#N/A,1,#N/A,32.7142857142857,24.9230769230769,1,FALSE,FALSE,3,TRUE,1,FALSE,75,"Swvu.Q1._.Fcst.","ACwvu.Q1._.Fcst.",#N/A,FALSE,FALSE,0.25,0.25,0.25,0.5,1,"","&amp;L&amp;""Arial,Italic""&amp;8&amp;F&amp;R&amp;""Arial,Italic""&amp;8&amp;D  &amp;T",TRUE,FALSE,FALSE,FALSE,1,85,#N/A,#N/A,"=R1C1:R335C30","=C1:C3,R1:R6","Rwvu.Q1._.Fcst.","Cwvu.Q1._.Fcst.",FALSE,FALSE,FALSE,1,#N/A,#N/A,FALSE,FALSE,TRUE,TRUE,TRUE}</definedName>
    <definedName name="wvu.Q2._.Fcst." localSheetId="2" hidden="1">{TRUE,TRUE,-1.25,-15.5,484.5,276.75,FALSE,FALSE,TRUE,TRUE,0,1,#N/A,1,#N/A,32.4761904761905,24.9230769230769,1,FALSE,FALSE,3,TRUE,1,FALSE,75,"Swvu.Q2._.Fcst.","ACwvu.Q2._.Fcst.",#N/A,FALSE,FALSE,0.25,0.25,0.25,0.5,1,"","&amp;L&amp;""Arial,Italic""&amp;8&amp;F&amp;R&amp;""Arial,Italic""&amp;8&amp;D  &amp;T",TRUE,FALSE,FALSE,FALSE,1,85,#N/A,#N/A,FALSE,"=C1:C3,R1:R6","Rwvu.Q2._.Fcst.","Cwvu.Q2._.Fcst.",FALSE,FALSE,TRUE,1,#N/A,#N/A,FALSE,FALSE,TRUE,TRUE,TRUE}</definedName>
    <definedName name="wvu.Q2._.Fcst." localSheetId="1" hidden="1">{TRUE,TRUE,-1.25,-15.5,484.5,276.75,FALSE,FALSE,TRUE,TRUE,0,1,#N/A,1,#N/A,32.0714285714286,24.9230769230769,1,FALSE,FALSE,3,TRUE,1,FALSE,75,"Swvu.Q2._.Fcst.","ACwvu.Q2._.Fcst.",#N/A,FALSE,FALSE,0.25,0.25,0.25,0.5,1,"","&amp;L&amp;""Arial,Italic""&amp;8&amp;F&amp;R&amp;""Arial,Italic""&amp;8&amp;D  &amp;T",TRUE,FALSE,FALSE,FALSE,1,85,#N/A,#N/A,"=R1C1:R335C30","=C1:C3,R1:R6","Rwvu.Q2._.Fcst.","Cwvu.Q2._.Fcst.",FALSE,FALSE,FALSE,1,#N/A,#N/A,FALSE,FALSE,TRUE,TRUE,TRUE}</definedName>
    <definedName name="wvu.Q3._.Fcst." localSheetId="2" hidden="1">{TRUE,TRUE,-1.25,-15.5,484.5,276.75,FALSE,FALSE,TRUE,TRUE,0,1,#N/A,1,#N/A,32.1904761904762,24.9230769230769,1,FALSE,FALSE,3,TRUE,1,FALSE,75,"Swvu.Q3._.Fcst.","ACwvu.Q3._.Fcst.",#N/A,FALSE,FALSE,0.25,0.25,0.25,0.5,1,"","&amp;L&amp;""Arial,Italic""&amp;8&amp;F&amp;R&amp;""Arial,Italic""&amp;8&amp;D  &amp;T",TRUE,FALSE,FALSE,FALSE,1,85,#N/A,#N/A,FALSE,"=C1:C3,R1:R6","Rwvu.Q3._.Fcst.","Cwvu.Q3._.Fcst.",FALSE,FALSE,TRUE,1,#N/A,#N/A,FALSE,FALSE,TRUE,TRUE,TRUE}</definedName>
    <definedName name="wvu.Q3._.Fcst." localSheetId="1" hidden="1">{TRUE,TRUE,-1.25,-15.5,484.5,276.75,FALSE,FALSE,TRUE,TRUE,0,1,#N/A,1,#N/A,32.5238095238095,24.9230769230769,1,FALSE,FALSE,3,TRUE,1,FALSE,75,"Swvu.Q3._.Fcst.","ACwvu.Q3._.Fcst.",#N/A,FALSE,FALSE,0.25,0.25,0.25,0.5,1,"","&amp;L&amp;""Arial,Italic""&amp;8&amp;F&amp;R&amp;""Arial,Italic""&amp;8&amp;D  &amp;T",TRUE,FALSE,FALSE,FALSE,1,85,#N/A,#N/A,"=R1C1:R335C30","=C1:C3,R1:R6","Rwvu.Q3._.Fcst.","Cwvu.Q3._.Fcst.",FALSE,FALSE,FALSE,1,#N/A,#N/A,FALSE,FALSE,TRUE,TRUE,TRUE}</definedName>
    <definedName name="wvu.Q4._.Fcst." localSheetId="2" hidden="1">{TRUE,TRUE,-1.25,-15.5,484.5,276.75,FALSE,FALSE,TRUE,TRUE,0,1,#N/A,1,#N/A,32.1428571428571,24.9230769230769,1,FALSE,FALSE,3,TRUE,1,FALSE,75,"Swvu.Q4._.Fcst.","ACwvu.Q4._.Fcst.",#N/A,FALSE,FALSE,0.25,0.25,0.25,0.5,1,"","&amp;L&amp;""Arial,Italic""&amp;8&amp;F&amp;R&amp;""Arial,Italic""&amp;8&amp;D  &amp;T",TRUE,FALSE,FALSE,FALSE,1,85,#N/A,#N/A,FALSE,"=C1:C3,R1:R6","Rwvu.Q4._.Fcst.","Cwvu.Q4._.Fcst.",FALSE,FALSE,TRUE,1,#N/A,#N/A,FALSE,FALSE,TRUE,TRUE,TRUE}</definedName>
    <definedName name="wvu.Q4._.Fcst." localSheetId="1" hidden="1">{TRUE,TRUE,-1.25,-15.5,484.5,276.75,FALSE,FALSE,TRUE,TRUE,0,1,#N/A,1,#N/A,32.4761904761905,24.9230769230769,1,FALSE,FALSE,3,TRUE,1,FALSE,75,"Swvu.Q4._.Fcst.","ACwvu.Q4._.Fcst.",#N/A,FALSE,FALSE,0.25,0.25,0.25,0.5,1,"","&amp;L&amp;""Arial,Italic""&amp;8&amp;F&amp;R&amp;""Arial,Italic""&amp;8&amp;D  &amp;T",TRUE,FALSE,FALSE,FALSE,1,85,#N/A,#N/A,"=R1C1:R335C30","=C1:C3,R1:R6","Rwvu.Q4._.Fcst.","Cwvu.Q4._.Fcst.",FALSE,FALSE,FALSE,1,#N/A,#N/A,FALSE,FALSE,TRUE,TRUE,TRUE}</definedName>
    <definedName name="wvu.Qtrly._.Fcst." localSheetId="2" hidden="1">{TRUE,TRUE,-1.25,-15.5,484.5,276.75,FALSE,FALSE,TRUE,TRUE,0,1,#N/A,1,#N/A,34.3095238095238,24.9230769230769,1,FALSE,FALSE,3,TRUE,1,FALSE,75,"Swvu.Qtrly._.Fcst.","ACwvu.Qtrly._.Fcst.",#N/A,FALSE,FALSE,0.25,0.25,0.25,0.5,1,"","&amp;L&amp;""Arial,Italic""&amp;8&amp;F&amp;R&amp;""Arial,Italic""&amp;8&amp;D  &amp;T",TRUE,FALSE,FALSE,FALSE,1,85,#N/A,#N/A,FALSE,"=C1:C3,R1:R6","Rwvu.Qtrly._.Fcst.","Cwvu.Qtrly._.Fcst.",FALSE,FALSE,TRUE,1,#N/A,#N/A,FALSE,FALSE,TRUE,TRUE,TRUE}</definedName>
    <definedName name="wvu.Qtrly._.Fcst." localSheetId="1" hidden="1">{TRUE,TRUE,-1.25,-15.5,484.5,276.75,FALSE,FALSE,TRUE,TRUE,0,1,#N/A,1,#N/A,34.2619047619048,24.9230769230769,1,FALSE,FALSE,3,TRUE,1,FALSE,75,"Swvu.Qtrly._.Fcst.","ACwvu.Qtrly._.Fcst.",#N/A,FALSE,FALSE,0.25,0.25,0.25,0.5,1,"","&amp;L&amp;""Arial,Italic""&amp;8&amp;F&amp;R&amp;""Arial,Italic""&amp;8&amp;D  &amp;T",TRUE,FALSE,FALSE,FALSE,1,85,#N/A,#N/A,"=R1C1:R335C30","=C1:C3,R1:R6","Rwvu.Qtrly._.Fcst.","Cwvu.Qtrly._.Fcst.",FALSE,FALSE,FALSE,1,#N/A,#N/A,FALSE,FALSE,TRUE,TRUE,TRUE}</definedName>
    <definedName name="Z_0C5A5314_29E0_4F1E_9AAB_044BD6C8CAFE_.wvu.Cols" localSheetId="2" hidden="1">'Fcst $'!$E:$G,'Fcst $'!$I:$I,'Fcst $'!$R:$U,'Fcst $'!$W:$AB,'Fcst $'!$AD:$AE</definedName>
    <definedName name="Z_0C5A5314_29E0_4F1E_9AAB_044BD6C8CAFE_.wvu.PrintArea" localSheetId="2" hidden="1">'Fcst $'!$A$1:$AG$47</definedName>
    <definedName name="Z_0C5A5314_29E0_4F1E_9AAB_044BD6C8CAFE_.wvu.PrintArea" localSheetId="1" hidden="1">'Fcst LC'!$A$1:$AD$335</definedName>
    <definedName name="Z_0C5A5314_29E0_4F1E_9AAB_044BD6C8CAFE_.wvu.PrintArea" localSheetId="0" hidden="1">'Mth LC'!$A$1:$P$148</definedName>
    <definedName name="Z_0C5A5314_29E0_4F1E_9AAB_044BD6C8CAFE_.wvu.PrintTitles" localSheetId="2" hidden="1">'Fcst $'!$A:$C,'Fcst $'!$1:$6</definedName>
    <definedName name="Z_0C5A5314_29E0_4F1E_9AAB_044BD6C8CAFE_.wvu.PrintTitles" localSheetId="1" hidden="1">'Fcst LC'!$A:$C,'Fcst LC'!$1:$6</definedName>
    <definedName name="Z_0C5A5314_29E0_4F1E_9AAB_044BD6C8CAFE_.wvu.PrintTitles" localSheetId="0" hidden="1">'Mth LC'!$1:$6</definedName>
    <definedName name="Z_0C5A5314_29E0_4F1E_9AAB_044BD6C8CAFE_.wvu.Rows" localSheetId="2" hidden="1">'Fcst $'!$8:$8,'Fcst $'!$10:$10,'Fcst $'!#REF!,'Fcst $'!#REF!,'Fcst $'!#REF!,'Fcst $'!#REF!,'Fcst $'!#REF!,'Fcst $'!#REF!,'Fcst $'!#REF!,'Fcst $'!$32:$32,'Fcst $'!#REF!,'Fcst $'!$40:$40,'Fcst $'!#REF!,'Fcst $'!#REF!,'Fcst $'!#REF!,'Fcst $'!$41:$41</definedName>
    <definedName name="Z_0C5A5314_29E0_4F1E_9AAB_044BD6C8CAFE_.wvu.Rows" localSheetId="0" hidden="1">'Mth LC'!$8:$8,'Mth LC'!$10:$10,'Mth LC'!#REF!,'Mth LC'!#REF!,'Mth LC'!#REF!,'Mth LC'!#REF!,'Mth LC'!#REF!,'Mth LC'!#REF!,'Mth LC'!#REF!,'Mth LC'!#REF!,'Mth LC'!$32:$32,'Mth LC'!#REF!,'Mth LC'!#REF!,'Mth LC'!#REF!,'Mth LC'!#REF!,'Mth LC'!#REF!,'Mth LC'!#REF!,'Mth LC'!$41:$41,'Mth LC'!#REF!,'Mth LC'!#REF!,'Mth LC'!$112:$128</definedName>
    <definedName name="Z_256ED34F_043A_11D2_84E8_0080C73ACB8F_.wvu.PrintTitles" localSheetId="2" hidden="1">'Fcst $'!$A:$C,'Fcst $'!$1:$6</definedName>
    <definedName name="Z_256ED34F_043A_11D2_84E8_0080C73ACB8F_.wvu.Rows" localSheetId="2" hidden="1">'Fcst $'!$8:$8,'Fcst $'!$25:$25,'Fcst $'!$26:$26,'Fcst $'!#REF!,'Fcst $'!$32:$32,'Fcst $'!$37:$37,'Fcst $'!$40:$40,'Fcst $'!$109:$129,'Fcst $'!#REF!</definedName>
    <definedName name="Z_256ED350_043A_11D2_84E8_0080C73ACB8F_.wvu.PrintArea" localSheetId="1" hidden="1">'Fcst LC'!$A$1:$AD$334</definedName>
    <definedName name="Z_256ED350_043A_11D2_84E8_0080C73ACB8F_.wvu.PrintTitles" localSheetId="1" hidden="1">'Fcst LC'!$A:$C,'Fcst LC'!$1:$6</definedName>
    <definedName name="Z_256ED350_043A_11D2_84E8_0080C73ACB8F_.wvu.Rows" localSheetId="1" hidden="1">'Fcst LC'!$8:$8,'Fcst LC'!$33:$35,'Fcst LC'!$40:$40,'Fcst LC'!$45:$48,'Fcst LC'!$56:$56,'Fcst LC'!$61:$81,'Fcst LC'!$85:$132,'Fcst LC'!$258:$326,'Fcst LC'!#REF!</definedName>
    <definedName name="Z_256ED351_043A_11D2_84E8_0080C73ACB8F_.wvu.Cols" localSheetId="2" hidden="1">'Fcst $'!$J:$AD</definedName>
    <definedName name="Z_256ED351_043A_11D2_84E8_0080C73ACB8F_.wvu.PrintArea" localSheetId="2" hidden="1">'Fcst $'!$A:$J</definedName>
    <definedName name="Z_256ED351_043A_11D2_84E8_0080C73ACB8F_.wvu.PrintTitles" localSheetId="2" hidden="1">'Fcst $'!$A:$C,'Fcst $'!$1:$6</definedName>
    <definedName name="Z_256ED351_043A_11D2_84E8_0080C73ACB8F_.wvu.Rows" localSheetId="2" hidden="1">'Fcst $'!$8:$8,'Fcst $'!$25:$25,'Fcst $'!$26:$26,'Fcst $'!#REF!,'Fcst $'!$32:$32,'Fcst $'!$37:$37,'Fcst $'!$40:$40,'Fcst $'!$109:$129,'Fcst $'!#REF!</definedName>
    <definedName name="Z_256ED352_043A_11D2_84E8_0080C73ACB8F_.wvu.Cols" localSheetId="1" hidden="1">'Fcst LC'!$J:$AD</definedName>
    <definedName name="Z_256ED352_043A_11D2_84E8_0080C73ACB8F_.wvu.PrintArea" localSheetId="1" hidden="1">'Fcst LC'!$A$1:$AD$334</definedName>
    <definedName name="Z_256ED352_043A_11D2_84E8_0080C73ACB8F_.wvu.PrintTitles" localSheetId="1" hidden="1">'Fcst LC'!$A:$C,'Fcst LC'!$1:$6</definedName>
    <definedName name="Z_256ED352_043A_11D2_84E8_0080C73ACB8F_.wvu.Rows" localSheetId="1" hidden="1">'Fcst LC'!$8:$8,'Fcst LC'!$33:$35,'Fcst LC'!$40:$40,'Fcst LC'!$45:$48,'Fcst LC'!$56:$56,'Fcst LC'!$61:$81,'Fcst LC'!$85:$132,'Fcst LC'!$258:$326,'Fcst LC'!#REF!</definedName>
    <definedName name="Z_256ED353_043A_11D2_84E8_0080C73ACB8F_.wvu.Cols" localSheetId="2" hidden="1">'Fcst $'!$D:$J,'Fcst $'!$Q:$AD</definedName>
    <definedName name="Z_256ED353_043A_11D2_84E8_0080C73ACB8F_.wvu.PrintTitles" localSheetId="2" hidden="1">'Fcst $'!$A:$C,'Fcst $'!$1:$6</definedName>
    <definedName name="Z_256ED353_043A_11D2_84E8_0080C73ACB8F_.wvu.Rows" localSheetId="2" hidden="1">'Fcst $'!$8:$8,'Fcst $'!$25:$25,'Fcst $'!$26:$26,'Fcst $'!#REF!,'Fcst $'!$32:$32,'Fcst $'!$37:$37,'Fcst $'!$40:$40,'Fcst $'!$109:$129,'Fcst $'!#REF!</definedName>
    <definedName name="Z_256ED354_043A_11D2_84E8_0080C73ACB8F_.wvu.Cols" localSheetId="1" hidden="1">'Fcst LC'!$D:$J,'Fcst LC'!$R:$AD</definedName>
    <definedName name="Z_256ED354_043A_11D2_84E8_0080C73ACB8F_.wvu.PrintArea" localSheetId="1" hidden="1">'Fcst LC'!$A$1:$AD$334</definedName>
    <definedName name="Z_256ED354_043A_11D2_84E8_0080C73ACB8F_.wvu.PrintTitles" localSheetId="1" hidden="1">'Fcst LC'!$A:$C,'Fcst LC'!$1:$6</definedName>
    <definedName name="Z_256ED354_043A_11D2_84E8_0080C73ACB8F_.wvu.Rows" localSheetId="1" hidden="1">'Fcst LC'!$8:$8,'Fcst LC'!$33:$35,'Fcst LC'!$40:$40,'Fcst LC'!$45:$48,'Fcst LC'!$56:$56,'Fcst LC'!$61:$81,'Fcst LC'!$85:$132,'Fcst LC'!$258:$326,'Fcst LC'!#REF!</definedName>
    <definedName name="Z_256ED355_043A_11D2_84E8_0080C73ACB8F_.wvu.Cols" localSheetId="2" hidden="1">'Fcst $'!$D:$Q,'Fcst $'!$X:$AD</definedName>
    <definedName name="Z_256ED355_043A_11D2_84E8_0080C73ACB8F_.wvu.PrintTitles" localSheetId="2" hidden="1">'Fcst $'!$A:$C,'Fcst $'!$1:$6</definedName>
    <definedName name="Z_256ED355_043A_11D2_84E8_0080C73ACB8F_.wvu.Rows" localSheetId="2" hidden="1">'Fcst $'!$8:$8,'Fcst $'!$25:$25,'Fcst $'!$26:$26,'Fcst $'!#REF!,'Fcst $'!$32:$32,'Fcst $'!$37:$37,'Fcst $'!$40:$40,'Fcst $'!$109:$129,'Fcst $'!#REF!</definedName>
    <definedName name="Z_256ED356_043A_11D2_84E8_0080C73ACB8F_.wvu.Cols" localSheetId="1" hidden="1">'Fcst LC'!$D:$Q,'Fcst LC'!$X:$AD</definedName>
    <definedName name="Z_256ED356_043A_11D2_84E8_0080C73ACB8F_.wvu.PrintArea" localSheetId="1" hidden="1">'Fcst LC'!$A$1:$AD$334</definedName>
    <definedName name="Z_256ED356_043A_11D2_84E8_0080C73ACB8F_.wvu.PrintTitles" localSheetId="1" hidden="1">'Fcst LC'!$A:$C,'Fcst LC'!$1:$6</definedName>
    <definedName name="Z_256ED356_043A_11D2_84E8_0080C73ACB8F_.wvu.Rows" localSheetId="1" hidden="1">'Fcst LC'!$8:$8,'Fcst LC'!$33:$35,'Fcst LC'!$40:$40,'Fcst LC'!$45:$48,'Fcst LC'!$56:$56,'Fcst LC'!$61:$81,'Fcst LC'!$85:$132,'Fcst LC'!$258:$326,'Fcst LC'!#REF!</definedName>
    <definedName name="Z_256ED357_043A_11D2_84E8_0080C73ACB8F_.wvu.Cols" localSheetId="2" hidden="1">'Fcst $'!$D:$X</definedName>
    <definedName name="Z_256ED357_043A_11D2_84E8_0080C73ACB8F_.wvu.PrintTitles" localSheetId="2" hidden="1">'Fcst $'!$A:$C,'Fcst $'!$1:$6</definedName>
    <definedName name="Z_256ED357_043A_11D2_84E8_0080C73ACB8F_.wvu.Rows" localSheetId="2" hidden="1">'Fcst $'!$8:$8,'Fcst $'!$25:$25,'Fcst $'!$26:$26,'Fcst $'!#REF!,'Fcst $'!$32:$32,'Fcst $'!$37:$37,'Fcst $'!$40:$40,'Fcst $'!$109:$129,'Fcst $'!#REF!</definedName>
    <definedName name="Z_256ED358_043A_11D2_84E8_0080C73ACB8F_.wvu.Cols" localSheetId="1" hidden="1">'Fcst LC'!$D:$X</definedName>
    <definedName name="Z_256ED358_043A_11D2_84E8_0080C73ACB8F_.wvu.PrintArea" localSheetId="1" hidden="1">'Fcst LC'!$A$1:$AD$334</definedName>
    <definedName name="Z_256ED358_043A_11D2_84E8_0080C73ACB8F_.wvu.PrintTitles" localSheetId="1" hidden="1">'Fcst LC'!$A:$C,'Fcst LC'!$1:$6</definedName>
    <definedName name="Z_256ED358_043A_11D2_84E8_0080C73ACB8F_.wvu.Rows" localSheetId="1" hidden="1">'Fcst LC'!$8:$8,'Fcst LC'!$33:$35,'Fcst LC'!$40:$40,'Fcst LC'!$45:$48,'Fcst LC'!$56:$56,'Fcst LC'!$61:$81,'Fcst LC'!$85:$132,'Fcst LC'!$258:$326,'Fcst LC'!#REF!</definedName>
    <definedName name="Z_256ED359_043A_11D2_84E8_0080C73ACB8F_.wvu.Cols" localSheetId="2" hidden="1">'Fcst $'!$D:$G,'Fcst $'!$I:$N,'Fcst $'!$P:$U,'Fcst $'!$W:$AB,'Fcst $'!$AD:$AD</definedName>
    <definedName name="Z_256ED359_043A_11D2_84E8_0080C73ACB8F_.wvu.PrintTitles" localSheetId="2" hidden="1">'Fcst $'!$A:$C,'Fcst $'!$1:$6</definedName>
    <definedName name="Z_256ED359_043A_11D2_84E8_0080C73ACB8F_.wvu.Rows" localSheetId="2" hidden="1">'Fcst $'!$8:$8,'Fcst $'!$25:$25,'Fcst $'!$26:$26,'Fcst $'!#REF!,'Fcst $'!$32:$32,'Fcst $'!$37:$37,'Fcst $'!$40:$40,'Fcst $'!$109:$129,'Fcst $'!#REF!</definedName>
    <definedName name="Z_256ED35A_043A_11D2_84E8_0080C73ACB8F_.wvu.Cols" localSheetId="1" hidden="1">'Fcst LC'!$D:$G,'Fcst LC'!$I:$N,'Fcst LC'!$P:$U,'Fcst LC'!$W:$AB,'Fcst LC'!$AD:$AD</definedName>
    <definedName name="Z_256ED35A_043A_11D2_84E8_0080C73ACB8F_.wvu.PrintArea" localSheetId="1" hidden="1">'Fcst LC'!$A$1:$AD$334</definedName>
    <definedName name="Z_256ED35A_043A_11D2_84E8_0080C73ACB8F_.wvu.PrintTitles" localSheetId="1" hidden="1">'Fcst LC'!$A:$C,'Fcst LC'!$1:$6</definedName>
    <definedName name="Z_256ED35A_043A_11D2_84E8_0080C73ACB8F_.wvu.Rows" localSheetId="1" hidden="1">'Fcst LC'!$8:$8,'Fcst LC'!$33:$35,'Fcst LC'!$40:$40,'Fcst LC'!$45:$48,'Fcst LC'!$56:$56,'Fcst LC'!$61:$81,'Fcst LC'!$85:$132,'Fcst LC'!$258:$326,'Fcst LC'!#REF!</definedName>
    <definedName name="Z_256ED35C_043A_11D2_84E8_0080C73ACB8F_.wvu.Cols" localSheetId="2" hidden="1">'Fcst $'!$D:$G,'Fcst $'!$I:$N,'Fcst $'!$P:$U,'Fcst $'!$W:$AB,'Fcst $'!$AD:$AD,'Fcst $'!$AF:$AF</definedName>
    <definedName name="Z_256ED35C_043A_11D2_84E8_0080C73ACB8F_.wvu.PrintArea" localSheetId="1" hidden="1">'Fcst LC'!$A$1:$AD$334</definedName>
    <definedName name="Z_256ED35C_043A_11D2_84E8_0080C73ACB8F_.wvu.PrintArea" localSheetId="0" hidden="1">'Mth LC'!$A$1:$Q$149</definedName>
    <definedName name="Z_256ED35C_043A_11D2_84E8_0080C73ACB8F_.wvu.PrintTitles" localSheetId="2" hidden="1">'Fcst $'!$A:$C,'Fcst $'!$1:$6</definedName>
    <definedName name="Z_256ED35C_043A_11D2_84E8_0080C73ACB8F_.wvu.PrintTitles" localSheetId="1" hidden="1">'Fcst LC'!$A:$C,'Fcst LC'!$1:$6</definedName>
    <definedName name="Z_256ED35C_043A_11D2_84E8_0080C73ACB8F_.wvu.PrintTitles" localSheetId="0" hidden="1">'Mth LC'!$1:$6</definedName>
    <definedName name="Z_256ED35C_043A_11D2_84E8_0080C73ACB8F_.wvu.Rows" localSheetId="1" hidden="1">'Fcst LC'!$8:$8,'Fcst LC'!$33:$35,'Fcst LC'!$40:$40,'Fcst LC'!$45:$48,'Fcst LC'!$56:$56,'Fcst LC'!$61:$81,'Fcst LC'!$85:$132,'Fcst LC'!$258:$326</definedName>
    <definedName name="Z_2885972C_012F_11D2_84E8_0080C73ACB8F_.wvu.PrintTitles" localSheetId="2" hidden="1">'Fcst $'!$A:$C,'Fcst $'!$1:$6</definedName>
    <definedName name="Z_2885972C_012F_11D2_84E8_0080C73ACB8F_.wvu.Rows" localSheetId="2" hidden="1">'Fcst $'!$8:$8,'Fcst $'!$25:$25,'Fcst $'!$26:$26,'Fcst $'!#REF!,'Fcst $'!$32:$32,'Fcst $'!$37:$37,'Fcst $'!$40:$40,'Fcst $'!$109:$129,'Fcst $'!#REF!</definedName>
    <definedName name="Z_2885972D_012F_11D2_84E8_0080C73ACB8F_.wvu.PrintArea" localSheetId="1" hidden="1">'Fcst LC'!$A$1:$AD$334</definedName>
    <definedName name="Z_2885972D_012F_11D2_84E8_0080C73ACB8F_.wvu.PrintTitles" localSheetId="1" hidden="1">'Fcst LC'!$A:$C,'Fcst LC'!$1:$6</definedName>
    <definedName name="Z_2885972D_012F_11D2_84E8_0080C73ACB8F_.wvu.Rows" localSheetId="1" hidden="1">'Fcst LC'!$8:$8,'Fcst LC'!$33:$35,'Fcst LC'!$40:$40,'Fcst LC'!$45:$48,'Fcst LC'!$56:$56,'Fcst LC'!$61:$81,'Fcst LC'!$85:$132,'Fcst LC'!$258:$326,'Fcst LC'!#REF!</definedName>
    <definedName name="Z_2885972E_012F_11D2_84E8_0080C73ACB8F_.wvu.Cols" localSheetId="2" hidden="1">'Fcst $'!$J:$AD</definedName>
    <definedName name="Z_2885972E_012F_11D2_84E8_0080C73ACB8F_.wvu.PrintArea" localSheetId="2" hidden="1">'Fcst $'!$A:$J</definedName>
    <definedName name="Z_2885972E_012F_11D2_84E8_0080C73ACB8F_.wvu.PrintTitles" localSheetId="2" hidden="1">'Fcst $'!$A:$C,'Fcst $'!$1:$6</definedName>
    <definedName name="Z_2885972E_012F_11D2_84E8_0080C73ACB8F_.wvu.Rows" localSheetId="2" hidden="1">'Fcst $'!$8:$8,'Fcst $'!$25:$25,'Fcst $'!$26:$26,'Fcst $'!#REF!,'Fcst $'!$32:$32,'Fcst $'!$37:$37,'Fcst $'!$40:$40,'Fcst $'!$109:$129,'Fcst $'!#REF!</definedName>
    <definedName name="Z_2885972F_012F_11D2_84E8_0080C73ACB8F_.wvu.Cols" localSheetId="1" hidden="1">'Fcst LC'!$J:$AD</definedName>
    <definedName name="Z_2885972F_012F_11D2_84E8_0080C73ACB8F_.wvu.PrintArea" localSheetId="1" hidden="1">'Fcst LC'!$A$1:$AD$334</definedName>
    <definedName name="Z_2885972F_012F_11D2_84E8_0080C73ACB8F_.wvu.PrintTitles" localSheetId="1" hidden="1">'Fcst LC'!$A:$C,'Fcst LC'!$1:$6</definedName>
    <definedName name="Z_2885972F_012F_11D2_84E8_0080C73ACB8F_.wvu.Rows" localSheetId="1" hidden="1">'Fcst LC'!$8:$8,'Fcst LC'!$33:$35,'Fcst LC'!$40:$40,'Fcst LC'!$45:$48,'Fcst LC'!$56:$56,'Fcst LC'!$61:$81,'Fcst LC'!$85:$132,'Fcst LC'!$258:$326,'Fcst LC'!#REF!</definedName>
    <definedName name="Z_28859730_012F_11D2_84E8_0080C73ACB8F_.wvu.Cols" localSheetId="2" hidden="1">'Fcst $'!$D:$J,'Fcst $'!$Q:$AD</definedName>
    <definedName name="Z_28859730_012F_11D2_84E8_0080C73ACB8F_.wvu.PrintTitles" localSheetId="2" hidden="1">'Fcst $'!$A:$C,'Fcst $'!$1:$6</definedName>
    <definedName name="Z_28859730_012F_11D2_84E8_0080C73ACB8F_.wvu.Rows" localSheetId="2" hidden="1">'Fcst $'!$8:$8,'Fcst $'!$25:$25,'Fcst $'!$26:$26,'Fcst $'!#REF!,'Fcst $'!$32:$32,'Fcst $'!$37:$37,'Fcst $'!$40:$40,'Fcst $'!$109:$129,'Fcst $'!#REF!</definedName>
    <definedName name="Z_28859731_012F_11D2_84E8_0080C73ACB8F_.wvu.Cols" localSheetId="1" hidden="1">'Fcst LC'!$D:$J,'Fcst LC'!$R:$AD</definedName>
    <definedName name="Z_28859731_012F_11D2_84E8_0080C73ACB8F_.wvu.PrintArea" localSheetId="1" hidden="1">'Fcst LC'!$A$1:$AD$334</definedName>
    <definedName name="Z_28859731_012F_11D2_84E8_0080C73ACB8F_.wvu.PrintTitles" localSheetId="1" hidden="1">'Fcst LC'!$A:$C,'Fcst LC'!$1:$6</definedName>
    <definedName name="Z_28859731_012F_11D2_84E8_0080C73ACB8F_.wvu.Rows" localSheetId="1" hidden="1">'Fcst LC'!$8:$8,'Fcst LC'!$33:$35,'Fcst LC'!$40:$40,'Fcst LC'!$45:$48,'Fcst LC'!$56:$56,'Fcst LC'!$61:$81,'Fcst LC'!$85:$132,'Fcst LC'!$258:$326,'Fcst LC'!#REF!</definedName>
    <definedName name="Z_28859732_012F_11D2_84E8_0080C73ACB8F_.wvu.Cols" localSheetId="2" hidden="1">'Fcst $'!$D:$Q,'Fcst $'!$X:$AD</definedName>
    <definedName name="Z_28859732_012F_11D2_84E8_0080C73ACB8F_.wvu.PrintTitles" localSheetId="2" hidden="1">'Fcst $'!$A:$C,'Fcst $'!$1:$6</definedName>
    <definedName name="Z_28859732_012F_11D2_84E8_0080C73ACB8F_.wvu.Rows" localSheetId="2" hidden="1">'Fcst $'!$8:$8,'Fcst $'!$25:$25,'Fcst $'!$26:$26,'Fcst $'!#REF!,'Fcst $'!$32:$32,'Fcst $'!$37:$37,'Fcst $'!$40:$40,'Fcst $'!$109:$129,'Fcst $'!#REF!</definedName>
    <definedName name="Z_28859733_012F_11D2_84E8_0080C73ACB8F_.wvu.Cols" localSheetId="1" hidden="1">'Fcst LC'!$D:$Q,'Fcst LC'!$X:$AD</definedName>
    <definedName name="Z_28859733_012F_11D2_84E8_0080C73ACB8F_.wvu.PrintArea" localSheetId="1" hidden="1">'Fcst LC'!$A$1:$AD$334</definedName>
    <definedName name="Z_28859733_012F_11D2_84E8_0080C73ACB8F_.wvu.PrintTitles" localSheetId="1" hidden="1">'Fcst LC'!$A:$C,'Fcst LC'!$1:$6</definedName>
    <definedName name="Z_28859733_012F_11D2_84E8_0080C73ACB8F_.wvu.Rows" localSheetId="1" hidden="1">'Fcst LC'!$8:$8,'Fcst LC'!$33:$35,'Fcst LC'!$40:$40,'Fcst LC'!$45:$48,'Fcst LC'!$56:$56,'Fcst LC'!$61:$81,'Fcst LC'!$85:$132,'Fcst LC'!$258:$326,'Fcst LC'!#REF!</definedName>
    <definedName name="Z_28859734_012F_11D2_84E8_0080C73ACB8F_.wvu.Cols" localSheetId="2" hidden="1">'Fcst $'!$D:$X</definedName>
    <definedName name="Z_28859734_012F_11D2_84E8_0080C73ACB8F_.wvu.PrintTitles" localSheetId="2" hidden="1">'Fcst $'!$A:$C,'Fcst $'!$1:$6</definedName>
    <definedName name="Z_28859734_012F_11D2_84E8_0080C73ACB8F_.wvu.Rows" localSheetId="2" hidden="1">'Fcst $'!$8:$8,'Fcst $'!$25:$25,'Fcst $'!$26:$26,'Fcst $'!#REF!,'Fcst $'!$32:$32,'Fcst $'!$37:$37,'Fcst $'!$40:$40,'Fcst $'!$109:$129,'Fcst $'!#REF!</definedName>
    <definedName name="Z_28859735_012F_11D2_84E8_0080C73ACB8F_.wvu.Cols" localSheetId="1" hidden="1">'Fcst LC'!$D:$X</definedName>
    <definedName name="Z_28859735_012F_11D2_84E8_0080C73ACB8F_.wvu.PrintArea" localSheetId="1" hidden="1">'Fcst LC'!$A$1:$AD$334</definedName>
    <definedName name="Z_28859735_012F_11D2_84E8_0080C73ACB8F_.wvu.PrintTitles" localSheetId="1" hidden="1">'Fcst LC'!$A:$C,'Fcst LC'!$1:$6</definedName>
    <definedName name="Z_28859735_012F_11D2_84E8_0080C73ACB8F_.wvu.Rows" localSheetId="1" hidden="1">'Fcst LC'!$8:$8,'Fcst LC'!$33:$35,'Fcst LC'!$40:$40,'Fcst LC'!$45:$48,'Fcst LC'!$56:$56,'Fcst LC'!$61:$81,'Fcst LC'!$85:$132,'Fcst LC'!$258:$326,'Fcst LC'!#REF!</definedName>
    <definedName name="Z_28859736_012F_11D2_84E8_0080C73ACB8F_.wvu.Cols" localSheetId="2" hidden="1">'Fcst $'!$D:$G,'Fcst $'!$I:$N,'Fcst $'!$P:$U,'Fcst $'!$W:$AB,'Fcst $'!$AD:$AD</definedName>
    <definedName name="Z_28859736_012F_11D2_84E8_0080C73ACB8F_.wvu.PrintTitles" localSheetId="2" hidden="1">'Fcst $'!$A:$C,'Fcst $'!$1:$6</definedName>
    <definedName name="Z_28859736_012F_11D2_84E8_0080C73ACB8F_.wvu.Rows" localSheetId="2" hidden="1">'Fcst $'!$8:$8,'Fcst $'!$25:$25,'Fcst $'!$26:$26,'Fcst $'!#REF!,'Fcst $'!$32:$32,'Fcst $'!$37:$37,'Fcst $'!$40:$40,'Fcst $'!$109:$129,'Fcst $'!#REF!</definedName>
    <definedName name="Z_28859737_012F_11D2_84E8_0080C73ACB8F_.wvu.Cols" localSheetId="1" hidden="1">'Fcst LC'!$D:$G,'Fcst LC'!$I:$N,'Fcst LC'!$P:$U,'Fcst LC'!$W:$AB,'Fcst LC'!$AD:$AD</definedName>
    <definedName name="Z_28859737_012F_11D2_84E8_0080C73ACB8F_.wvu.PrintArea" localSheetId="1" hidden="1">'Fcst LC'!$A$1:$AD$334</definedName>
    <definedName name="Z_28859737_012F_11D2_84E8_0080C73ACB8F_.wvu.PrintTitles" localSheetId="1" hidden="1">'Fcst LC'!$A:$C,'Fcst LC'!$1:$6</definedName>
    <definedName name="Z_28859737_012F_11D2_84E8_0080C73ACB8F_.wvu.Rows" localSheetId="1" hidden="1">'Fcst LC'!$8:$8,'Fcst LC'!$33:$35,'Fcst LC'!$40:$40,'Fcst LC'!$45:$48,'Fcst LC'!$56:$56,'Fcst LC'!$61:$81,'Fcst LC'!$85:$132,'Fcst LC'!$258:$326,'Fcst LC'!#REF!</definedName>
    <definedName name="Z_4C5D642C_0751_11D2_84E8_0080C73ACB8F_.wvu.PrintTitles" localSheetId="2" hidden="1">'Fcst $'!$A:$C,'Fcst $'!$1:$6</definedName>
    <definedName name="Z_4C5D642E_0751_11D2_84E8_0080C73ACB8F_.wvu.Cols" localSheetId="2" hidden="1">'Fcst $'!$J:$AD</definedName>
    <definedName name="Z_4C5D642E_0751_11D2_84E8_0080C73ACB8F_.wvu.PrintArea" localSheetId="2" hidden="1">'Fcst $'!$A:$J</definedName>
    <definedName name="Z_4C5D642E_0751_11D2_84E8_0080C73ACB8F_.wvu.PrintTitles" localSheetId="2" hidden="1">'Fcst $'!$A:$C,'Fcst $'!$1:$6</definedName>
    <definedName name="Z_4C5D6432_0751_11D2_84E8_0080C73ACB8F_.wvu.Cols" localSheetId="2" hidden="1">'Fcst $'!$D:$Q,'Fcst $'!$X:$AD</definedName>
    <definedName name="Z_4C5D6432_0751_11D2_84E8_0080C73ACB8F_.wvu.PrintTitles" localSheetId="2" hidden="1">'Fcst $'!$A:$C,'Fcst $'!$1:$6</definedName>
    <definedName name="Z_4C5D6434_0751_11D2_84E8_0080C73ACB8F_.wvu.Cols" localSheetId="2" hidden="1">'Fcst $'!$D:$X</definedName>
    <definedName name="Z_4C5D6434_0751_11D2_84E8_0080C73ACB8F_.wvu.PrintTitles" localSheetId="2" hidden="1">'Fcst $'!$A:$C,'Fcst $'!$1:$6</definedName>
    <definedName name="Z_4C5D6436_0751_11D2_84E8_0080C73ACB8F_.wvu.Cols" localSheetId="2" hidden="1">'Fcst $'!$D:$G,'Fcst $'!$I:$N,'Fcst $'!$P:$U,'Fcst $'!$W:$AB,'Fcst $'!$AD:$AD</definedName>
    <definedName name="Z_4C5D6436_0751_11D2_84E8_0080C73ACB8F_.wvu.PrintTitles" localSheetId="2" hidden="1">'Fcst $'!$A:$C,'Fcst $'!$1:$6</definedName>
    <definedName name="Z_57697A42_04FE_11D2_84E8_0080C73ACB8F_.wvu.PrintTitles" localSheetId="2" hidden="1">'Fcst $'!$A:$C,'Fcst $'!$1:$6</definedName>
    <definedName name="Z_57697A43_04FE_11D2_84E8_0080C73ACB8F_.wvu.PrintArea" localSheetId="1" hidden="1">'Fcst LC'!$A$1:$AD$335</definedName>
    <definedName name="Z_57697A43_04FE_11D2_84E8_0080C73ACB8F_.wvu.PrintTitles" localSheetId="1" hidden="1">'Fcst LC'!$A:$C,'Fcst LC'!$1:$6</definedName>
    <definedName name="Z_57697A43_04FE_11D2_84E8_0080C73ACB8F_.wvu.Rows" localSheetId="1" hidden="1">'Fcst LC'!$8:$8,'Fcst LC'!$33:$35,'Fcst LC'!$40:$40,'Fcst LC'!$45:$48,'Fcst LC'!$56:$56,'Fcst LC'!$61:$81,'Fcst LC'!$85:$132,'Fcst LC'!$258:$326</definedName>
    <definedName name="Z_57697A44_04FE_11D2_84E8_0080C73ACB8F_.wvu.Cols" localSheetId="2" hidden="1">'Fcst $'!$J:$AD</definedName>
    <definedName name="Z_57697A44_04FE_11D2_84E8_0080C73ACB8F_.wvu.PrintArea" localSheetId="2" hidden="1">'Fcst $'!$A:$J</definedName>
    <definedName name="Z_57697A44_04FE_11D2_84E8_0080C73ACB8F_.wvu.PrintTitles" localSheetId="2" hidden="1">'Fcst $'!$A:$C,'Fcst $'!$1:$6</definedName>
    <definedName name="Z_57697A45_04FE_11D2_84E8_0080C73ACB8F_.wvu.Cols" localSheetId="1" hidden="1">'Fcst LC'!$J:$AD</definedName>
    <definedName name="Z_57697A45_04FE_11D2_84E8_0080C73ACB8F_.wvu.PrintArea" localSheetId="1" hidden="1">'Fcst LC'!$A$1:$AD$335</definedName>
    <definedName name="Z_57697A45_04FE_11D2_84E8_0080C73ACB8F_.wvu.PrintTitles" localSheetId="1" hidden="1">'Fcst LC'!$A:$C,'Fcst LC'!$1:$6</definedName>
    <definedName name="Z_57697A45_04FE_11D2_84E8_0080C73ACB8F_.wvu.Rows" localSheetId="1" hidden="1">'Fcst LC'!$8:$8,'Fcst LC'!$33:$35,'Fcst LC'!$40:$40,'Fcst LC'!$45:$48,'Fcst LC'!$56:$56,'Fcst LC'!$61:$81,'Fcst LC'!$85:$132,'Fcst LC'!$258:$326</definedName>
    <definedName name="Z_57697A46_04FE_11D2_84E8_0080C73ACB8F_.wvu.Cols" localSheetId="2" hidden="1">'Fcst $'!$D:$J,'Fcst $'!$Q:$AD</definedName>
    <definedName name="Z_57697A46_04FE_11D2_84E8_0080C73ACB8F_.wvu.PrintTitles" localSheetId="2" hidden="1">'Fcst $'!$A:$C,'Fcst $'!$1:$6</definedName>
    <definedName name="Z_57697A47_04FE_11D2_84E8_0080C73ACB8F_.wvu.Cols" localSheetId="1" hidden="1">'Fcst LC'!$D:$J,'Fcst LC'!$R:$AD</definedName>
    <definedName name="Z_57697A47_04FE_11D2_84E8_0080C73ACB8F_.wvu.PrintArea" localSheetId="1" hidden="1">'Fcst LC'!$A$1:$AD$335</definedName>
    <definedName name="Z_57697A47_04FE_11D2_84E8_0080C73ACB8F_.wvu.PrintTitles" localSheetId="1" hidden="1">'Fcst LC'!$A:$C,'Fcst LC'!$1:$6</definedName>
    <definedName name="Z_57697A47_04FE_11D2_84E8_0080C73ACB8F_.wvu.Rows" localSheetId="1" hidden="1">'Fcst LC'!$8:$8,'Fcst LC'!$33:$35,'Fcst LC'!$40:$40,'Fcst LC'!$45:$48,'Fcst LC'!$56:$56,'Fcst LC'!$61:$81,'Fcst LC'!$85:$132,'Fcst LC'!$258:$326</definedName>
    <definedName name="Z_57697A48_04FE_11D2_84E8_0080C73ACB8F_.wvu.Cols" localSheetId="2" hidden="1">'Fcst $'!$D:$Q,'Fcst $'!$X:$AD</definedName>
    <definedName name="Z_57697A48_04FE_11D2_84E8_0080C73ACB8F_.wvu.PrintTitles" localSheetId="2" hidden="1">'Fcst $'!$A:$C,'Fcst $'!$1:$6</definedName>
    <definedName name="Z_57697A49_04FE_11D2_84E8_0080C73ACB8F_.wvu.Cols" localSheetId="1" hidden="1">'Fcst LC'!$D:$Q,'Fcst LC'!$X:$AD</definedName>
    <definedName name="Z_57697A49_04FE_11D2_84E8_0080C73ACB8F_.wvu.PrintArea" localSheetId="1" hidden="1">'Fcst LC'!$A$1:$AD$335</definedName>
    <definedName name="Z_57697A49_04FE_11D2_84E8_0080C73ACB8F_.wvu.PrintTitles" localSheetId="1" hidden="1">'Fcst LC'!$A:$C,'Fcst LC'!$1:$6</definedName>
    <definedName name="Z_57697A49_04FE_11D2_84E8_0080C73ACB8F_.wvu.Rows" localSheetId="1" hidden="1">'Fcst LC'!$8:$8,'Fcst LC'!$33:$35,'Fcst LC'!$40:$40,'Fcst LC'!$45:$48,'Fcst LC'!$56:$56,'Fcst LC'!$61:$81,'Fcst LC'!$85:$132,'Fcst LC'!$258:$326</definedName>
    <definedName name="Z_57697A4A_04FE_11D2_84E8_0080C73ACB8F_.wvu.Cols" localSheetId="2" hidden="1">'Fcst $'!$D:$X</definedName>
    <definedName name="Z_57697A4A_04FE_11D2_84E8_0080C73ACB8F_.wvu.PrintTitles" localSheetId="2" hidden="1">'Fcst $'!$A:$C,'Fcst $'!$1:$6</definedName>
    <definedName name="Z_57697A4B_04FE_11D2_84E8_0080C73ACB8F_.wvu.Cols" localSheetId="1" hidden="1">'Fcst LC'!$D:$X</definedName>
    <definedName name="Z_57697A4B_04FE_11D2_84E8_0080C73ACB8F_.wvu.PrintArea" localSheetId="1" hidden="1">'Fcst LC'!$A$1:$AD$335</definedName>
    <definedName name="Z_57697A4B_04FE_11D2_84E8_0080C73ACB8F_.wvu.PrintTitles" localSheetId="1" hidden="1">'Fcst LC'!$A:$C,'Fcst LC'!$1:$6</definedName>
    <definedName name="Z_57697A4B_04FE_11D2_84E8_0080C73ACB8F_.wvu.Rows" localSheetId="1" hidden="1">'Fcst LC'!$8:$8,'Fcst LC'!$33:$35,'Fcst LC'!$40:$40,'Fcst LC'!$45:$48,'Fcst LC'!$56:$56,'Fcst LC'!$61:$81,'Fcst LC'!$85:$132,'Fcst LC'!$258:$326</definedName>
    <definedName name="Z_57697A4C_04FE_11D2_84E8_0080C73ACB8F_.wvu.Cols" localSheetId="2" hidden="1">'Fcst $'!$D:$G,'Fcst $'!$I:$N,'Fcst $'!$P:$U,'Fcst $'!$W:$AB,'Fcst $'!$AD:$AD</definedName>
    <definedName name="Z_57697A4C_04FE_11D2_84E8_0080C73ACB8F_.wvu.PrintTitles" localSheetId="2" hidden="1">'Fcst $'!$A:$C,'Fcst $'!$1:$6</definedName>
    <definedName name="Z_57697A4D_04FE_11D2_84E8_0080C73ACB8F_.wvu.Cols" localSheetId="1" hidden="1">'Fcst LC'!$D:$G,'Fcst LC'!$I:$N,'Fcst LC'!$P:$U,'Fcst LC'!$W:$AB,'Fcst LC'!$AD:$AD</definedName>
    <definedName name="Z_57697A4D_04FE_11D2_84E8_0080C73ACB8F_.wvu.PrintArea" localSheetId="1" hidden="1">'Fcst LC'!$A$1:$AD$335</definedName>
    <definedName name="Z_57697A4D_04FE_11D2_84E8_0080C73ACB8F_.wvu.PrintTitles" localSheetId="1" hidden="1">'Fcst LC'!$A:$C,'Fcst LC'!$1:$6</definedName>
    <definedName name="Z_57697A4D_04FE_11D2_84E8_0080C73ACB8F_.wvu.Rows" localSheetId="1" hidden="1">'Fcst LC'!$8:$8,'Fcst LC'!$33:$35,'Fcst LC'!$40:$40,'Fcst LC'!$45:$48,'Fcst LC'!$56:$56,'Fcst LC'!$61:$81,'Fcst LC'!$85:$132,'Fcst LC'!$258:$326</definedName>
    <definedName name="Z_8BA4B82F_A498_4E2B_B19C_458BBC50EB8B_.wvu.Cols" localSheetId="2" hidden="1">'Fcst $'!$J:$AD</definedName>
    <definedName name="Z_8BA4B82F_A498_4E2B_B19C_458BBC50EB8B_.wvu.PrintArea" localSheetId="2" hidden="1">'Fcst $'!$A:$J</definedName>
    <definedName name="Z_8BA4B82F_A498_4E2B_B19C_458BBC50EB8B_.wvu.PrintArea" localSheetId="1" hidden="1">'Fcst LC'!$A$1:$AD$335</definedName>
    <definedName name="Z_8BA4B82F_A498_4E2B_B19C_458BBC50EB8B_.wvu.PrintArea" localSheetId="0" hidden="1">'Mth LC'!$A$1:$P$148</definedName>
    <definedName name="Z_8BA4B82F_A498_4E2B_B19C_458BBC50EB8B_.wvu.PrintTitles" localSheetId="2" hidden="1">'Fcst $'!$A:$C,'Fcst $'!$1:$6</definedName>
    <definedName name="Z_8BA4B82F_A498_4E2B_B19C_458BBC50EB8B_.wvu.PrintTitles" localSheetId="1" hidden="1">'Fcst LC'!$A:$C,'Fcst LC'!$1:$6</definedName>
    <definedName name="Z_8BA4B82F_A498_4E2B_B19C_458BBC50EB8B_.wvu.PrintTitles" localSheetId="0" hidden="1">'Mth LC'!$1:$6</definedName>
    <definedName name="Z_8BA4B82F_A498_4E2B_B19C_458BBC50EB8B_.wvu.Rows" localSheetId="2" hidden="1">'Fcst $'!$8:$8,'Fcst $'!$10:$10,'Fcst $'!#REF!,'Fcst $'!#REF!,'Fcst $'!#REF!,'Fcst $'!#REF!,'Fcst $'!#REF!,'Fcst $'!#REF!,'Fcst $'!#REF!,'Fcst $'!$32:$32,'Fcst $'!#REF!,'Fcst $'!$40:$40,'Fcst $'!#REF!,'Fcst $'!#REF!,'Fcst $'!#REF!,'Fcst $'!$41:$41</definedName>
    <definedName name="Z_8BA4B82F_A498_4E2B_B19C_458BBC50EB8B_.wvu.Rows" localSheetId="0" hidden="1">'Mth LC'!$8:$8,'Mth LC'!$10:$10,'Mth LC'!#REF!,'Mth LC'!#REF!,'Mth LC'!#REF!,'Mth LC'!#REF!,'Mth LC'!#REF!,'Mth LC'!#REF!,'Mth LC'!#REF!,'Mth LC'!#REF!,'Mth LC'!$32:$32,'Mth LC'!#REF!,'Mth LC'!#REF!,'Mth LC'!#REF!,'Mth LC'!#REF!,'Mth LC'!#REF!,'Mth LC'!#REF!,'Mth LC'!$41:$41,'Mth LC'!#REF!,'Mth LC'!#REF!,'Mth LC'!$112:$128</definedName>
    <definedName name="Z_B257CACC_0492_11D2_84E8_0080C73ACB8F_.wvu.PrintTitles" localSheetId="2" hidden="1">'Fcst $'!$A:$C,'Fcst $'!$1:$6</definedName>
    <definedName name="Z_B257CACD_0492_11D2_84E8_0080C73ACB8F_.wvu.PrintArea" localSheetId="1" hidden="1">'Fcst LC'!$A$1:$AD$335</definedName>
    <definedName name="Z_B257CACD_0492_11D2_84E8_0080C73ACB8F_.wvu.PrintTitles" localSheetId="1" hidden="1">'Fcst LC'!$A:$C,'Fcst LC'!$1:$6</definedName>
    <definedName name="Z_B257CACD_0492_11D2_84E8_0080C73ACB8F_.wvu.Rows" localSheetId="1" hidden="1">'Fcst LC'!$8:$8,'Fcst LC'!$33:$35,'Fcst LC'!$40:$40,'Fcst LC'!$45:$48,'Fcst LC'!$56:$56,'Fcst LC'!$61:$81,'Fcst LC'!$85:$132,'Fcst LC'!$258:$326</definedName>
    <definedName name="Z_B257CACE_0492_11D2_84E8_0080C73ACB8F_.wvu.Cols" localSheetId="2" hidden="1">'Fcst $'!$J:$AD</definedName>
    <definedName name="Z_B257CACE_0492_11D2_84E8_0080C73ACB8F_.wvu.PrintArea" localSheetId="2" hidden="1">'Fcst $'!$A:$J</definedName>
    <definedName name="Z_B257CACE_0492_11D2_84E8_0080C73ACB8F_.wvu.PrintTitles" localSheetId="2" hidden="1">'Fcst $'!$A:$C,'Fcst $'!$1:$6</definedName>
    <definedName name="Z_B257CACF_0492_11D2_84E8_0080C73ACB8F_.wvu.Cols" localSheetId="1" hidden="1">'Fcst LC'!$J:$AD</definedName>
    <definedName name="Z_B257CACF_0492_11D2_84E8_0080C73ACB8F_.wvu.PrintArea" localSheetId="1" hidden="1">'Fcst LC'!$A$1:$AD$335</definedName>
    <definedName name="Z_B257CACF_0492_11D2_84E8_0080C73ACB8F_.wvu.PrintTitles" localSheetId="1" hidden="1">'Fcst LC'!$A:$C,'Fcst LC'!$1:$6</definedName>
    <definedName name="Z_B257CACF_0492_11D2_84E8_0080C73ACB8F_.wvu.Rows" localSheetId="1" hidden="1">'Fcst LC'!$8:$8,'Fcst LC'!$33:$35,'Fcst LC'!$40:$40,'Fcst LC'!$45:$48,'Fcst LC'!$56:$56,'Fcst LC'!$61:$81,'Fcst LC'!$85:$132,'Fcst LC'!$258:$326</definedName>
    <definedName name="Z_B257CAD0_0492_11D2_84E8_0080C73ACB8F_.wvu.Cols" localSheetId="2" hidden="1">'Fcst $'!$D:$J,'Fcst $'!$Q:$AD</definedName>
    <definedName name="Z_B257CAD0_0492_11D2_84E8_0080C73ACB8F_.wvu.PrintTitles" localSheetId="2" hidden="1">'Fcst $'!$A:$C,'Fcst $'!$1:$6</definedName>
    <definedName name="Z_B257CAD1_0492_11D2_84E8_0080C73ACB8F_.wvu.Cols" localSheetId="1" hidden="1">'Fcst LC'!$D:$J,'Fcst LC'!$R:$AD</definedName>
    <definedName name="Z_B257CAD1_0492_11D2_84E8_0080C73ACB8F_.wvu.PrintArea" localSheetId="1" hidden="1">'Fcst LC'!$A$1:$AD$335</definedName>
    <definedName name="Z_B257CAD1_0492_11D2_84E8_0080C73ACB8F_.wvu.PrintTitles" localSheetId="1" hidden="1">'Fcst LC'!$A:$C,'Fcst LC'!$1:$6</definedName>
    <definedName name="Z_B257CAD1_0492_11D2_84E8_0080C73ACB8F_.wvu.Rows" localSheetId="1" hidden="1">'Fcst LC'!$8:$8,'Fcst LC'!$33:$35,'Fcst LC'!$40:$40,'Fcst LC'!$45:$48,'Fcst LC'!$56:$56,'Fcst LC'!$61:$81,'Fcst LC'!$85:$132,'Fcst LC'!$258:$326</definedName>
    <definedName name="Z_B257CAD2_0492_11D2_84E8_0080C73ACB8F_.wvu.Cols" localSheetId="2" hidden="1">'Fcst $'!$D:$Q,'Fcst $'!$X:$AD</definedName>
    <definedName name="Z_B257CAD2_0492_11D2_84E8_0080C73ACB8F_.wvu.PrintTitles" localSheetId="2" hidden="1">'Fcst $'!$A:$C,'Fcst $'!$1:$6</definedName>
    <definedName name="Z_B257CAD3_0492_11D2_84E8_0080C73ACB8F_.wvu.Cols" localSheetId="1" hidden="1">'Fcst LC'!$D:$Q,'Fcst LC'!$X:$AD</definedName>
    <definedName name="Z_B257CAD3_0492_11D2_84E8_0080C73ACB8F_.wvu.PrintArea" localSheetId="1" hidden="1">'Fcst LC'!$A$1:$AD$335</definedName>
    <definedName name="Z_B257CAD3_0492_11D2_84E8_0080C73ACB8F_.wvu.PrintTitles" localSheetId="1" hidden="1">'Fcst LC'!$A:$C,'Fcst LC'!$1:$6</definedName>
    <definedName name="Z_B257CAD3_0492_11D2_84E8_0080C73ACB8F_.wvu.Rows" localSheetId="1" hidden="1">'Fcst LC'!$8:$8,'Fcst LC'!$33:$35,'Fcst LC'!$40:$40,'Fcst LC'!$45:$48,'Fcst LC'!$56:$56,'Fcst LC'!$61:$81,'Fcst LC'!$85:$132,'Fcst LC'!$258:$326</definedName>
    <definedName name="Z_B257CAD4_0492_11D2_84E8_0080C73ACB8F_.wvu.Cols" localSheetId="2" hidden="1">'Fcst $'!$D:$X</definedName>
    <definedName name="Z_B257CAD4_0492_11D2_84E8_0080C73ACB8F_.wvu.PrintTitles" localSheetId="2" hidden="1">'Fcst $'!$A:$C,'Fcst $'!$1:$6</definedName>
    <definedName name="Z_B257CAD5_0492_11D2_84E8_0080C73ACB8F_.wvu.Cols" localSheetId="1" hidden="1">'Fcst LC'!$D:$X</definedName>
    <definedName name="Z_B257CAD5_0492_11D2_84E8_0080C73ACB8F_.wvu.PrintArea" localSheetId="1" hidden="1">'Fcst LC'!$A$1:$AD$335</definedName>
    <definedName name="Z_B257CAD5_0492_11D2_84E8_0080C73ACB8F_.wvu.PrintTitles" localSheetId="1" hidden="1">'Fcst LC'!$A:$C,'Fcst LC'!$1:$6</definedName>
    <definedName name="Z_B257CAD5_0492_11D2_84E8_0080C73ACB8F_.wvu.Rows" localSheetId="1" hidden="1">'Fcst LC'!$8:$8,'Fcst LC'!$33:$35,'Fcst LC'!$40:$40,'Fcst LC'!$45:$48,'Fcst LC'!$56:$56,'Fcst LC'!$61:$81,'Fcst LC'!$85:$132,'Fcst LC'!$258:$326</definedName>
    <definedName name="Z_B257CAD6_0492_11D2_84E8_0080C73ACB8F_.wvu.Cols" localSheetId="2" hidden="1">'Fcst $'!$D:$G,'Fcst $'!$I:$N,'Fcst $'!$P:$U,'Fcst $'!$W:$AB,'Fcst $'!$AD:$AD</definedName>
    <definedName name="Z_B257CAD6_0492_11D2_84E8_0080C73ACB8F_.wvu.PrintTitles" localSheetId="2" hidden="1">'Fcst $'!$A:$C,'Fcst $'!$1:$6</definedName>
    <definedName name="Z_B257CAD7_0492_11D2_84E8_0080C73ACB8F_.wvu.Cols" localSheetId="1" hidden="1">'Fcst LC'!$D:$G,'Fcst LC'!$I:$N,'Fcst LC'!$P:$U,'Fcst LC'!$W:$AB,'Fcst LC'!$AD:$AD</definedName>
    <definedName name="Z_B257CAD7_0492_11D2_84E8_0080C73ACB8F_.wvu.PrintArea" localSheetId="1" hidden="1">'Fcst LC'!$A$1:$AD$335</definedName>
    <definedName name="Z_B257CAD7_0492_11D2_84E8_0080C73ACB8F_.wvu.PrintTitles" localSheetId="1" hidden="1">'Fcst LC'!$A:$C,'Fcst LC'!$1:$6</definedName>
    <definedName name="Z_B257CAD7_0492_11D2_84E8_0080C73ACB8F_.wvu.Rows" localSheetId="1" hidden="1">'Fcst LC'!$8:$8,'Fcst LC'!$33:$35,'Fcst LC'!$40:$40,'Fcst LC'!$45:$48,'Fcst LC'!$56:$56,'Fcst LC'!$61:$81,'Fcst LC'!$85:$132,'Fcst LC'!$258:$326</definedName>
    <definedName name="Z_E4F92351_905C_11D6_BD77_00B0D04D0621_.wvu.Cols" localSheetId="2" hidden="1">'Fcst $'!$D:$G,'Fcst $'!$I:$N,'Fcst $'!$P:$U,'Fcst $'!$W:$AB,'Fcst $'!$AD:$AD</definedName>
    <definedName name="Z_E4F92351_905C_11D6_BD77_00B0D04D0621_.wvu.PrintArea" localSheetId="1" hidden="1">'Fcst LC'!$A$1:$AD$335</definedName>
    <definedName name="Z_E4F92351_905C_11D6_BD77_00B0D04D0621_.wvu.PrintArea" localSheetId="0" hidden="1">'Mth LC'!$A$1:$P$111</definedName>
    <definedName name="Z_E4F92351_905C_11D6_BD77_00B0D04D0621_.wvu.PrintTitles" localSheetId="2" hidden="1">'Fcst $'!$A:$C,'Fcst $'!$1:$6</definedName>
    <definedName name="Z_E4F92351_905C_11D6_BD77_00B0D04D0621_.wvu.PrintTitles" localSheetId="1" hidden="1">'Fcst LC'!$A:$C,'Fcst LC'!$1:$6</definedName>
    <definedName name="Z_E4F92351_905C_11D6_BD77_00B0D04D0621_.wvu.PrintTitles" localSheetId="0" hidden="1">'Mth LC'!$1:$6</definedName>
    <definedName name="Z_E4F92351_905C_11D6_BD77_00B0D04D0621_.wvu.Rows" localSheetId="2" hidden="1">'Fcst $'!$8:$8,'Fcst $'!#REF!,'Fcst $'!#REF!,'Fcst $'!#REF!,'Fcst $'!#REF!,'Fcst $'!#REF!,'Fcst $'!#REF!,'Fcst $'!#REF!,'Fcst $'!$32:$33,'Fcst $'!#REF!,'Fcst $'!#REF!,'Fcst $'!#REF!,'Fcst $'!#REF!,'Fcst $'!#REF!,'Fcst $'!#REF!,'Fcst $'!#REF!,'Fcst $'!#REF!,'Fcst $'!$41:$42,'Fcst $'!$92:$98,'Fcst $'!#REF!,'Fcst $'!$113:$119,'Fcst $'!#REF!</definedName>
    <definedName name="Z_E4F92351_905C_11D6_BD77_00B0D04D0621_.wvu.Rows" localSheetId="1" hidden="1">'Fcst LC'!$8:$8,'Fcst LC'!$33:$35,'Fcst LC'!$40:$40,'Fcst LC'!$45:$48,'Fcst LC'!$56:$56,'Fcst LC'!$61:$81,'Fcst LC'!$85:$132,'Fcst LC'!$258:$326</definedName>
    <definedName name="Z_F1D13097_0AC4_11D3_A51F_00105AA1AFAA_.wvu.Cols" localSheetId="2" hidden="1">'Fcst $'!$A:$A,'Fcst $'!$D:$G,'Fcst $'!$I:$J,'Fcst $'!$Q:$U,'Fcst $'!$W:$AB,'Fcst $'!$AD:$AG</definedName>
    <definedName name="Z_F1D13097_0AC4_11D3_A51F_00105AA1AFAA_.wvu.Cols" localSheetId="1" hidden="1">'Fcst LC'!$D:$J,'Fcst LC'!$R:$AD</definedName>
    <definedName name="Z_F1D13097_0AC4_11D3_A51F_00105AA1AFAA_.wvu.PrintArea" localSheetId="2" hidden="1">'Fcst $'!$B$1:$AH$47</definedName>
    <definedName name="Z_F1D13097_0AC4_11D3_A51F_00105AA1AFAA_.wvu.PrintArea" localSheetId="1" hidden="1">'Fcst LC'!$A$1:$AD$335</definedName>
    <definedName name="Z_F1D13097_0AC4_11D3_A51F_00105AA1AFAA_.wvu.PrintArea" localSheetId="0" hidden="1">'Mth LC'!$A$1:$P$111</definedName>
    <definedName name="Z_F1D13097_0AC4_11D3_A51F_00105AA1AFAA_.wvu.PrintTitles" localSheetId="2" hidden="1">'Fcst $'!$A:$C,'Fcst $'!$1:$6</definedName>
    <definedName name="Z_F1D13097_0AC4_11D3_A51F_00105AA1AFAA_.wvu.PrintTitles" localSheetId="1" hidden="1">'Fcst LC'!$A:$C,'Fcst LC'!$1:$6</definedName>
    <definedName name="Z_F1D13097_0AC4_11D3_A51F_00105AA1AFAA_.wvu.PrintTitles" localSheetId="0" hidden="1">'Mth LC'!$1:$6</definedName>
    <definedName name="Z_F1D13097_0AC4_11D3_A51F_00105AA1AFAA_.wvu.Rows" localSheetId="2" hidden="1">'Fcst $'!$8:$8,'Fcst $'!#REF!,'Fcst $'!#REF!,'Fcst $'!#REF!,'Fcst $'!$32:$32,'Fcst $'!#REF!,'Fcst $'!#REF!,'Fcst $'!#REF!,'Fcst $'!#REF!,'Fcst $'!#REF!,'Fcst $'!$41:$42</definedName>
    <definedName name="Z_F1D13097_0AC4_11D3_A51F_00105AA1AFAA_.wvu.Rows" localSheetId="1" hidden="1">'Fcst LC'!$8:$8,'Fcst LC'!$33:$35,'Fcst LC'!$40:$40,'Fcst LC'!$45:$48,'Fcst LC'!$56:$56,'Fcst LC'!$61:$81,'Fcst LC'!$85:$132,'Fcst LC'!$258:$326</definedName>
    <definedName name="Z_F1D13097_0AC4_11D3_A51F_00105AA1AFAA_.wvu.Rows" localSheetId="0" hidden="1">'Mth LC'!#REF!,'Mth LC'!#REF!,'Mth LC'!#REF!,'Mth LC'!$112:$128</definedName>
  </definedNames>
  <calcPr calcId="140001" concurrentCalc="0"/>
  <customWorkbookViews>
    <customWorkbookView name="Q2 Fcst (Fcst $)" guid="{F1D13097-0AC4-11D3-A51F-00105AA1AFAA}" maximized="1" windowWidth="1020" windowHeight="558" tabRatio="505" activeSheetId="4"/>
    <customWorkbookView name="Full View (Fcst $)" guid="{4C5D642C-0751-11D2-84E8-0080C73ACB8F}" maximized="1" xWindow="2" yWindow="2" windowWidth="636" windowHeight="340" tabRatio="505" activeSheetId="4"/>
    <customWorkbookView name="Q1 Fcst (Fcst $)" guid="{4C5D642E-0751-11D2-84E8-0080C73ACB8F}" maximized="1" xWindow="2" yWindow="2" windowWidth="636" windowHeight="340" tabRatio="505" activeSheetId="4"/>
    <customWorkbookView name="Q3 Fcst (Fcst $)" guid="{4C5D6432-0751-11D2-84E8-0080C73ACB8F}" maximized="1" xWindow="2" yWindow="2" windowWidth="636" windowHeight="340" tabRatio="505" activeSheetId="4"/>
    <customWorkbookView name="Q4 Fcst (Fcst $)" guid="{4C5D6434-0751-11D2-84E8-0080C73ACB8F}" maximized="1" xWindow="2" yWindow="2" windowWidth="636" windowHeight="340" tabRatio="505" activeSheetId="4"/>
    <customWorkbookView name="Qtrly Fcst (Fcst $)" guid="{4C5D6436-0751-11D2-84E8-0080C73ACB8F}" maximized="1" xWindow="2" yWindow="2" windowWidth="636" windowHeight="340" tabRatio="505" activeSheetId="4"/>
    <customWorkbookView name="Qtrly Fcst View" guid="{E4F92351-905C-11D6-BD77-00B0D04D0621}" maximized="1" windowWidth="796" windowHeight="411" tabRatio="505" activeSheetId="4"/>
    <customWorkbookView name="Q1 Fcst" guid="{8BA4B82F-A498-4E2B-B19C-458BBC50EB8B}" maximized="1" windowWidth="1020" windowHeight="605" tabRatio="505" activeSheetId="4"/>
    <customWorkbookView name="Q2 Fcst" guid="{0C5A5314-29E0-4F1E-9AAB-044BD6C8CAFE}" maximized="1" windowWidth="1020" windowHeight="631" tabRatio="505" activeSheetId="4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6" i="1" l="1"/>
  <c r="C95" i="1"/>
  <c r="C93" i="1"/>
  <c r="O27" i="1"/>
  <c r="N27" i="1"/>
  <c r="M27" i="1"/>
  <c r="L27" i="1"/>
  <c r="K27" i="1"/>
  <c r="J27" i="1"/>
  <c r="I27" i="1"/>
  <c r="H27" i="1"/>
  <c r="G27" i="1"/>
  <c r="F27" i="1"/>
  <c r="F79" i="1"/>
  <c r="F54" i="1"/>
  <c r="F51" i="1"/>
  <c r="C94" i="1"/>
  <c r="F26" i="1"/>
  <c r="F25" i="1"/>
  <c r="G41" i="1"/>
  <c r="G32" i="1"/>
  <c r="H32" i="1"/>
  <c r="I32" i="1"/>
  <c r="G29" i="1"/>
  <c r="G30" i="1"/>
  <c r="G31" i="1"/>
  <c r="G28" i="1"/>
  <c r="H41" i="1"/>
  <c r="H29" i="1"/>
  <c r="J32" i="1"/>
  <c r="H31" i="1"/>
  <c r="H30" i="1"/>
  <c r="H28" i="1"/>
  <c r="C100" i="1"/>
  <c r="G25" i="1"/>
  <c r="E26" i="1"/>
  <c r="E25" i="1"/>
  <c r="G26" i="1"/>
  <c r="D25" i="1"/>
  <c r="D26" i="1"/>
  <c r="I41" i="1"/>
  <c r="I29" i="1"/>
  <c r="K32" i="1"/>
  <c r="I31" i="1"/>
  <c r="I30" i="1"/>
  <c r="I28" i="1"/>
  <c r="H26" i="1"/>
  <c r="H25" i="1"/>
  <c r="D110" i="1"/>
  <c r="E109" i="1"/>
  <c r="E110" i="1"/>
  <c r="J41" i="1"/>
  <c r="J29" i="1"/>
  <c r="L32" i="1"/>
  <c r="J31" i="1"/>
  <c r="J30" i="1"/>
  <c r="J28" i="1"/>
  <c r="I26" i="1"/>
  <c r="I25" i="1"/>
  <c r="E132" i="1"/>
  <c r="F132" i="1"/>
  <c r="G132" i="1"/>
  <c r="H132" i="1"/>
  <c r="I132" i="1"/>
  <c r="J132" i="1"/>
  <c r="K132" i="1"/>
  <c r="L132" i="1"/>
  <c r="M132" i="1"/>
  <c r="N132" i="1"/>
  <c r="O132" i="1"/>
  <c r="E144" i="1"/>
  <c r="F144" i="1"/>
  <c r="G144" i="1"/>
  <c r="H144" i="1"/>
  <c r="I144" i="1"/>
  <c r="J144" i="1"/>
  <c r="K144" i="1"/>
  <c r="L144" i="1"/>
  <c r="M144" i="1"/>
  <c r="N144" i="1"/>
  <c r="O144" i="1"/>
  <c r="E143" i="1"/>
  <c r="F143" i="1"/>
  <c r="G143" i="1"/>
  <c r="H143" i="1"/>
  <c r="I143" i="1"/>
  <c r="J143" i="1"/>
  <c r="K143" i="1"/>
  <c r="L143" i="1"/>
  <c r="M143" i="1"/>
  <c r="N143" i="1"/>
  <c r="O143" i="1"/>
  <c r="E142" i="1"/>
  <c r="F142" i="1"/>
  <c r="G142" i="1"/>
  <c r="H142" i="1"/>
  <c r="I142" i="1"/>
  <c r="J142" i="1"/>
  <c r="K142" i="1"/>
  <c r="L142" i="1"/>
  <c r="M142" i="1"/>
  <c r="N142" i="1"/>
  <c r="O142" i="1"/>
  <c r="E141" i="1"/>
  <c r="G141" i="1"/>
  <c r="H141" i="1"/>
  <c r="I141" i="1"/>
  <c r="J141" i="1"/>
  <c r="K141" i="1"/>
  <c r="L141" i="1"/>
  <c r="M141" i="1"/>
  <c r="N141" i="1"/>
  <c r="O141" i="1"/>
  <c r="E146" i="1"/>
  <c r="F146" i="1"/>
  <c r="G146" i="1"/>
  <c r="H146" i="1"/>
  <c r="I146" i="1"/>
  <c r="J146" i="1"/>
  <c r="K146" i="1"/>
  <c r="L146" i="1"/>
  <c r="M146" i="1"/>
  <c r="N146" i="1"/>
  <c r="O146" i="1"/>
  <c r="E145" i="1"/>
  <c r="F145" i="1"/>
  <c r="G145" i="1"/>
  <c r="H145" i="1"/>
  <c r="I145" i="1"/>
  <c r="J145" i="1"/>
  <c r="K145" i="1"/>
  <c r="L145" i="1"/>
  <c r="M145" i="1"/>
  <c r="N145" i="1"/>
  <c r="O145" i="1"/>
  <c r="E140" i="1"/>
  <c r="G140" i="1"/>
  <c r="H140" i="1"/>
  <c r="I140" i="1"/>
  <c r="J140" i="1"/>
  <c r="K140" i="1"/>
  <c r="L140" i="1"/>
  <c r="M140" i="1"/>
  <c r="N140" i="1"/>
  <c r="O140" i="1"/>
  <c r="E134" i="1"/>
  <c r="F134" i="1"/>
  <c r="G134" i="1"/>
  <c r="H134" i="1"/>
  <c r="I134" i="1"/>
  <c r="J134" i="1"/>
  <c r="K134" i="1"/>
  <c r="L134" i="1"/>
  <c r="M134" i="1"/>
  <c r="N134" i="1"/>
  <c r="O134" i="1"/>
  <c r="E133" i="1"/>
  <c r="F133" i="1"/>
  <c r="G133" i="1"/>
  <c r="H133" i="1"/>
  <c r="I133" i="1"/>
  <c r="J133" i="1"/>
  <c r="K133" i="1"/>
  <c r="L133" i="1"/>
  <c r="M133" i="1"/>
  <c r="N133" i="1"/>
  <c r="O133" i="1"/>
  <c r="K41" i="1"/>
  <c r="K29" i="1"/>
  <c r="M32" i="1"/>
  <c r="K31" i="1"/>
  <c r="K30" i="1"/>
  <c r="K28" i="1"/>
  <c r="J26" i="1"/>
  <c r="J25" i="1"/>
  <c r="E41" i="1"/>
  <c r="D41" i="1"/>
  <c r="E29" i="1"/>
  <c r="E28" i="1"/>
  <c r="D29" i="1"/>
  <c r="D28" i="1"/>
  <c r="L41" i="1"/>
  <c r="L29" i="1"/>
  <c r="N32" i="1"/>
  <c r="L31" i="1"/>
  <c r="L30" i="1"/>
  <c r="L28" i="1"/>
  <c r="K26" i="1"/>
  <c r="K25" i="1"/>
  <c r="O51" i="1"/>
  <c r="N51" i="1"/>
  <c r="M51" i="1"/>
  <c r="L51" i="1"/>
  <c r="K51" i="1"/>
  <c r="J51" i="1"/>
  <c r="I51" i="1"/>
  <c r="H51" i="1"/>
  <c r="G51" i="1"/>
  <c r="E51" i="1"/>
  <c r="D51" i="1"/>
  <c r="B121" i="1"/>
  <c r="A121" i="1"/>
  <c r="M41" i="1"/>
  <c r="M29" i="1"/>
  <c r="O32" i="1"/>
  <c r="M31" i="1"/>
  <c r="M30" i="1"/>
  <c r="M28" i="1"/>
  <c r="L26" i="1"/>
  <c r="L25" i="1"/>
  <c r="B2" i="4"/>
  <c r="D58" i="4"/>
  <c r="K58" i="4"/>
  <c r="R58" i="4"/>
  <c r="Y58" i="4"/>
  <c r="B60" i="4"/>
  <c r="B62" i="4"/>
  <c r="B63" i="4"/>
  <c r="B64" i="4"/>
  <c r="B65" i="4"/>
  <c r="B66" i="4"/>
  <c r="B67" i="4"/>
  <c r="B68" i="4"/>
  <c r="B70" i="4"/>
  <c r="B72" i="4"/>
  <c r="B74" i="4"/>
  <c r="B75" i="4"/>
  <c r="B76" i="4"/>
  <c r="B77" i="4"/>
  <c r="B79" i="4"/>
  <c r="A92" i="4"/>
  <c r="B92" i="4"/>
  <c r="A93" i="4"/>
  <c r="B93" i="4"/>
  <c r="D93" i="4"/>
  <c r="K93" i="4"/>
  <c r="R93" i="4"/>
  <c r="Y93" i="4"/>
  <c r="A94" i="4"/>
  <c r="B94" i="4"/>
  <c r="D94" i="4"/>
  <c r="K94" i="4"/>
  <c r="R94" i="4"/>
  <c r="Y94" i="4"/>
  <c r="A95" i="4"/>
  <c r="B95" i="4"/>
  <c r="D95" i="4"/>
  <c r="K95" i="4"/>
  <c r="R95" i="4"/>
  <c r="Y95" i="4"/>
  <c r="A96" i="4"/>
  <c r="B96" i="4"/>
  <c r="D96" i="4"/>
  <c r="K96" i="4"/>
  <c r="R96" i="4"/>
  <c r="Y96" i="4"/>
  <c r="A100" i="4"/>
  <c r="B100" i="4"/>
  <c r="K100" i="4"/>
  <c r="R100" i="4"/>
  <c r="Y100" i="4"/>
  <c r="A101" i="4"/>
  <c r="B101" i="4"/>
  <c r="K101" i="4"/>
  <c r="R101" i="4"/>
  <c r="Y101" i="4"/>
  <c r="A102" i="4"/>
  <c r="B102" i="4"/>
  <c r="K102" i="4"/>
  <c r="R102" i="4"/>
  <c r="Y102" i="4"/>
  <c r="A103" i="4"/>
  <c r="B103" i="4"/>
  <c r="K103" i="4"/>
  <c r="R103" i="4"/>
  <c r="Y103" i="4"/>
  <c r="AG104" i="4"/>
  <c r="D105" i="4"/>
  <c r="AG106" i="4"/>
  <c r="A114" i="4"/>
  <c r="A115" i="4"/>
  <c r="B115" i="4"/>
  <c r="A116" i="4"/>
  <c r="B116" i="4"/>
  <c r="A117" i="4"/>
  <c r="B117" i="4"/>
  <c r="D119" i="4"/>
  <c r="K119" i="4"/>
  <c r="R119" i="4"/>
  <c r="Y119" i="4"/>
  <c r="A121" i="4"/>
  <c r="B121" i="4"/>
  <c r="D126" i="4"/>
  <c r="K126" i="4"/>
  <c r="R126" i="4"/>
  <c r="Y126" i="4"/>
  <c r="B132" i="4"/>
  <c r="K132" i="4"/>
  <c r="R132" i="4"/>
  <c r="Y132" i="4"/>
  <c r="B133" i="4"/>
  <c r="K133" i="4"/>
  <c r="R133" i="4"/>
  <c r="Y133" i="4"/>
  <c r="B134" i="4"/>
  <c r="K134" i="4"/>
  <c r="R134" i="4"/>
  <c r="Y134" i="4"/>
  <c r="D136" i="4"/>
  <c r="K136" i="4"/>
  <c r="B140" i="4"/>
  <c r="K140" i="4"/>
  <c r="R140" i="4"/>
  <c r="Y140" i="4"/>
  <c r="B141" i="4"/>
  <c r="K141" i="4"/>
  <c r="R141" i="4"/>
  <c r="Y141" i="4"/>
  <c r="B142" i="4"/>
  <c r="K142" i="4"/>
  <c r="R142" i="4"/>
  <c r="Y142" i="4"/>
  <c r="B143" i="4"/>
  <c r="K143" i="4"/>
  <c r="R143" i="4"/>
  <c r="Y143" i="4"/>
  <c r="B144" i="4"/>
  <c r="K144" i="4"/>
  <c r="R144" i="4"/>
  <c r="Y144" i="4"/>
  <c r="B145" i="4"/>
  <c r="K145" i="4"/>
  <c r="R145" i="4"/>
  <c r="Y145" i="4"/>
  <c r="B146" i="4"/>
  <c r="K146" i="4"/>
  <c r="R146" i="4"/>
  <c r="Y146" i="4"/>
  <c r="D148" i="4"/>
  <c r="K148" i="4"/>
  <c r="B2" i="3"/>
  <c r="D8" i="4"/>
  <c r="E8" i="3"/>
  <c r="F8" i="3"/>
  <c r="F8" i="4"/>
  <c r="G8" i="3"/>
  <c r="G8" i="4"/>
  <c r="K8" i="4"/>
  <c r="L8" i="3"/>
  <c r="L8" i="4"/>
  <c r="M8" i="3"/>
  <c r="N8" i="3"/>
  <c r="N8" i="4"/>
  <c r="R8" i="4"/>
  <c r="S8" i="3"/>
  <c r="T8" i="3"/>
  <c r="T8" i="4"/>
  <c r="U8" i="3"/>
  <c r="U8" i="4"/>
  <c r="Y8" i="4"/>
  <c r="Z8" i="3"/>
  <c r="Z8" i="4"/>
  <c r="AA8" i="3"/>
  <c r="AB8" i="3"/>
  <c r="AB8" i="4"/>
  <c r="AF8" i="3"/>
  <c r="D9" i="4"/>
  <c r="K9" i="4"/>
  <c r="R9" i="4"/>
  <c r="Y9" i="4"/>
  <c r="AF9" i="3"/>
  <c r="D10" i="4"/>
  <c r="E10" i="3"/>
  <c r="F10" i="3"/>
  <c r="F10" i="4"/>
  <c r="G10" i="3"/>
  <c r="G10" i="4"/>
  <c r="K10" i="4"/>
  <c r="L10" i="3"/>
  <c r="L10" i="4"/>
  <c r="M10" i="3"/>
  <c r="M10" i="4"/>
  <c r="N10" i="3"/>
  <c r="N10" i="4"/>
  <c r="R10" i="4"/>
  <c r="S10" i="3"/>
  <c r="S10" i="4"/>
  <c r="T10" i="3"/>
  <c r="U10" i="3"/>
  <c r="U10" i="4"/>
  <c r="Y10" i="4"/>
  <c r="Z10" i="3"/>
  <c r="Z10" i="4"/>
  <c r="AA10" i="3"/>
  <c r="AA10" i="4"/>
  <c r="AB10" i="3"/>
  <c r="AB10" i="4"/>
  <c r="AF10" i="3"/>
  <c r="D11" i="4"/>
  <c r="K11" i="4"/>
  <c r="R11" i="4"/>
  <c r="Y11" i="4"/>
  <c r="D12" i="4"/>
  <c r="K12" i="4"/>
  <c r="R12" i="4"/>
  <c r="Y12" i="4"/>
  <c r="AF12" i="3"/>
  <c r="D13" i="4"/>
  <c r="K13" i="4"/>
  <c r="R13" i="4"/>
  <c r="Y13" i="4"/>
  <c r="D14" i="4"/>
  <c r="E14" i="3"/>
  <c r="E14" i="4"/>
  <c r="F14" i="3"/>
  <c r="F14" i="4"/>
  <c r="G14" i="3"/>
  <c r="G14" i="4"/>
  <c r="K14" i="4"/>
  <c r="L14" i="3"/>
  <c r="L14" i="4"/>
  <c r="M14" i="3"/>
  <c r="M14" i="4"/>
  <c r="N14" i="3"/>
  <c r="N14" i="4"/>
  <c r="R14" i="4"/>
  <c r="S14" i="3"/>
  <c r="S14" i="4"/>
  <c r="T14" i="3"/>
  <c r="T14" i="4"/>
  <c r="U14" i="3"/>
  <c r="U14" i="4"/>
  <c r="Y14" i="4"/>
  <c r="Z14" i="3"/>
  <c r="Z14" i="4"/>
  <c r="AA14" i="3"/>
  <c r="AA14" i="4"/>
  <c r="AB14" i="3"/>
  <c r="AB14" i="4"/>
  <c r="AF14" i="3"/>
  <c r="D15" i="4"/>
  <c r="K15" i="4"/>
  <c r="R15" i="4"/>
  <c r="Y15" i="4"/>
  <c r="E16" i="3"/>
  <c r="F16" i="3"/>
  <c r="G16" i="3"/>
  <c r="L16" i="3"/>
  <c r="M16" i="3"/>
  <c r="N16" i="3"/>
  <c r="S16" i="3"/>
  <c r="T16" i="3"/>
  <c r="U16" i="3"/>
  <c r="Z16" i="3"/>
  <c r="AA16" i="3"/>
  <c r="AB16" i="3"/>
  <c r="AF16" i="3"/>
  <c r="E17" i="3"/>
  <c r="F17" i="3"/>
  <c r="G17" i="3"/>
  <c r="L17" i="3"/>
  <c r="M17" i="3"/>
  <c r="N17" i="3"/>
  <c r="S17" i="3"/>
  <c r="T17" i="3"/>
  <c r="U17" i="3"/>
  <c r="Z17" i="3"/>
  <c r="AA17" i="3"/>
  <c r="AB17" i="3"/>
  <c r="E18" i="3"/>
  <c r="F18" i="3"/>
  <c r="G18" i="3"/>
  <c r="L18" i="3"/>
  <c r="M18" i="3"/>
  <c r="N18" i="3"/>
  <c r="S18" i="3"/>
  <c r="T18" i="3"/>
  <c r="U18" i="3"/>
  <c r="Z18" i="3"/>
  <c r="AA18" i="3"/>
  <c r="AB18" i="3"/>
  <c r="AF18" i="3"/>
  <c r="D16" i="4"/>
  <c r="E19" i="3"/>
  <c r="F19" i="3"/>
  <c r="F16" i="4"/>
  <c r="G19" i="3"/>
  <c r="G16" i="4"/>
  <c r="K16" i="4"/>
  <c r="L19" i="3"/>
  <c r="M19" i="3"/>
  <c r="M16" i="4"/>
  <c r="N19" i="3"/>
  <c r="N16" i="4"/>
  <c r="R16" i="4"/>
  <c r="S19" i="3"/>
  <c r="T19" i="3"/>
  <c r="T16" i="4"/>
  <c r="U19" i="3"/>
  <c r="U16" i="4"/>
  <c r="Y16" i="4"/>
  <c r="Z19" i="3"/>
  <c r="AA19" i="3"/>
  <c r="AA16" i="4"/>
  <c r="AB19" i="3"/>
  <c r="AB16" i="4"/>
  <c r="D21" i="3"/>
  <c r="K21" i="3"/>
  <c r="R21" i="3"/>
  <c r="Y21" i="3"/>
  <c r="D20" i="4"/>
  <c r="K20" i="4"/>
  <c r="R20" i="4"/>
  <c r="Y20" i="4"/>
  <c r="E24" i="3"/>
  <c r="F24" i="3"/>
  <c r="G24" i="3"/>
  <c r="L24" i="3"/>
  <c r="M24" i="3"/>
  <c r="N24" i="3"/>
  <c r="S24" i="3"/>
  <c r="T24" i="3"/>
  <c r="U24" i="3"/>
  <c r="Z24" i="3"/>
  <c r="AA24" i="3"/>
  <c r="AB24" i="3"/>
  <c r="AF24" i="3"/>
  <c r="E25" i="3"/>
  <c r="F25" i="3"/>
  <c r="G25" i="3"/>
  <c r="L25" i="3"/>
  <c r="M25" i="3"/>
  <c r="N25" i="3"/>
  <c r="S25" i="3"/>
  <c r="T25" i="3"/>
  <c r="U25" i="3"/>
  <c r="Z25" i="3"/>
  <c r="AA25" i="3"/>
  <c r="AB25" i="3"/>
  <c r="E26" i="3"/>
  <c r="F26" i="3"/>
  <c r="G26" i="3"/>
  <c r="L26" i="3"/>
  <c r="M26" i="3"/>
  <c r="N26" i="3"/>
  <c r="S26" i="3"/>
  <c r="T26" i="3"/>
  <c r="U26" i="3"/>
  <c r="Z26" i="3"/>
  <c r="AA26" i="3"/>
  <c r="AB26" i="3"/>
  <c r="AF26" i="3"/>
  <c r="E27" i="3"/>
  <c r="F27" i="3"/>
  <c r="G27" i="3"/>
  <c r="L27" i="3"/>
  <c r="M27" i="3"/>
  <c r="N27" i="3"/>
  <c r="S27" i="3"/>
  <c r="T27" i="3"/>
  <c r="U27" i="3"/>
  <c r="Z27" i="3"/>
  <c r="AA27" i="3"/>
  <c r="AB27" i="3"/>
  <c r="D21" i="4"/>
  <c r="E28" i="3"/>
  <c r="E21" i="4"/>
  <c r="F28" i="3"/>
  <c r="F21" i="4"/>
  <c r="G28" i="3"/>
  <c r="G21" i="4"/>
  <c r="K21" i="4"/>
  <c r="L28" i="3"/>
  <c r="L21" i="4"/>
  <c r="M28" i="3"/>
  <c r="M21" i="4"/>
  <c r="N28" i="3"/>
  <c r="N21" i="4"/>
  <c r="R21" i="4"/>
  <c r="R23" i="4"/>
  <c r="S28" i="3"/>
  <c r="S21" i="4"/>
  <c r="T28" i="3"/>
  <c r="T21" i="4"/>
  <c r="U28" i="3"/>
  <c r="U21" i="4"/>
  <c r="Y21" i="4"/>
  <c r="Z28" i="3"/>
  <c r="Z21" i="4"/>
  <c r="AA28" i="3"/>
  <c r="AA21" i="4"/>
  <c r="AB28" i="3"/>
  <c r="AB21" i="4"/>
  <c r="AF28" i="3"/>
  <c r="E32" i="3"/>
  <c r="F32" i="3"/>
  <c r="G32" i="3"/>
  <c r="L32" i="3"/>
  <c r="M32" i="3"/>
  <c r="N32" i="3"/>
  <c r="S32" i="3"/>
  <c r="T32" i="3"/>
  <c r="U32" i="3"/>
  <c r="Z32" i="3"/>
  <c r="AA32" i="3"/>
  <c r="AB32" i="3"/>
  <c r="AF32" i="3"/>
  <c r="E33" i="3"/>
  <c r="F33" i="3"/>
  <c r="G33" i="3"/>
  <c r="L33" i="3"/>
  <c r="M33" i="3"/>
  <c r="N33" i="3"/>
  <c r="S33" i="3"/>
  <c r="T33" i="3"/>
  <c r="U33" i="3"/>
  <c r="Z33" i="3"/>
  <c r="AA33" i="3"/>
  <c r="AB33" i="3"/>
  <c r="AF33" i="3"/>
  <c r="E34" i="3"/>
  <c r="F34" i="3"/>
  <c r="G34" i="3"/>
  <c r="L34" i="3"/>
  <c r="M34" i="3"/>
  <c r="N34" i="3"/>
  <c r="S34" i="3"/>
  <c r="T34" i="3"/>
  <c r="U34" i="3"/>
  <c r="Z34" i="3"/>
  <c r="AA34" i="3"/>
  <c r="AB34" i="3"/>
  <c r="AF34" i="3"/>
  <c r="D25" i="4"/>
  <c r="E35" i="3"/>
  <c r="F35" i="3"/>
  <c r="F25" i="4"/>
  <c r="G35" i="3"/>
  <c r="G25" i="4"/>
  <c r="K25" i="4"/>
  <c r="L35" i="3"/>
  <c r="M35" i="3"/>
  <c r="M25" i="4"/>
  <c r="N35" i="3"/>
  <c r="N25" i="4"/>
  <c r="R25" i="4"/>
  <c r="S35" i="3"/>
  <c r="T35" i="3"/>
  <c r="T25" i="4"/>
  <c r="Y25" i="4"/>
  <c r="AF35" i="3"/>
  <c r="E36" i="3"/>
  <c r="F36" i="3"/>
  <c r="G36" i="3"/>
  <c r="L36" i="3"/>
  <c r="M36" i="3"/>
  <c r="N36" i="3"/>
  <c r="S36" i="3"/>
  <c r="T36" i="3"/>
  <c r="U36" i="3"/>
  <c r="Z36" i="3"/>
  <c r="AA36" i="3"/>
  <c r="AB36" i="3"/>
  <c r="AF36" i="3"/>
  <c r="E37" i="3"/>
  <c r="F37" i="3"/>
  <c r="G37" i="3"/>
  <c r="L37" i="3"/>
  <c r="M37" i="3"/>
  <c r="N37" i="3"/>
  <c r="S37" i="3"/>
  <c r="T37" i="3"/>
  <c r="U37" i="3"/>
  <c r="Z37" i="3"/>
  <c r="AA37" i="3"/>
  <c r="AB37" i="3"/>
  <c r="AF37" i="3"/>
  <c r="E38" i="3"/>
  <c r="F38" i="3"/>
  <c r="G38" i="3"/>
  <c r="L38" i="3"/>
  <c r="M38" i="3"/>
  <c r="N38" i="3"/>
  <c r="S38" i="3"/>
  <c r="T38" i="3"/>
  <c r="U38" i="3"/>
  <c r="Z38" i="3"/>
  <c r="AA38" i="3"/>
  <c r="AB38" i="3"/>
  <c r="AF38" i="3"/>
  <c r="E39" i="3"/>
  <c r="F39" i="3"/>
  <c r="G39" i="3"/>
  <c r="L39" i="3"/>
  <c r="M39" i="3"/>
  <c r="N39" i="3"/>
  <c r="S39" i="3"/>
  <c r="T39" i="3"/>
  <c r="U39" i="3"/>
  <c r="Z39" i="3"/>
  <c r="AA39" i="3"/>
  <c r="AB39" i="3"/>
  <c r="AF39" i="3"/>
  <c r="D26" i="4"/>
  <c r="E40" i="3"/>
  <c r="E26" i="4"/>
  <c r="F40" i="3"/>
  <c r="F26" i="4"/>
  <c r="G40" i="3"/>
  <c r="G26" i="4"/>
  <c r="K26" i="4"/>
  <c r="L40" i="3"/>
  <c r="L26" i="4"/>
  <c r="M40" i="3"/>
  <c r="M26" i="4"/>
  <c r="N40" i="3"/>
  <c r="N26" i="4"/>
  <c r="R26" i="4"/>
  <c r="S40" i="3"/>
  <c r="S26" i="4"/>
  <c r="T40" i="3"/>
  <c r="T26" i="4"/>
  <c r="U40" i="3"/>
  <c r="U26" i="4"/>
  <c r="Y26" i="4"/>
  <c r="AF40" i="3"/>
  <c r="E41" i="3"/>
  <c r="F41" i="3"/>
  <c r="G41" i="3"/>
  <c r="L41" i="3"/>
  <c r="M41" i="3"/>
  <c r="N41" i="3"/>
  <c r="S41" i="3"/>
  <c r="T41" i="3"/>
  <c r="U41" i="3"/>
  <c r="Z41" i="3"/>
  <c r="AA41" i="3"/>
  <c r="AB41" i="3"/>
  <c r="AF41" i="3"/>
  <c r="E42" i="3"/>
  <c r="F42" i="3"/>
  <c r="G42" i="3"/>
  <c r="L42" i="3"/>
  <c r="M42" i="3"/>
  <c r="N42" i="3"/>
  <c r="S42" i="3"/>
  <c r="T42" i="3"/>
  <c r="U42" i="3"/>
  <c r="Z42" i="3"/>
  <c r="AA42" i="3"/>
  <c r="AB42" i="3"/>
  <c r="AF42" i="3"/>
  <c r="D27" i="4"/>
  <c r="K27" i="4"/>
  <c r="R27" i="4"/>
  <c r="Y27" i="4"/>
  <c r="AF27" i="4"/>
  <c r="E43" i="3"/>
  <c r="F43" i="3"/>
  <c r="F27" i="4"/>
  <c r="G43" i="3"/>
  <c r="G27" i="4"/>
  <c r="L43" i="3"/>
  <c r="M43" i="3"/>
  <c r="M27" i="4"/>
  <c r="N43" i="3"/>
  <c r="N27" i="4"/>
  <c r="S43" i="3"/>
  <c r="T43" i="3"/>
  <c r="T27" i="4"/>
  <c r="U43" i="3"/>
  <c r="U27" i="4"/>
  <c r="Z43" i="3"/>
  <c r="AA43" i="3"/>
  <c r="AA27" i="4"/>
  <c r="AB43" i="3"/>
  <c r="AB27" i="4"/>
  <c r="AF43" i="3"/>
  <c r="D28" i="4"/>
  <c r="E44" i="3"/>
  <c r="E28" i="4"/>
  <c r="F44" i="3"/>
  <c r="F28" i="4"/>
  <c r="G44" i="3"/>
  <c r="G28" i="4"/>
  <c r="K28" i="4"/>
  <c r="L44" i="3"/>
  <c r="L28" i="4"/>
  <c r="M44" i="3"/>
  <c r="M28" i="4"/>
  <c r="N44" i="3"/>
  <c r="N28" i="4"/>
  <c r="R28" i="4"/>
  <c r="S44" i="3"/>
  <c r="S28" i="4"/>
  <c r="T44" i="3"/>
  <c r="T28" i="4"/>
  <c r="U44" i="3"/>
  <c r="U28" i="4"/>
  <c r="Y28" i="4"/>
  <c r="Z44" i="3"/>
  <c r="Z28" i="4"/>
  <c r="AF44" i="3"/>
  <c r="E45" i="3"/>
  <c r="F45" i="3"/>
  <c r="G45" i="3"/>
  <c r="L45" i="3"/>
  <c r="M45" i="3"/>
  <c r="N45" i="3"/>
  <c r="S45" i="3"/>
  <c r="T45" i="3"/>
  <c r="U45" i="3"/>
  <c r="Z45" i="3"/>
  <c r="AA45" i="3"/>
  <c r="AB45" i="3"/>
  <c r="AF45" i="3"/>
  <c r="E46" i="3"/>
  <c r="F46" i="3"/>
  <c r="G46" i="3"/>
  <c r="L46" i="3"/>
  <c r="M46" i="3"/>
  <c r="N46" i="3"/>
  <c r="S46" i="3"/>
  <c r="T46" i="3"/>
  <c r="U46" i="3"/>
  <c r="Z46" i="3"/>
  <c r="AA46" i="3"/>
  <c r="AB46" i="3"/>
  <c r="AF46" i="3"/>
  <c r="E47" i="3"/>
  <c r="F47" i="3"/>
  <c r="G47" i="3"/>
  <c r="L47" i="3"/>
  <c r="M47" i="3"/>
  <c r="N47" i="3"/>
  <c r="S47" i="3"/>
  <c r="T47" i="3"/>
  <c r="U47" i="3"/>
  <c r="Z47" i="3"/>
  <c r="AA47" i="3"/>
  <c r="AB47" i="3"/>
  <c r="AF47" i="3"/>
  <c r="E48" i="3"/>
  <c r="F48" i="3"/>
  <c r="G48" i="3"/>
  <c r="L48" i="3"/>
  <c r="M48" i="3"/>
  <c r="N48" i="3"/>
  <c r="S48" i="3"/>
  <c r="T48" i="3"/>
  <c r="U48" i="3"/>
  <c r="Z48" i="3"/>
  <c r="AA48" i="3"/>
  <c r="AB48" i="3"/>
  <c r="AF48" i="3"/>
  <c r="E49" i="3"/>
  <c r="F49" i="3"/>
  <c r="G49" i="3"/>
  <c r="L49" i="3"/>
  <c r="M49" i="3"/>
  <c r="N49" i="3"/>
  <c r="S49" i="3"/>
  <c r="T49" i="3"/>
  <c r="U49" i="3"/>
  <c r="Z49" i="3"/>
  <c r="AA49" i="3"/>
  <c r="AB49" i="3"/>
  <c r="AF49" i="3"/>
  <c r="D29" i="4"/>
  <c r="E50" i="3"/>
  <c r="E29" i="4"/>
  <c r="F50" i="3"/>
  <c r="F29" i="4"/>
  <c r="G50" i="3"/>
  <c r="G29" i="4"/>
  <c r="K29" i="4"/>
  <c r="L50" i="3"/>
  <c r="L29" i="4"/>
  <c r="M50" i="3"/>
  <c r="M29" i="4"/>
  <c r="N50" i="3"/>
  <c r="N29" i="4"/>
  <c r="R29" i="4"/>
  <c r="S50" i="3"/>
  <c r="S29" i="4"/>
  <c r="T50" i="3"/>
  <c r="T29" i="4"/>
  <c r="U50" i="3"/>
  <c r="U29" i="4"/>
  <c r="Y29" i="4"/>
  <c r="Z50" i="3"/>
  <c r="Z29" i="4"/>
  <c r="AF50" i="3"/>
  <c r="D30" i="4"/>
  <c r="E51" i="3"/>
  <c r="F51" i="3"/>
  <c r="F30" i="4"/>
  <c r="G51" i="3"/>
  <c r="G30" i="4"/>
  <c r="K30" i="4"/>
  <c r="L51" i="3"/>
  <c r="M51" i="3"/>
  <c r="M30" i="4"/>
  <c r="N51" i="3"/>
  <c r="N30" i="4"/>
  <c r="R30" i="4"/>
  <c r="S51" i="3"/>
  <c r="T51" i="3"/>
  <c r="T30" i="4"/>
  <c r="U51" i="3"/>
  <c r="U30" i="4"/>
  <c r="Y30" i="4"/>
  <c r="AF51" i="3"/>
  <c r="E52" i="3"/>
  <c r="F52" i="3"/>
  <c r="G52" i="3"/>
  <c r="L52" i="3"/>
  <c r="M52" i="3"/>
  <c r="N52" i="3"/>
  <c r="S52" i="3"/>
  <c r="T52" i="3"/>
  <c r="U52" i="3"/>
  <c r="Z52" i="3"/>
  <c r="AA52" i="3"/>
  <c r="AB52" i="3"/>
  <c r="AF52" i="3"/>
  <c r="E53" i="3"/>
  <c r="F53" i="3"/>
  <c r="G53" i="3"/>
  <c r="L53" i="3"/>
  <c r="M53" i="3"/>
  <c r="N53" i="3"/>
  <c r="S53" i="3"/>
  <c r="T53" i="3"/>
  <c r="U53" i="3"/>
  <c r="Z53" i="3"/>
  <c r="AA53" i="3"/>
  <c r="AB53" i="3"/>
  <c r="AF53" i="3"/>
  <c r="E54" i="3"/>
  <c r="F54" i="3"/>
  <c r="G54" i="3"/>
  <c r="L54" i="3"/>
  <c r="M54" i="3"/>
  <c r="N54" i="3"/>
  <c r="S54" i="3"/>
  <c r="T54" i="3"/>
  <c r="U54" i="3"/>
  <c r="Z54" i="3"/>
  <c r="AA54" i="3"/>
  <c r="AB54" i="3"/>
  <c r="AF54" i="3"/>
  <c r="D31" i="4"/>
  <c r="E55" i="3"/>
  <c r="F55" i="3"/>
  <c r="F31" i="4"/>
  <c r="G55" i="3"/>
  <c r="G31" i="4"/>
  <c r="K31" i="4"/>
  <c r="L55" i="3"/>
  <c r="M55" i="3"/>
  <c r="M31" i="4"/>
  <c r="N55" i="3"/>
  <c r="N31" i="4"/>
  <c r="R31" i="4"/>
  <c r="S55" i="3"/>
  <c r="T55" i="3"/>
  <c r="T31" i="4"/>
  <c r="U55" i="3"/>
  <c r="U31" i="4"/>
  <c r="Y31" i="4"/>
  <c r="AF55" i="3"/>
  <c r="AF56" i="3"/>
  <c r="AF58" i="3"/>
  <c r="D32" i="4"/>
  <c r="E56" i="3"/>
  <c r="F56" i="3"/>
  <c r="F32" i="4"/>
  <c r="G56" i="3"/>
  <c r="G32" i="4"/>
  <c r="K32" i="4"/>
  <c r="L56" i="3"/>
  <c r="L32" i="4"/>
  <c r="M56" i="3"/>
  <c r="M32" i="4"/>
  <c r="N56" i="3"/>
  <c r="N32" i="4"/>
  <c r="R32" i="4"/>
  <c r="S56" i="3"/>
  <c r="S32" i="4"/>
  <c r="T56" i="3"/>
  <c r="T32" i="4"/>
  <c r="U56" i="3"/>
  <c r="U32" i="4"/>
  <c r="Y32" i="4"/>
  <c r="Z56" i="3"/>
  <c r="Z32" i="4"/>
  <c r="AA56" i="3"/>
  <c r="AA32" i="4"/>
  <c r="AB56" i="3"/>
  <c r="AB32" i="4"/>
  <c r="K58" i="3"/>
  <c r="R58" i="3"/>
  <c r="D36" i="4"/>
  <c r="K36" i="4"/>
  <c r="R36" i="4"/>
  <c r="Y36" i="4"/>
  <c r="AF60" i="3"/>
  <c r="E62" i="3"/>
  <c r="F62" i="3"/>
  <c r="G62" i="3"/>
  <c r="L62" i="3"/>
  <c r="M62" i="3"/>
  <c r="N62" i="3"/>
  <c r="S62" i="3"/>
  <c r="T62" i="3"/>
  <c r="U62" i="3"/>
  <c r="Z62" i="3"/>
  <c r="AA62" i="3"/>
  <c r="AB62" i="3"/>
  <c r="E63" i="3"/>
  <c r="F63" i="3"/>
  <c r="G63" i="3"/>
  <c r="L63" i="3"/>
  <c r="M63" i="3"/>
  <c r="N63" i="3"/>
  <c r="S63" i="3"/>
  <c r="T63" i="3"/>
  <c r="U63" i="3"/>
  <c r="Z63" i="3"/>
  <c r="AA63" i="3"/>
  <c r="AB63" i="3"/>
  <c r="E64" i="3"/>
  <c r="F64" i="3"/>
  <c r="G64" i="3"/>
  <c r="L64" i="3"/>
  <c r="M64" i="3"/>
  <c r="N64" i="3"/>
  <c r="S64" i="3"/>
  <c r="T64" i="3"/>
  <c r="U64" i="3"/>
  <c r="Z64" i="3"/>
  <c r="AA64" i="3"/>
  <c r="AB64" i="3"/>
  <c r="E65" i="3"/>
  <c r="F65" i="3"/>
  <c r="G65" i="3"/>
  <c r="L65" i="3"/>
  <c r="M65" i="3"/>
  <c r="N65" i="3"/>
  <c r="S65" i="3"/>
  <c r="T65" i="3"/>
  <c r="U65" i="3"/>
  <c r="Z65" i="3"/>
  <c r="AA65" i="3"/>
  <c r="AB65" i="3"/>
  <c r="E66" i="3"/>
  <c r="F66" i="3"/>
  <c r="G66" i="3"/>
  <c r="L66" i="3"/>
  <c r="M66" i="3"/>
  <c r="N66" i="3"/>
  <c r="S66" i="3"/>
  <c r="T66" i="3"/>
  <c r="U66" i="3"/>
  <c r="Z66" i="3"/>
  <c r="AA66" i="3"/>
  <c r="AB66" i="3"/>
  <c r="E67" i="3"/>
  <c r="F67" i="3"/>
  <c r="G67" i="3"/>
  <c r="L67" i="3"/>
  <c r="M67" i="3"/>
  <c r="N67" i="3"/>
  <c r="S67" i="3"/>
  <c r="T67" i="3"/>
  <c r="U67" i="3"/>
  <c r="Z67" i="3"/>
  <c r="AA67" i="3"/>
  <c r="AB67" i="3"/>
  <c r="E68" i="3"/>
  <c r="F68" i="3"/>
  <c r="G68" i="3"/>
  <c r="L68" i="3"/>
  <c r="M68" i="3"/>
  <c r="N68" i="3"/>
  <c r="S68" i="3"/>
  <c r="T68" i="3"/>
  <c r="U68" i="3"/>
  <c r="Z68" i="3"/>
  <c r="AA68" i="3"/>
  <c r="AB68" i="3"/>
  <c r="E69" i="3"/>
  <c r="F69" i="3"/>
  <c r="G69" i="3"/>
  <c r="L69" i="3"/>
  <c r="M69" i="3"/>
  <c r="N69" i="3"/>
  <c r="S69" i="3"/>
  <c r="T69" i="3"/>
  <c r="U69" i="3"/>
  <c r="Z69" i="3"/>
  <c r="AA69" i="3"/>
  <c r="AB69" i="3"/>
  <c r="E70" i="3"/>
  <c r="F70" i="3"/>
  <c r="G70" i="3"/>
  <c r="L70" i="3"/>
  <c r="M70" i="3"/>
  <c r="N70" i="3"/>
  <c r="S70" i="3"/>
  <c r="T70" i="3"/>
  <c r="U70" i="3"/>
  <c r="Z70" i="3"/>
  <c r="AA70" i="3"/>
  <c r="AB70" i="3"/>
  <c r="E71" i="3"/>
  <c r="F71" i="3"/>
  <c r="G71" i="3"/>
  <c r="L71" i="3"/>
  <c r="M71" i="3"/>
  <c r="N71" i="3"/>
  <c r="S71" i="3"/>
  <c r="T71" i="3"/>
  <c r="U71" i="3"/>
  <c r="Z71" i="3"/>
  <c r="AA71" i="3"/>
  <c r="AB71" i="3"/>
  <c r="E72" i="3"/>
  <c r="F72" i="3"/>
  <c r="G72" i="3"/>
  <c r="L72" i="3"/>
  <c r="M72" i="3"/>
  <c r="N72" i="3"/>
  <c r="S72" i="3"/>
  <c r="T72" i="3"/>
  <c r="U72" i="3"/>
  <c r="Z72" i="3"/>
  <c r="AA72" i="3"/>
  <c r="AB72" i="3"/>
  <c r="E73" i="3"/>
  <c r="F73" i="3"/>
  <c r="G73" i="3"/>
  <c r="L73" i="3"/>
  <c r="M73" i="3"/>
  <c r="N73" i="3"/>
  <c r="S73" i="3"/>
  <c r="T73" i="3"/>
  <c r="U73" i="3"/>
  <c r="Z73" i="3"/>
  <c r="AA73" i="3"/>
  <c r="AB73" i="3"/>
  <c r="E74" i="3"/>
  <c r="F74" i="3"/>
  <c r="G74" i="3"/>
  <c r="L74" i="3"/>
  <c r="M74" i="3"/>
  <c r="N74" i="3"/>
  <c r="S74" i="3"/>
  <c r="T74" i="3"/>
  <c r="U74" i="3"/>
  <c r="Z74" i="3"/>
  <c r="AA74" i="3"/>
  <c r="AB74" i="3"/>
  <c r="E75" i="3"/>
  <c r="F75" i="3"/>
  <c r="G75" i="3"/>
  <c r="L75" i="3"/>
  <c r="M75" i="3"/>
  <c r="N75" i="3"/>
  <c r="S75" i="3"/>
  <c r="T75" i="3"/>
  <c r="U75" i="3"/>
  <c r="Z75" i="3"/>
  <c r="AA75" i="3"/>
  <c r="AB75" i="3"/>
  <c r="E76" i="3"/>
  <c r="F76" i="3"/>
  <c r="G76" i="3"/>
  <c r="L76" i="3"/>
  <c r="M76" i="3"/>
  <c r="N76" i="3"/>
  <c r="S76" i="3"/>
  <c r="T76" i="3"/>
  <c r="U76" i="3"/>
  <c r="Z76" i="3"/>
  <c r="AA76" i="3"/>
  <c r="AB76" i="3"/>
  <c r="E77" i="3"/>
  <c r="F77" i="3"/>
  <c r="G77" i="3"/>
  <c r="L77" i="3"/>
  <c r="M77" i="3"/>
  <c r="N77" i="3"/>
  <c r="S77" i="3"/>
  <c r="T77" i="3"/>
  <c r="U77" i="3"/>
  <c r="Z77" i="3"/>
  <c r="AA77" i="3"/>
  <c r="AB77" i="3"/>
  <c r="E78" i="3"/>
  <c r="F78" i="3"/>
  <c r="G78" i="3"/>
  <c r="L78" i="3"/>
  <c r="M78" i="3"/>
  <c r="N78" i="3"/>
  <c r="S78" i="3"/>
  <c r="T78" i="3"/>
  <c r="U78" i="3"/>
  <c r="Z78" i="3"/>
  <c r="AA78" i="3"/>
  <c r="AB78" i="3"/>
  <c r="E79" i="3"/>
  <c r="F79" i="3"/>
  <c r="G79" i="3"/>
  <c r="L79" i="3"/>
  <c r="M79" i="3"/>
  <c r="N79" i="3"/>
  <c r="S79" i="3"/>
  <c r="T79" i="3"/>
  <c r="U79" i="3"/>
  <c r="Z79" i="3"/>
  <c r="AA79" i="3"/>
  <c r="AB79" i="3"/>
  <c r="D81" i="3"/>
  <c r="K81" i="3"/>
  <c r="R81" i="3"/>
  <c r="Y81" i="3"/>
  <c r="D39" i="4"/>
  <c r="K39" i="4"/>
  <c r="R39" i="4"/>
  <c r="Y39" i="4"/>
  <c r="E85" i="3"/>
  <c r="F85" i="3"/>
  <c r="G85" i="3"/>
  <c r="L85" i="3"/>
  <c r="M85" i="3"/>
  <c r="N85" i="3"/>
  <c r="S85" i="3"/>
  <c r="T85" i="3"/>
  <c r="U85" i="3"/>
  <c r="Z85" i="3"/>
  <c r="AA85" i="3"/>
  <c r="AB85" i="3"/>
  <c r="E86" i="3"/>
  <c r="F86" i="3"/>
  <c r="G86" i="3"/>
  <c r="L86" i="3"/>
  <c r="M86" i="3"/>
  <c r="N86" i="3"/>
  <c r="S86" i="3"/>
  <c r="T86" i="3"/>
  <c r="U86" i="3"/>
  <c r="Z86" i="3"/>
  <c r="AA86" i="3"/>
  <c r="AB86" i="3"/>
  <c r="E87" i="3"/>
  <c r="F87" i="3"/>
  <c r="G87" i="3"/>
  <c r="L87" i="3"/>
  <c r="M87" i="3"/>
  <c r="N87" i="3"/>
  <c r="S87" i="3"/>
  <c r="T87" i="3"/>
  <c r="U87" i="3"/>
  <c r="Z87" i="3"/>
  <c r="AA87" i="3"/>
  <c r="AB87" i="3"/>
  <c r="E88" i="3"/>
  <c r="F88" i="3"/>
  <c r="G88" i="3"/>
  <c r="L88" i="3"/>
  <c r="M88" i="3"/>
  <c r="N88" i="3"/>
  <c r="S88" i="3"/>
  <c r="T88" i="3"/>
  <c r="U88" i="3"/>
  <c r="Z88" i="3"/>
  <c r="AA88" i="3"/>
  <c r="AB88" i="3"/>
  <c r="E89" i="3"/>
  <c r="F89" i="3"/>
  <c r="G89" i="3"/>
  <c r="L89" i="3"/>
  <c r="M89" i="3"/>
  <c r="N89" i="3"/>
  <c r="S89" i="3"/>
  <c r="T89" i="3"/>
  <c r="U89" i="3"/>
  <c r="Z89" i="3"/>
  <c r="AA89" i="3"/>
  <c r="AB89" i="3"/>
  <c r="E90" i="3"/>
  <c r="F90" i="3"/>
  <c r="G90" i="3"/>
  <c r="L90" i="3"/>
  <c r="M90" i="3"/>
  <c r="N90" i="3"/>
  <c r="S90" i="3"/>
  <c r="T90" i="3"/>
  <c r="U90" i="3"/>
  <c r="Z90" i="3"/>
  <c r="AA90" i="3"/>
  <c r="AB90" i="3"/>
  <c r="E91" i="3"/>
  <c r="F91" i="3"/>
  <c r="G91" i="3"/>
  <c r="L91" i="3"/>
  <c r="M91" i="3"/>
  <c r="N91" i="3"/>
  <c r="S91" i="3"/>
  <c r="T91" i="3"/>
  <c r="U91" i="3"/>
  <c r="Z91" i="3"/>
  <c r="AA91" i="3"/>
  <c r="AB91" i="3"/>
  <c r="E92" i="3"/>
  <c r="F92" i="3"/>
  <c r="G92" i="3"/>
  <c r="L92" i="3"/>
  <c r="M92" i="3"/>
  <c r="N92" i="3"/>
  <c r="S92" i="3"/>
  <c r="T92" i="3"/>
  <c r="U92" i="3"/>
  <c r="Z92" i="3"/>
  <c r="AA92" i="3"/>
  <c r="AB92" i="3"/>
  <c r="E93" i="3"/>
  <c r="F93" i="3"/>
  <c r="G93" i="3"/>
  <c r="L93" i="3"/>
  <c r="L95" i="3"/>
  <c r="M93" i="3"/>
  <c r="N93" i="3"/>
  <c r="S93" i="3"/>
  <c r="T93" i="3"/>
  <c r="U93" i="3"/>
  <c r="Z93" i="3"/>
  <c r="AA93" i="3"/>
  <c r="AB93" i="3"/>
  <c r="D95" i="3"/>
  <c r="K95" i="3"/>
  <c r="E97" i="3"/>
  <c r="F97" i="3"/>
  <c r="G97" i="3"/>
  <c r="L97" i="3"/>
  <c r="M97" i="3"/>
  <c r="N97" i="3"/>
  <c r="S97" i="3"/>
  <c r="T97" i="3"/>
  <c r="U97" i="3"/>
  <c r="Z97" i="3"/>
  <c r="AA97" i="3"/>
  <c r="AB97" i="3"/>
  <c r="AF97" i="3"/>
  <c r="E98" i="3"/>
  <c r="F98" i="3"/>
  <c r="G98" i="3"/>
  <c r="L98" i="3"/>
  <c r="M98" i="3"/>
  <c r="N98" i="3"/>
  <c r="S98" i="3"/>
  <c r="T98" i="3"/>
  <c r="U98" i="3"/>
  <c r="Z98" i="3"/>
  <c r="AA98" i="3"/>
  <c r="AB98" i="3"/>
  <c r="AF98" i="3"/>
  <c r="E99" i="3"/>
  <c r="F99" i="3"/>
  <c r="G99" i="3"/>
  <c r="L99" i="3"/>
  <c r="M99" i="3"/>
  <c r="N99" i="3"/>
  <c r="S99" i="3"/>
  <c r="T99" i="3"/>
  <c r="U99" i="3"/>
  <c r="Z99" i="3"/>
  <c r="AA99" i="3"/>
  <c r="AB99" i="3"/>
  <c r="AF99" i="3"/>
  <c r="E100" i="3"/>
  <c r="F100" i="3"/>
  <c r="G100" i="3"/>
  <c r="L100" i="3"/>
  <c r="M100" i="3"/>
  <c r="N100" i="3"/>
  <c r="S100" i="3"/>
  <c r="T100" i="3"/>
  <c r="U100" i="3"/>
  <c r="Z100" i="3"/>
  <c r="AA100" i="3"/>
  <c r="AB100" i="3"/>
  <c r="AF100" i="3"/>
  <c r="E101" i="3"/>
  <c r="F101" i="3"/>
  <c r="G101" i="3"/>
  <c r="L101" i="3"/>
  <c r="M101" i="3"/>
  <c r="N101" i="3"/>
  <c r="S101" i="3"/>
  <c r="T101" i="3"/>
  <c r="U101" i="3"/>
  <c r="Z101" i="3"/>
  <c r="AA101" i="3"/>
  <c r="AB101" i="3"/>
  <c r="AF101" i="3"/>
  <c r="E102" i="3"/>
  <c r="F102" i="3"/>
  <c r="G102" i="3"/>
  <c r="L102" i="3"/>
  <c r="M102" i="3"/>
  <c r="N102" i="3"/>
  <c r="S102" i="3"/>
  <c r="T102" i="3"/>
  <c r="U102" i="3"/>
  <c r="Z102" i="3"/>
  <c r="AA102" i="3"/>
  <c r="AB102" i="3"/>
  <c r="AF102" i="3"/>
  <c r="E103" i="3"/>
  <c r="F103" i="3"/>
  <c r="G103" i="3"/>
  <c r="L103" i="3"/>
  <c r="M103" i="3"/>
  <c r="N103" i="3"/>
  <c r="S103" i="3"/>
  <c r="T103" i="3"/>
  <c r="U103" i="3"/>
  <c r="Z103" i="3"/>
  <c r="AA103" i="3"/>
  <c r="AB103" i="3"/>
  <c r="AF103" i="3"/>
  <c r="E104" i="3"/>
  <c r="F104" i="3"/>
  <c r="G104" i="3"/>
  <c r="L104" i="3"/>
  <c r="M104" i="3"/>
  <c r="N104" i="3"/>
  <c r="S104" i="3"/>
  <c r="T104" i="3"/>
  <c r="U104" i="3"/>
  <c r="Z104" i="3"/>
  <c r="AA104" i="3"/>
  <c r="AB104" i="3"/>
  <c r="AF104" i="3"/>
  <c r="E105" i="3"/>
  <c r="F105" i="3"/>
  <c r="G105" i="3"/>
  <c r="L105" i="3"/>
  <c r="M105" i="3"/>
  <c r="N105" i="3"/>
  <c r="S105" i="3"/>
  <c r="T105" i="3"/>
  <c r="U105" i="3"/>
  <c r="Z105" i="3"/>
  <c r="AA105" i="3"/>
  <c r="AB105" i="3"/>
  <c r="AF105" i="3"/>
  <c r="E106" i="3"/>
  <c r="F106" i="3"/>
  <c r="G106" i="3"/>
  <c r="L106" i="3"/>
  <c r="M106" i="3"/>
  <c r="N106" i="3"/>
  <c r="S106" i="3"/>
  <c r="T106" i="3"/>
  <c r="U106" i="3"/>
  <c r="Z106" i="3"/>
  <c r="AA106" i="3"/>
  <c r="AB106" i="3"/>
  <c r="AF106" i="3"/>
  <c r="E107" i="3"/>
  <c r="F107" i="3"/>
  <c r="G107" i="3"/>
  <c r="L107" i="3"/>
  <c r="M107" i="3"/>
  <c r="N107" i="3"/>
  <c r="S107" i="3"/>
  <c r="T107" i="3"/>
  <c r="U107" i="3"/>
  <c r="Z107" i="3"/>
  <c r="AA107" i="3"/>
  <c r="AB107" i="3"/>
  <c r="AF107" i="3"/>
  <c r="E108" i="3"/>
  <c r="F108" i="3"/>
  <c r="G108" i="3"/>
  <c r="L108" i="3"/>
  <c r="M108" i="3"/>
  <c r="N108" i="3"/>
  <c r="S108" i="3"/>
  <c r="T108" i="3"/>
  <c r="U108" i="3"/>
  <c r="Z108" i="3"/>
  <c r="AA108" i="3"/>
  <c r="AB108" i="3"/>
  <c r="AF108" i="3"/>
  <c r="D110" i="3"/>
  <c r="K110" i="3"/>
  <c r="R110" i="3"/>
  <c r="Y110" i="3"/>
  <c r="E112" i="3"/>
  <c r="F112" i="3"/>
  <c r="G112" i="3"/>
  <c r="L112" i="3"/>
  <c r="M112" i="3"/>
  <c r="N112" i="3"/>
  <c r="S112" i="3"/>
  <c r="T112" i="3"/>
  <c r="U112" i="3"/>
  <c r="Z112" i="3"/>
  <c r="AA112" i="3"/>
  <c r="AB112" i="3"/>
  <c r="AF112" i="3"/>
  <c r="E113" i="3"/>
  <c r="F113" i="3"/>
  <c r="G113" i="3"/>
  <c r="L113" i="3"/>
  <c r="M113" i="3"/>
  <c r="N113" i="3"/>
  <c r="S113" i="3"/>
  <c r="T113" i="3"/>
  <c r="U113" i="3"/>
  <c r="Z113" i="3"/>
  <c r="AA113" i="3"/>
  <c r="AB113" i="3"/>
  <c r="E114" i="3"/>
  <c r="F114" i="3"/>
  <c r="G114" i="3"/>
  <c r="L114" i="3"/>
  <c r="M114" i="3"/>
  <c r="N114" i="3"/>
  <c r="S114" i="3"/>
  <c r="T114" i="3"/>
  <c r="U114" i="3"/>
  <c r="Z114" i="3"/>
  <c r="AA114" i="3"/>
  <c r="AB114" i="3"/>
  <c r="AF114" i="3"/>
  <c r="E115" i="3"/>
  <c r="F115" i="3"/>
  <c r="G115" i="3"/>
  <c r="L115" i="3"/>
  <c r="M115" i="3"/>
  <c r="N115" i="3"/>
  <c r="S115" i="3"/>
  <c r="T115" i="3"/>
  <c r="U115" i="3"/>
  <c r="Z115" i="3"/>
  <c r="AA115" i="3"/>
  <c r="AB115" i="3"/>
  <c r="E116" i="3"/>
  <c r="F116" i="3"/>
  <c r="G116" i="3"/>
  <c r="L116" i="3"/>
  <c r="M116" i="3"/>
  <c r="N116" i="3"/>
  <c r="S116" i="3"/>
  <c r="T116" i="3"/>
  <c r="U116" i="3"/>
  <c r="Z116" i="3"/>
  <c r="AA116" i="3"/>
  <c r="AB116" i="3"/>
  <c r="AF116" i="3"/>
  <c r="E117" i="3"/>
  <c r="F117" i="3"/>
  <c r="G117" i="3"/>
  <c r="L117" i="3"/>
  <c r="M117" i="3"/>
  <c r="N117" i="3"/>
  <c r="S117" i="3"/>
  <c r="T117" i="3"/>
  <c r="U117" i="3"/>
  <c r="Z117" i="3"/>
  <c r="AA117" i="3"/>
  <c r="AB117" i="3"/>
  <c r="AF117" i="3"/>
  <c r="E118" i="3"/>
  <c r="F118" i="3"/>
  <c r="G118" i="3"/>
  <c r="L118" i="3"/>
  <c r="M118" i="3"/>
  <c r="N118" i="3"/>
  <c r="S118" i="3"/>
  <c r="T118" i="3"/>
  <c r="U118" i="3"/>
  <c r="Z118" i="3"/>
  <c r="AA118" i="3"/>
  <c r="AB118" i="3"/>
  <c r="AF118" i="3"/>
  <c r="E119" i="3"/>
  <c r="F119" i="3"/>
  <c r="G119" i="3"/>
  <c r="L119" i="3"/>
  <c r="M119" i="3"/>
  <c r="N119" i="3"/>
  <c r="S119" i="3"/>
  <c r="T119" i="3"/>
  <c r="U119" i="3"/>
  <c r="Z119" i="3"/>
  <c r="AA119" i="3"/>
  <c r="AB119" i="3"/>
  <c r="AF119" i="3"/>
  <c r="E120" i="3"/>
  <c r="F120" i="3"/>
  <c r="G120" i="3"/>
  <c r="L120" i="3"/>
  <c r="M120" i="3"/>
  <c r="N120" i="3"/>
  <c r="S120" i="3"/>
  <c r="T120" i="3"/>
  <c r="U120" i="3"/>
  <c r="Z120" i="3"/>
  <c r="AA120" i="3"/>
  <c r="AB120" i="3"/>
  <c r="AF120" i="3"/>
  <c r="E121" i="3"/>
  <c r="F121" i="3"/>
  <c r="G121" i="3"/>
  <c r="L121" i="3"/>
  <c r="M121" i="3"/>
  <c r="N121" i="3"/>
  <c r="S121" i="3"/>
  <c r="T121" i="3"/>
  <c r="U121" i="3"/>
  <c r="Z121" i="3"/>
  <c r="AA121" i="3"/>
  <c r="AB121" i="3"/>
  <c r="AF121" i="3"/>
  <c r="D123" i="3"/>
  <c r="R123" i="3"/>
  <c r="E125" i="3"/>
  <c r="F125" i="3"/>
  <c r="G125" i="3"/>
  <c r="L125" i="3"/>
  <c r="M125" i="3"/>
  <c r="N125" i="3"/>
  <c r="S125" i="3"/>
  <c r="T125" i="3"/>
  <c r="U125" i="3"/>
  <c r="Z125" i="3"/>
  <c r="AA125" i="3"/>
  <c r="AB125" i="3"/>
  <c r="AF125" i="3"/>
  <c r="E126" i="3"/>
  <c r="F126" i="3"/>
  <c r="G126" i="3"/>
  <c r="L126" i="3"/>
  <c r="M126" i="3"/>
  <c r="N126" i="3"/>
  <c r="S126" i="3"/>
  <c r="T126" i="3"/>
  <c r="U126" i="3"/>
  <c r="Z126" i="3"/>
  <c r="AA126" i="3"/>
  <c r="AB126" i="3"/>
  <c r="E127" i="3"/>
  <c r="F127" i="3"/>
  <c r="G127" i="3"/>
  <c r="L127" i="3"/>
  <c r="M127" i="3"/>
  <c r="N127" i="3"/>
  <c r="S127" i="3"/>
  <c r="T127" i="3"/>
  <c r="U127" i="3"/>
  <c r="Z127" i="3"/>
  <c r="AA127" i="3"/>
  <c r="AB127" i="3"/>
  <c r="E128" i="3"/>
  <c r="F128" i="3"/>
  <c r="G128" i="3"/>
  <c r="L128" i="3"/>
  <c r="M128" i="3"/>
  <c r="N128" i="3"/>
  <c r="S128" i="3"/>
  <c r="T128" i="3"/>
  <c r="U128" i="3"/>
  <c r="Z128" i="3"/>
  <c r="AA128" i="3"/>
  <c r="AB128" i="3"/>
  <c r="E129" i="3"/>
  <c r="F129" i="3"/>
  <c r="G129" i="3"/>
  <c r="L129" i="3"/>
  <c r="M129" i="3"/>
  <c r="N129" i="3"/>
  <c r="S129" i="3"/>
  <c r="T129" i="3"/>
  <c r="U129" i="3"/>
  <c r="Z129" i="3"/>
  <c r="AA129" i="3"/>
  <c r="AB129" i="3"/>
  <c r="E130" i="3"/>
  <c r="F130" i="3"/>
  <c r="G130" i="3"/>
  <c r="L130" i="3"/>
  <c r="M130" i="3"/>
  <c r="N130" i="3"/>
  <c r="S130" i="3"/>
  <c r="T130" i="3"/>
  <c r="U130" i="3"/>
  <c r="Z130" i="3"/>
  <c r="AA130" i="3"/>
  <c r="AB130" i="3"/>
  <c r="E131" i="3"/>
  <c r="F131" i="3"/>
  <c r="G131" i="3"/>
  <c r="L131" i="3"/>
  <c r="M131" i="3"/>
  <c r="N131" i="3"/>
  <c r="S131" i="3"/>
  <c r="T131" i="3"/>
  <c r="U131" i="3"/>
  <c r="Z131" i="3"/>
  <c r="AA131" i="3"/>
  <c r="AB131" i="3"/>
  <c r="E132" i="3"/>
  <c r="F132" i="3"/>
  <c r="G132" i="3"/>
  <c r="L132" i="3"/>
  <c r="M132" i="3"/>
  <c r="N132" i="3"/>
  <c r="S132" i="3"/>
  <c r="T132" i="3"/>
  <c r="U132" i="3"/>
  <c r="Z132" i="3"/>
  <c r="AA132" i="3"/>
  <c r="AB132" i="3"/>
  <c r="E133" i="3"/>
  <c r="F133" i="3"/>
  <c r="G133" i="3"/>
  <c r="L133" i="3"/>
  <c r="M133" i="3"/>
  <c r="N133" i="3"/>
  <c r="S133" i="3"/>
  <c r="T133" i="3"/>
  <c r="U133" i="3"/>
  <c r="Z133" i="3"/>
  <c r="AA133" i="3"/>
  <c r="AB133" i="3"/>
  <c r="E134" i="3"/>
  <c r="F134" i="3"/>
  <c r="G134" i="3"/>
  <c r="L134" i="3"/>
  <c r="M134" i="3"/>
  <c r="N134" i="3"/>
  <c r="S134" i="3"/>
  <c r="T134" i="3"/>
  <c r="U134" i="3"/>
  <c r="Z134" i="3"/>
  <c r="AA134" i="3"/>
  <c r="AB134" i="3"/>
  <c r="AF134" i="3"/>
  <c r="E135" i="3"/>
  <c r="F135" i="3"/>
  <c r="G135" i="3"/>
  <c r="L135" i="3"/>
  <c r="M135" i="3"/>
  <c r="N135" i="3"/>
  <c r="S135" i="3"/>
  <c r="T135" i="3"/>
  <c r="U135" i="3"/>
  <c r="Z135" i="3"/>
  <c r="AA135" i="3"/>
  <c r="AB135" i="3"/>
  <c r="E136" i="3"/>
  <c r="F136" i="3"/>
  <c r="G136" i="3"/>
  <c r="L136" i="3"/>
  <c r="M136" i="3"/>
  <c r="N136" i="3"/>
  <c r="S136" i="3"/>
  <c r="T136" i="3"/>
  <c r="U136" i="3"/>
  <c r="Z136" i="3"/>
  <c r="AA136" i="3"/>
  <c r="AB136" i="3"/>
  <c r="AF136" i="3"/>
  <c r="E137" i="3"/>
  <c r="F137" i="3"/>
  <c r="G137" i="3"/>
  <c r="L137" i="3"/>
  <c r="M137" i="3"/>
  <c r="N137" i="3"/>
  <c r="S137" i="3"/>
  <c r="T137" i="3"/>
  <c r="U137" i="3"/>
  <c r="Z137" i="3"/>
  <c r="AA137" i="3"/>
  <c r="AB137" i="3"/>
  <c r="AF137" i="3"/>
  <c r="D41" i="4"/>
  <c r="E138" i="3"/>
  <c r="F138" i="3"/>
  <c r="F41" i="4"/>
  <c r="G138" i="3"/>
  <c r="G41" i="4"/>
  <c r="K41" i="4"/>
  <c r="L138" i="3"/>
  <c r="M138" i="3"/>
  <c r="M41" i="4"/>
  <c r="N138" i="3"/>
  <c r="N41" i="4"/>
  <c r="R41" i="4"/>
  <c r="S138" i="3"/>
  <c r="S41" i="4"/>
  <c r="T138" i="3"/>
  <c r="T41" i="4"/>
  <c r="U138" i="3"/>
  <c r="U41" i="4"/>
  <c r="Y41" i="4"/>
  <c r="Z138" i="3"/>
  <c r="AF138" i="3"/>
  <c r="K140" i="3"/>
  <c r="R140" i="3"/>
  <c r="D50" i="4"/>
  <c r="E147" i="3"/>
  <c r="E50" i="4"/>
  <c r="F147" i="3"/>
  <c r="F50" i="4"/>
  <c r="G147" i="3"/>
  <c r="G50" i="4"/>
  <c r="K50" i="4"/>
  <c r="L147" i="3"/>
  <c r="L50" i="4"/>
  <c r="M147" i="3"/>
  <c r="M50" i="4"/>
  <c r="N147" i="3"/>
  <c r="N50" i="4"/>
  <c r="R50" i="4"/>
  <c r="S147" i="3"/>
  <c r="S50" i="4"/>
  <c r="T147" i="3"/>
  <c r="T50" i="4"/>
  <c r="U147" i="3"/>
  <c r="U50" i="4"/>
  <c r="Y50" i="4"/>
  <c r="Z147" i="3"/>
  <c r="Z50" i="4"/>
  <c r="AA147" i="3"/>
  <c r="AA50" i="4"/>
  <c r="AB147" i="3"/>
  <c r="AB50" i="4"/>
  <c r="AF147" i="3"/>
  <c r="D51" i="4"/>
  <c r="E148" i="3"/>
  <c r="E51" i="4"/>
  <c r="F148" i="3"/>
  <c r="F51" i="4"/>
  <c r="G148" i="3"/>
  <c r="G51" i="4"/>
  <c r="K51" i="4"/>
  <c r="L148" i="3"/>
  <c r="L51" i="4"/>
  <c r="M148" i="3"/>
  <c r="M51" i="4"/>
  <c r="N148" i="3"/>
  <c r="N51" i="4"/>
  <c r="R51" i="4"/>
  <c r="S148" i="3"/>
  <c r="S51" i="4"/>
  <c r="T148" i="3"/>
  <c r="T51" i="4"/>
  <c r="U148" i="3"/>
  <c r="U51" i="4"/>
  <c r="Y51" i="4"/>
  <c r="Z148" i="3"/>
  <c r="Z51" i="4"/>
  <c r="AA148" i="3"/>
  <c r="AA51" i="4"/>
  <c r="AB148" i="3"/>
  <c r="AB51" i="4"/>
  <c r="AF148" i="3"/>
  <c r="D52" i="4"/>
  <c r="K52" i="4"/>
  <c r="R52" i="4"/>
  <c r="Y52" i="4"/>
  <c r="AF149" i="3"/>
  <c r="D53" i="4"/>
  <c r="E150" i="3"/>
  <c r="E53" i="4"/>
  <c r="F150" i="3"/>
  <c r="F53" i="4"/>
  <c r="G150" i="3"/>
  <c r="G53" i="4"/>
  <c r="K53" i="4"/>
  <c r="L150" i="3"/>
  <c r="L53" i="4"/>
  <c r="M150" i="3"/>
  <c r="M53" i="4"/>
  <c r="N150" i="3"/>
  <c r="N53" i="4"/>
  <c r="R53" i="4"/>
  <c r="S150" i="3"/>
  <c r="S53" i="4"/>
  <c r="T150" i="3"/>
  <c r="T53" i="4"/>
  <c r="U150" i="3"/>
  <c r="U53" i="4"/>
  <c r="Y53" i="4"/>
  <c r="Z150" i="3"/>
  <c r="Z53" i="4"/>
  <c r="AA150" i="3"/>
  <c r="AA53" i="4"/>
  <c r="AB150" i="3"/>
  <c r="AB53" i="4"/>
  <c r="AF150" i="3"/>
  <c r="D54" i="4"/>
  <c r="K54" i="4"/>
  <c r="R54" i="4"/>
  <c r="Y54" i="4"/>
  <c r="AF151" i="3"/>
  <c r="K153" i="3"/>
  <c r="Y153" i="3"/>
  <c r="B157" i="3"/>
  <c r="B159" i="3"/>
  <c r="K62" i="4"/>
  <c r="R62" i="4"/>
  <c r="Y62" i="4"/>
  <c r="B160" i="3"/>
  <c r="D63" i="4"/>
  <c r="E160" i="3"/>
  <c r="E63" i="4"/>
  <c r="F160" i="3"/>
  <c r="F63" i="4"/>
  <c r="G160" i="3"/>
  <c r="G63" i="4"/>
  <c r="K63" i="4"/>
  <c r="L160" i="3"/>
  <c r="L63" i="4"/>
  <c r="M160" i="3"/>
  <c r="M63" i="4"/>
  <c r="N160" i="3"/>
  <c r="N63" i="4"/>
  <c r="R63" i="4"/>
  <c r="S160" i="3"/>
  <c r="S63" i="4"/>
  <c r="T160" i="3"/>
  <c r="T63" i="4"/>
  <c r="U160" i="3"/>
  <c r="U63" i="4"/>
  <c r="Y63" i="4"/>
  <c r="Z160" i="3"/>
  <c r="Z63" i="4"/>
  <c r="AA160" i="3"/>
  <c r="AA63" i="4"/>
  <c r="AB160" i="3"/>
  <c r="AB63" i="4"/>
  <c r="B161" i="3"/>
  <c r="E161" i="3"/>
  <c r="E64" i="4"/>
  <c r="F161" i="3"/>
  <c r="F64" i="4"/>
  <c r="G161" i="3"/>
  <c r="G64" i="4"/>
  <c r="K64" i="4"/>
  <c r="L161" i="3"/>
  <c r="L64" i="4"/>
  <c r="M161" i="3"/>
  <c r="M64" i="4"/>
  <c r="N161" i="3"/>
  <c r="N64" i="4"/>
  <c r="R64" i="4"/>
  <c r="S161" i="3"/>
  <c r="S64" i="4"/>
  <c r="T161" i="3"/>
  <c r="T64" i="4"/>
  <c r="U161" i="3"/>
  <c r="U64" i="4"/>
  <c r="Y64" i="4"/>
  <c r="Z161" i="3"/>
  <c r="Z64" i="4"/>
  <c r="AA161" i="3"/>
  <c r="AA64" i="4"/>
  <c r="AB161" i="3"/>
  <c r="AB64" i="4"/>
  <c r="B162" i="3"/>
  <c r="D65" i="4"/>
  <c r="E162" i="3"/>
  <c r="F162" i="3"/>
  <c r="F65" i="4"/>
  <c r="G162" i="3"/>
  <c r="G65" i="4"/>
  <c r="K65" i="4"/>
  <c r="L162" i="3"/>
  <c r="L65" i="4"/>
  <c r="M162" i="3"/>
  <c r="M65" i="4"/>
  <c r="N162" i="3"/>
  <c r="N65" i="4"/>
  <c r="R65" i="4"/>
  <c r="S162" i="3"/>
  <c r="T162" i="3"/>
  <c r="T65" i="4"/>
  <c r="U162" i="3"/>
  <c r="U65" i="4"/>
  <c r="Y65" i="4"/>
  <c r="Z162" i="3"/>
  <c r="Z65" i="4"/>
  <c r="AA162" i="3"/>
  <c r="AA65" i="4"/>
  <c r="AB162" i="3"/>
  <c r="AB65" i="4"/>
  <c r="B163" i="3"/>
  <c r="E163" i="3"/>
  <c r="E66" i="4"/>
  <c r="F163" i="3"/>
  <c r="F66" i="4"/>
  <c r="G163" i="3"/>
  <c r="G66" i="4"/>
  <c r="K66" i="4"/>
  <c r="L163" i="3"/>
  <c r="M163" i="3"/>
  <c r="M66" i="4"/>
  <c r="N163" i="3"/>
  <c r="N66" i="4"/>
  <c r="R66" i="4"/>
  <c r="S163" i="3"/>
  <c r="S66" i="4"/>
  <c r="T163" i="3"/>
  <c r="T66" i="4"/>
  <c r="U163" i="3"/>
  <c r="U66" i="4"/>
  <c r="Y66" i="4"/>
  <c r="Z163" i="3"/>
  <c r="AA163" i="3"/>
  <c r="AA66" i="4"/>
  <c r="AB163" i="3"/>
  <c r="AB66" i="4"/>
  <c r="B164" i="3"/>
  <c r="D67" i="4"/>
  <c r="E164" i="3"/>
  <c r="F164" i="3"/>
  <c r="F67" i="4"/>
  <c r="G164" i="3"/>
  <c r="G67" i="4"/>
  <c r="L164" i="3"/>
  <c r="M164" i="3"/>
  <c r="M67" i="4"/>
  <c r="N164" i="3"/>
  <c r="N67" i="4"/>
  <c r="R67" i="4"/>
  <c r="S164" i="3"/>
  <c r="T164" i="3"/>
  <c r="T67" i="4"/>
  <c r="U164" i="3"/>
  <c r="U67" i="4"/>
  <c r="Y67" i="4"/>
  <c r="Z164" i="3"/>
  <c r="Z67" i="4"/>
  <c r="AA164" i="3"/>
  <c r="AA67" i="4"/>
  <c r="AB164" i="3"/>
  <c r="AB67" i="4"/>
  <c r="B165" i="3"/>
  <c r="E165" i="3"/>
  <c r="E68" i="4"/>
  <c r="F165" i="3"/>
  <c r="F68" i="4"/>
  <c r="G165" i="3"/>
  <c r="G68" i="4"/>
  <c r="K68" i="4"/>
  <c r="L165" i="3"/>
  <c r="M165" i="3"/>
  <c r="M68" i="4"/>
  <c r="N165" i="3"/>
  <c r="N68" i="4"/>
  <c r="R68" i="4"/>
  <c r="S165" i="3"/>
  <c r="S68" i="4"/>
  <c r="T165" i="3"/>
  <c r="T68" i="4"/>
  <c r="U165" i="3"/>
  <c r="U68" i="4"/>
  <c r="Y68" i="4"/>
  <c r="Z165" i="3"/>
  <c r="AA165" i="3"/>
  <c r="AA68" i="4"/>
  <c r="AB165" i="3"/>
  <c r="AB68" i="4"/>
  <c r="B167" i="3"/>
  <c r="R167" i="3"/>
  <c r="Y167" i="3"/>
  <c r="B169" i="3"/>
  <c r="B171" i="3"/>
  <c r="D74" i="4"/>
  <c r="E171" i="3"/>
  <c r="E74" i="4"/>
  <c r="F171" i="3"/>
  <c r="G171" i="3"/>
  <c r="G74" i="4"/>
  <c r="K74" i="4"/>
  <c r="L171" i="3"/>
  <c r="L74" i="4"/>
  <c r="M171" i="3"/>
  <c r="M74" i="4"/>
  <c r="N171" i="3"/>
  <c r="N74" i="4"/>
  <c r="R74" i="4"/>
  <c r="S171" i="3"/>
  <c r="S74" i="4"/>
  <c r="T171" i="3"/>
  <c r="U171" i="3"/>
  <c r="U74" i="4"/>
  <c r="Y74" i="4"/>
  <c r="Z171" i="3"/>
  <c r="Z74" i="4"/>
  <c r="AA171" i="3"/>
  <c r="AA74" i="4"/>
  <c r="AB171" i="3"/>
  <c r="AB74" i="4"/>
  <c r="B172" i="3"/>
  <c r="E172" i="3"/>
  <c r="E75" i="4"/>
  <c r="F172" i="3"/>
  <c r="F75" i="4"/>
  <c r="G172" i="3"/>
  <c r="G75" i="4"/>
  <c r="K75" i="4"/>
  <c r="L172" i="3"/>
  <c r="L75" i="4"/>
  <c r="M172" i="3"/>
  <c r="M75" i="4"/>
  <c r="N172" i="3"/>
  <c r="N75" i="4"/>
  <c r="R75" i="4"/>
  <c r="S172" i="3"/>
  <c r="S75" i="4"/>
  <c r="T172" i="3"/>
  <c r="T75" i="4"/>
  <c r="U172" i="3"/>
  <c r="U75" i="4"/>
  <c r="Y75" i="4"/>
  <c r="Z172" i="3"/>
  <c r="Z75" i="4"/>
  <c r="AA172" i="3"/>
  <c r="AA75" i="4"/>
  <c r="AB172" i="3"/>
  <c r="AB75" i="4"/>
  <c r="B173" i="3"/>
  <c r="D76" i="4"/>
  <c r="E173" i="3"/>
  <c r="F173" i="3"/>
  <c r="F76" i="4"/>
  <c r="G173" i="3"/>
  <c r="G76" i="4"/>
  <c r="K76" i="4"/>
  <c r="L173" i="3"/>
  <c r="L76" i="4"/>
  <c r="M173" i="3"/>
  <c r="M76" i="4"/>
  <c r="N173" i="3"/>
  <c r="N76" i="4"/>
  <c r="R76" i="4"/>
  <c r="S173" i="3"/>
  <c r="T173" i="3"/>
  <c r="T76" i="4"/>
  <c r="U173" i="3"/>
  <c r="U76" i="4"/>
  <c r="Y76" i="4"/>
  <c r="Z173" i="3"/>
  <c r="Z76" i="4"/>
  <c r="AA173" i="3"/>
  <c r="AA76" i="4"/>
  <c r="AB173" i="3"/>
  <c r="AB76" i="4"/>
  <c r="B174" i="3"/>
  <c r="E174" i="3"/>
  <c r="E77" i="4"/>
  <c r="F174" i="3"/>
  <c r="F77" i="4"/>
  <c r="G174" i="3"/>
  <c r="G77" i="4"/>
  <c r="K77" i="4"/>
  <c r="L174" i="3"/>
  <c r="L77" i="4"/>
  <c r="M174" i="3"/>
  <c r="M77" i="4"/>
  <c r="N174" i="3"/>
  <c r="N77" i="4"/>
  <c r="R77" i="4"/>
  <c r="S174" i="3"/>
  <c r="S77" i="4"/>
  <c r="T174" i="3"/>
  <c r="T77" i="4"/>
  <c r="U174" i="3"/>
  <c r="U77" i="4"/>
  <c r="Y77" i="4"/>
  <c r="Z174" i="3"/>
  <c r="Z77" i="4"/>
  <c r="AA174" i="3"/>
  <c r="AA77" i="4"/>
  <c r="AB174" i="3"/>
  <c r="AB77" i="4"/>
  <c r="B176" i="3"/>
  <c r="K176" i="3"/>
  <c r="R176" i="3"/>
  <c r="D84" i="4"/>
  <c r="K84" i="4"/>
  <c r="R84" i="4"/>
  <c r="Y84" i="4"/>
  <c r="D85" i="4"/>
  <c r="K85" i="4"/>
  <c r="R85" i="4"/>
  <c r="Y85" i="4"/>
  <c r="D184" i="3"/>
  <c r="A189" i="3"/>
  <c r="B189" i="3"/>
  <c r="A190" i="3"/>
  <c r="B190" i="3"/>
  <c r="C190" i="3"/>
  <c r="C93" i="4"/>
  <c r="A191" i="3"/>
  <c r="B191" i="3"/>
  <c r="C191" i="3"/>
  <c r="C94" i="4"/>
  <c r="A192" i="3"/>
  <c r="B192" i="3"/>
  <c r="C192" i="3"/>
  <c r="C95" i="4"/>
  <c r="A193" i="3"/>
  <c r="B193" i="3"/>
  <c r="C193" i="3"/>
  <c r="C96" i="4"/>
  <c r="A194" i="3"/>
  <c r="B194" i="3"/>
  <c r="C194" i="3"/>
  <c r="A195" i="3"/>
  <c r="B195" i="3"/>
  <c r="C195" i="3"/>
  <c r="A196" i="3"/>
  <c r="B196" i="3"/>
  <c r="C196" i="3"/>
  <c r="A197" i="3"/>
  <c r="B197" i="3"/>
  <c r="C197" i="3"/>
  <c r="A198" i="3"/>
  <c r="B198" i="3"/>
  <c r="C198" i="3"/>
  <c r="A199" i="3"/>
  <c r="B199" i="3"/>
  <c r="C199" i="3"/>
  <c r="A200" i="3"/>
  <c r="B200" i="3"/>
  <c r="C200" i="3"/>
  <c r="A201" i="3"/>
  <c r="B201" i="3"/>
  <c r="C201" i="3"/>
  <c r="A202" i="3"/>
  <c r="B202" i="3"/>
  <c r="C202" i="3"/>
  <c r="A203" i="3"/>
  <c r="B203" i="3"/>
  <c r="C203" i="3"/>
  <c r="A204" i="3"/>
  <c r="B204" i="3"/>
  <c r="C204" i="3"/>
  <c r="A205" i="3"/>
  <c r="B205" i="3"/>
  <c r="C205" i="3"/>
  <c r="A206" i="3"/>
  <c r="B206" i="3"/>
  <c r="C206" i="3"/>
  <c r="A207" i="3"/>
  <c r="B207" i="3"/>
  <c r="C207" i="3"/>
  <c r="A208" i="3"/>
  <c r="B208" i="3"/>
  <c r="C208" i="3"/>
  <c r="A209" i="3"/>
  <c r="B209" i="3"/>
  <c r="C209" i="3"/>
  <c r="A210" i="3"/>
  <c r="B210" i="3"/>
  <c r="C210" i="3"/>
  <c r="A211" i="3"/>
  <c r="B211" i="3"/>
  <c r="C211" i="3"/>
  <c r="A212" i="3"/>
  <c r="B212" i="3"/>
  <c r="C212" i="3"/>
  <c r="A213" i="3"/>
  <c r="B213" i="3"/>
  <c r="C213" i="3"/>
  <c r="A214" i="3"/>
  <c r="B214" i="3"/>
  <c r="C214" i="3"/>
  <c r="A215" i="3"/>
  <c r="B215" i="3"/>
  <c r="C215" i="3"/>
  <c r="A216" i="3"/>
  <c r="B216" i="3"/>
  <c r="C216" i="3"/>
  <c r="A217" i="3"/>
  <c r="B217" i="3"/>
  <c r="C217" i="3"/>
  <c r="A218" i="3"/>
  <c r="B218" i="3"/>
  <c r="C218" i="3"/>
  <c r="A219" i="3"/>
  <c r="B219" i="3"/>
  <c r="C219" i="3"/>
  <c r="A220" i="3"/>
  <c r="B220" i="3"/>
  <c r="C220" i="3"/>
  <c r="A221" i="3"/>
  <c r="B221" i="3"/>
  <c r="C221" i="3"/>
  <c r="A222" i="3"/>
  <c r="B222" i="3"/>
  <c r="C222" i="3"/>
  <c r="A223" i="3"/>
  <c r="B223" i="3"/>
  <c r="C223" i="3"/>
  <c r="A224" i="3"/>
  <c r="B224" i="3"/>
  <c r="C224" i="3"/>
  <c r="A225" i="3"/>
  <c r="B225" i="3"/>
  <c r="C225" i="3"/>
  <c r="A226" i="3"/>
  <c r="B226" i="3"/>
  <c r="C226" i="3"/>
  <c r="A227" i="3"/>
  <c r="B227" i="3"/>
  <c r="C227" i="3"/>
  <c r="A228" i="3"/>
  <c r="B228" i="3"/>
  <c r="C228" i="3"/>
  <c r="A229" i="3"/>
  <c r="B229" i="3"/>
  <c r="C229" i="3"/>
  <c r="A230" i="3"/>
  <c r="B230" i="3"/>
  <c r="C230" i="3"/>
  <c r="D232" i="3"/>
  <c r="K232" i="3"/>
  <c r="R232" i="3"/>
  <c r="Y232" i="3"/>
  <c r="A234" i="3"/>
  <c r="B234" i="3"/>
  <c r="C234" i="3"/>
  <c r="C100" i="4"/>
  <c r="A235" i="3"/>
  <c r="B235" i="3"/>
  <c r="C235" i="3"/>
  <c r="C101" i="4"/>
  <c r="A236" i="3"/>
  <c r="B236" i="3"/>
  <c r="C236" i="3"/>
  <c r="C102" i="4"/>
  <c r="A237" i="3"/>
  <c r="B237" i="3"/>
  <c r="C237" i="3"/>
  <c r="C103" i="4"/>
  <c r="A238" i="3"/>
  <c r="B238" i="3"/>
  <c r="C238" i="3"/>
  <c r="A239" i="3"/>
  <c r="B239" i="3"/>
  <c r="C239" i="3"/>
  <c r="A240" i="3"/>
  <c r="B240" i="3"/>
  <c r="C240" i="3"/>
  <c r="A241" i="3"/>
  <c r="B241" i="3"/>
  <c r="C241" i="3"/>
  <c r="A242" i="3"/>
  <c r="B242" i="3"/>
  <c r="C242" i="3"/>
  <c r="A243" i="3"/>
  <c r="B243" i="3"/>
  <c r="C243" i="3"/>
  <c r="A244" i="3"/>
  <c r="B244" i="3"/>
  <c r="C244" i="3"/>
  <c r="A245" i="3"/>
  <c r="B245" i="3"/>
  <c r="C245" i="3"/>
  <c r="A246" i="3"/>
  <c r="B246" i="3"/>
  <c r="C246" i="3"/>
  <c r="A247" i="3"/>
  <c r="B247" i="3"/>
  <c r="C247" i="3"/>
  <c r="A248" i="3"/>
  <c r="B248" i="3"/>
  <c r="C248" i="3"/>
  <c r="A249" i="3"/>
  <c r="B249" i="3"/>
  <c r="C249" i="3"/>
  <c r="A250" i="3"/>
  <c r="B250" i="3"/>
  <c r="C250" i="3"/>
  <c r="A251" i="3"/>
  <c r="B251" i="3"/>
  <c r="C251" i="3"/>
  <c r="A252" i="3"/>
  <c r="B252" i="3"/>
  <c r="C252" i="3"/>
  <c r="A253" i="3"/>
  <c r="B253" i="3"/>
  <c r="C253" i="3"/>
  <c r="D255" i="3"/>
  <c r="D257" i="3"/>
  <c r="K255" i="3"/>
  <c r="K257" i="3"/>
  <c r="R255" i="3"/>
  <c r="R257" i="3"/>
  <c r="Y255" i="3"/>
  <c r="Y257" i="3"/>
  <c r="A264" i="3"/>
  <c r="A265" i="3"/>
  <c r="B265" i="3"/>
  <c r="A266" i="3"/>
  <c r="B266" i="3"/>
  <c r="A267" i="3"/>
  <c r="B267" i="3"/>
  <c r="A268" i="3"/>
  <c r="B268" i="3"/>
  <c r="A269" i="3"/>
  <c r="B269" i="3"/>
  <c r="A270" i="3"/>
  <c r="B270" i="3"/>
  <c r="A271" i="3"/>
  <c r="B271" i="3"/>
  <c r="A272" i="3"/>
  <c r="B272" i="3"/>
  <c r="A273" i="3"/>
  <c r="B273" i="3"/>
  <c r="A274" i="3"/>
  <c r="B274" i="3"/>
  <c r="A275" i="3"/>
  <c r="B275" i="3"/>
  <c r="A276" i="3"/>
  <c r="B276" i="3"/>
  <c r="A277" i="3"/>
  <c r="B277" i="3"/>
  <c r="A278" i="3"/>
  <c r="B278" i="3"/>
  <c r="A279" i="3"/>
  <c r="B279" i="3"/>
  <c r="A280" i="3"/>
  <c r="B280" i="3"/>
  <c r="A281" i="3"/>
  <c r="B281" i="3"/>
  <c r="A282" i="3"/>
  <c r="B282" i="3"/>
  <c r="A283" i="3"/>
  <c r="B283" i="3"/>
  <c r="A284" i="3"/>
  <c r="B284" i="3"/>
  <c r="A285" i="3"/>
  <c r="B285" i="3"/>
  <c r="A286" i="3"/>
  <c r="B286" i="3"/>
  <c r="A287" i="3"/>
  <c r="B287" i="3"/>
  <c r="A288" i="3"/>
  <c r="B288" i="3"/>
  <c r="A289" i="3"/>
  <c r="B289" i="3"/>
  <c r="A290" i="3"/>
  <c r="B290" i="3"/>
  <c r="A291" i="3"/>
  <c r="B291" i="3"/>
  <c r="A292" i="3"/>
  <c r="B292" i="3"/>
  <c r="A293" i="3"/>
  <c r="B293" i="3"/>
  <c r="A294" i="3"/>
  <c r="B294" i="3"/>
  <c r="A295" i="3"/>
  <c r="B295" i="3"/>
  <c r="A296" i="3"/>
  <c r="B296" i="3"/>
  <c r="A297" i="3"/>
  <c r="B297" i="3"/>
  <c r="A298" i="3"/>
  <c r="B298" i="3"/>
  <c r="A299" i="3"/>
  <c r="B299" i="3"/>
  <c r="A303" i="3"/>
  <c r="B303" i="3"/>
  <c r="A313" i="3"/>
  <c r="B313" i="3"/>
  <c r="A314" i="3"/>
  <c r="B314" i="3"/>
  <c r="A315" i="3"/>
  <c r="B315" i="3"/>
  <c r="A316" i="3"/>
  <c r="B316" i="3"/>
  <c r="A317" i="3"/>
  <c r="B317" i="3"/>
  <c r="A318" i="3"/>
  <c r="B318" i="3"/>
  <c r="A319" i="3"/>
  <c r="B319" i="3"/>
  <c r="A320" i="3"/>
  <c r="B320" i="3"/>
  <c r="A321" i="3"/>
  <c r="B321" i="3"/>
  <c r="A322" i="3"/>
  <c r="B322" i="3"/>
  <c r="B330" i="3"/>
  <c r="E330" i="3"/>
  <c r="E132" i="4"/>
  <c r="B331" i="3"/>
  <c r="E331" i="3"/>
  <c r="F331" i="3"/>
  <c r="F133" i="4"/>
  <c r="G331" i="3"/>
  <c r="G133" i="4"/>
  <c r="L331" i="3"/>
  <c r="L133" i="4"/>
  <c r="M331" i="3"/>
  <c r="N331" i="3"/>
  <c r="N133" i="4"/>
  <c r="S331" i="3"/>
  <c r="T331" i="3"/>
  <c r="T133" i="4"/>
  <c r="U331" i="3"/>
  <c r="U133" i="4"/>
  <c r="Z331" i="3"/>
  <c r="Z133" i="4"/>
  <c r="AA331" i="3"/>
  <c r="AB331" i="3"/>
  <c r="AB133" i="4"/>
  <c r="B332" i="3"/>
  <c r="E332" i="3"/>
  <c r="E134" i="4"/>
  <c r="F332" i="3"/>
  <c r="F134" i="4"/>
  <c r="G332" i="3"/>
  <c r="G134" i="4"/>
  <c r="L332" i="3"/>
  <c r="M332" i="3"/>
  <c r="M134" i="4"/>
  <c r="N332" i="3"/>
  <c r="N134" i="4"/>
  <c r="S332" i="3"/>
  <c r="S134" i="4"/>
  <c r="T332" i="3"/>
  <c r="T134" i="4"/>
  <c r="U332" i="3"/>
  <c r="U134" i="4"/>
  <c r="Z332" i="3"/>
  <c r="AA332" i="3"/>
  <c r="AA134" i="4"/>
  <c r="AB332" i="3"/>
  <c r="AB134" i="4"/>
  <c r="D334" i="3"/>
  <c r="K334" i="3"/>
  <c r="R334" i="3"/>
  <c r="Y334" i="3"/>
  <c r="B338" i="3"/>
  <c r="E338" i="3"/>
  <c r="F338" i="3"/>
  <c r="F140" i="4"/>
  <c r="G338" i="3"/>
  <c r="L338" i="3"/>
  <c r="L140" i="4"/>
  <c r="M338" i="3"/>
  <c r="M140" i="4"/>
  <c r="N338" i="3"/>
  <c r="N140" i="4"/>
  <c r="S338" i="3"/>
  <c r="T338" i="3"/>
  <c r="T140" i="4"/>
  <c r="U338" i="3"/>
  <c r="Z338" i="3"/>
  <c r="Z140" i="4"/>
  <c r="AA338" i="3"/>
  <c r="AA140" i="4"/>
  <c r="AB338" i="3"/>
  <c r="AB140" i="4"/>
  <c r="B339" i="3"/>
  <c r="E339" i="3"/>
  <c r="E141" i="4"/>
  <c r="F339" i="3"/>
  <c r="F141" i="4"/>
  <c r="G339" i="3"/>
  <c r="G141" i="4"/>
  <c r="L339" i="3"/>
  <c r="M339" i="3"/>
  <c r="M141" i="4"/>
  <c r="N339" i="3"/>
  <c r="S339" i="3"/>
  <c r="S141" i="4"/>
  <c r="T339" i="3"/>
  <c r="T141" i="4"/>
  <c r="U339" i="3"/>
  <c r="U141" i="4"/>
  <c r="Z339" i="3"/>
  <c r="AA339" i="3"/>
  <c r="AA141" i="4"/>
  <c r="AB339" i="3"/>
  <c r="B340" i="3"/>
  <c r="E340" i="3"/>
  <c r="F340" i="3"/>
  <c r="F142" i="4"/>
  <c r="G340" i="3"/>
  <c r="G142" i="4"/>
  <c r="L340" i="3"/>
  <c r="L142" i="4"/>
  <c r="M340" i="3"/>
  <c r="M142" i="4"/>
  <c r="N340" i="3"/>
  <c r="N142" i="4"/>
  <c r="S340" i="3"/>
  <c r="T340" i="3"/>
  <c r="T142" i="4"/>
  <c r="U340" i="3"/>
  <c r="U142" i="4"/>
  <c r="Z340" i="3"/>
  <c r="Z142" i="4"/>
  <c r="AA340" i="3"/>
  <c r="AA142" i="4"/>
  <c r="AB340" i="3"/>
  <c r="AB142" i="4"/>
  <c r="B341" i="3"/>
  <c r="E341" i="3"/>
  <c r="E143" i="4"/>
  <c r="F341" i="3"/>
  <c r="F143" i="4"/>
  <c r="G341" i="3"/>
  <c r="G143" i="4"/>
  <c r="L341" i="3"/>
  <c r="M341" i="3"/>
  <c r="M143" i="4"/>
  <c r="N341" i="3"/>
  <c r="N143" i="4"/>
  <c r="S341" i="3"/>
  <c r="S143" i="4"/>
  <c r="T341" i="3"/>
  <c r="T143" i="4"/>
  <c r="U341" i="3"/>
  <c r="U143" i="4"/>
  <c r="Z341" i="3"/>
  <c r="AA341" i="3"/>
  <c r="AA143" i="4"/>
  <c r="AB341" i="3"/>
  <c r="AB143" i="4"/>
  <c r="B342" i="3"/>
  <c r="E342" i="3"/>
  <c r="F342" i="3"/>
  <c r="F144" i="4"/>
  <c r="G342" i="3"/>
  <c r="G144" i="4"/>
  <c r="L342" i="3"/>
  <c r="L144" i="4"/>
  <c r="M342" i="3"/>
  <c r="M144" i="4"/>
  <c r="N342" i="3"/>
  <c r="N144" i="4"/>
  <c r="S342" i="3"/>
  <c r="T342" i="3"/>
  <c r="T144" i="4"/>
  <c r="U342" i="3"/>
  <c r="U144" i="4"/>
  <c r="Z342" i="3"/>
  <c r="Z144" i="4"/>
  <c r="AA342" i="3"/>
  <c r="AA144" i="4"/>
  <c r="AB342" i="3"/>
  <c r="AB144" i="4"/>
  <c r="B343" i="3"/>
  <c r="E343" i="3"/>
  <c r="E145" i="4"/>
  <c r="F343" i="3"/>
  <c r="F145" i="4"/>
  <c r="G343" i="3"/>
  <c r="G145" i="4"/>
  <c r="L343" i="3"/>
  <c r="M343" i="3"/>
  <c r="M145" i="4"/>
  <c r="N343" i="3"/>
  <c r="N145" i="4"/>
  <c r="S343" i="3"/>
  <c r="S145" i="4"/>
  <c r="T343" i="3"/>
  <c r="T145" i="4"/>
  <c r="U343" i="3"/>
  <c r="U145" i="4"/>
  <c r="Z343" i="3"/>
  <c r="AA343" i="3"/>
  <c r="AA145" i="4"/>
  <c r="AB343" i="3"/>
  <c r="AB145" i="4"/>
  <c r="B344" i="3"/>
  <c r="E344" i="3"/>
  <c r="F344" i="3"/>
  <c r="F146" i="4"/>
  <c r="G344" i="3"/>
  <c r="G146" i="4"/>
  <c r="L344" i="3"/>
  <c r="L146" i="4"/>
  <c r="M344" i="3"/>
  <c r="M146" i="4"/>
  <c r="N344" i="3"/>
  <c r="N146" i="4"/>
  <c r="S344" i="3"/>
  <c r="T344" i="3"/>
  <c r="T146" i="4"/>
  <c r="U344" i="3"/>
  <c r="U146" i="4"/>
  <c r="Z344" i="3"/>
  <c r="Z146" i="4"/>
  <c r="AA344" i="3"/>
  <c r="AA146" i="4"/>
  <c r="AB344" i="3"/>
  <c r="AB146" i="4"/>
  <c r="D346" i="3"/>
  <c r="K346" i="3"/>
  <c r="R346" i="3"/>
  <c r="Y346" i="3"/>
  <c r="P8" i="1"/>
  <c r="P10" i="1"/>
  <c r="P14" i="1"/>
  <c r="P16" i="1"/>
  <c r="P21" i="1"/>
  <c r="P27" i="1"/>
  <c r="P32" i="1"/>
  <c r="D34" i="1"/>
  <c r="E34" i="1"/>
  <c r="F34" i="1"/>
  <c r="G34" i="1"/>
  <c r="H34" i="1"/>
  <c r="I34" i="1"/>
  <c r="J34" i="1"/>
  <c r="K34" i="1"/>
  <c r="D43" i="1"/>
  <c r="E43" i="1"/>
  <c r="F43" i="1"/>
  <c r="G43" i="1"/>
  <c r="H43" i="1"/>
  <c r="I43" i="1"/>
  <c r="J43" i="1"/>
  <c r="K43" i="1"/>
  <c r="L43" i="1"/>
  <c r="M43" i="1"/>
  <c r="P50" i="1"/>
  <c r="P51" i="1"/>
  <c r="P53" i="1"/>
  <c r="P63" i="1"/>
  <c r="P64" i="1"/>
  <c r="P65" i="1"/>
  <c r="P66" i="1"/>
  <c r="P67" i="1"/>
  <c r="P68" i="1"/>
  <c r="P74" i="1"/>
  <c r="P75" i="1"/>
  <c r="P76" i="1"/>
  <c r="P77" i="1"/>
  <c r="D79" i="1"/>
  <c r="D54" i="1"/>
  <c r="E79" i="1"/>
  <c r="E54" i="1"/>
  <c r="G79" i="1"/>
  <c r="G54" i="1"/>
  <c r="H79" i="1"/>
  <c r="H54" i="1"/>
  <c r="I79" i="1"/>
  <c r="I54" i="1"/>
  <c r="J79" i="1"/>
  <c r="J54" i="1"/>
  <c r="K79" i="1"/>
  <c r="K54" i="1"/>
  <c r="L79" i="1"/>
  <c r="L54" i="1"/>
  <c r="M79" i="1"/>
  <c r="M54" i="1"/>
  <c r="N79" i="1"/>
  <c r="N54" i="1"/>
  <c r="O79" i="1"/>
  <c r="O54" i="1"/>
  <c r="E84" i="1"/>
  <c r="E194" i="3"/>
  <c r="F194" i="3"/>
  <c r="G194" i="3"/>
  <c r="L194" i="3"/>
  <c r="M194" i="3"/>
  <c r="N194" i="3"/>
  <c r="S194" i="3"/>
  <c r="T194" i="3"/>
  <c r="U194" i="3"/>
  <c r="Z194" i="3"/>
  <c r="AA194" i="3"/>
  <c r="AB194" i="3"/>
  <c r="E195" i="3"/>
  <c r="F195" i="3"/>
  <c r="G195" i="3"/>
  <c r="L195" i="3"/>
  <c r="M195" i="3"/>
  <c r="N195" i="3"/>
  <c r="S195" i="3"/>
  <c r="T195" i="3"/>
  <c r="U195" i="3"/>
  <c r="Z195" i="3"/>
  <c r="AA195" i="3"/>
  <c r="AB195" i="3"/>
  <c r="E196" i="3"/>
  <c r="F196" i="3"/>
  <c r="G196" i="3"/>
  <c r="L196" i="3"/>
  <c r="M196" i="3"/>
  <c r="N196" i="3"/>
  <c r="S196" i="3"/>
  <c r="T196" i="3"/>
  <c r="U196" i="3"/>
  <c r="Z196" i="3"/>
  <c r="AA196" i="3"/>
  <c r="AB196" i="3"/>
  <c r="E197" i="3"/>
  <c r="F197" i="3"/>
  <c r="G197" i="3"/>
  <c r="L197" i="3"/>
  <c r="M197" i="3"/>
  <c r="N197" i="3"/>
  <c r="S197" i="3"/>
  <c r="T197" i="3"/>
  <c r="U197" i="3"/>
  <c r="Z197" i="3"/>
  <c r="AA197" i="3"/>
  <c r="AB197" i="3"/>
  <c r="E198" i="3"/>
  <c r="F198" i="3"/>
  <c r="G198" i="3"/>
  <c r="L198" i="3"/>
  <c r="M198" i="3"/>
  <c r="N198" i="3"/>
  <c r="S198" i="3"/>
  <c r="T198" i="3"/>
  <c r="U198" i="3"/>
  <c r="Z198" i="3"/>
  <c r="AA198" i="3"/>
  <c r="AB198" i="3"/>
  <c r="E199" i="3"/>
  <c r="F199" i="3"/>
  <c r="G199" i="3"/>
  <c r="L199" i="3"/>
  <c r="M199" i="3"/>
  <c r="N199" i="3"/>
  <c r="S199" i="3"/>
  <c r="T199" i="3"/>
  <c r="U199" i="3"/>
  <c r="Z199" i="3"/>
  <c r="AA199" i="3"/>
  <c r="AB199" i="3"/>
  <c r="E200" i="3"/>
  <c r="F200" i="3"/>
  <c r="G200" i="3"/>
  <c r="L200" i="3"/>
  <c r="M200" i="3"/>
  <c r="N200" i="3"/>
  <c r="S200" i="3"/>
  <c r="T200" i="3"/>
  <c r="U200" i="3"/>
  <c r="Z200" i="3"/>
  <c r="AA200" i="3"/>
  <c r="AB200" i="3"/>
  <c r="E201" i="3"/>
  <c r="F201" i="3"/>
  <c r="G201" i="3"/>
  <c r="L201" i="3"/>
  <c r="M201" i="3"/>
  <c r="N201" i="3"/>
  <c r="S201" i="3"/>
  <c r="T201" i="3"/>
  <c r="U201" i="3"/>
  <c r="Z201" i="3"/>
  <c r="AA201" i="3"/>
  <c r="AB201" i="3"/>
  <c r="E202" i="3"/>
  <c r="F202" i="3"/>
  <c r="G202" i="3"/>
  <c r="L202" i="3"/>
  <c r="M202" i="3"/>
  <c r="N202" i="3"/>
  <c r="S202" i="3"/>
  <c r="T202" i="3"/>
  <c r="U202" i="3"/>
  <c r="Z202" i="3"/>
  <c r="AA202" i="3"/>
  <c r="AB202" i="3"/>
  <c r="E203" i="3"/>
  <c r="F203" i="3"/>
  <c r="G203" i="3"/>
  <c r="L203" i="3"/>
  <c r="M203" i="3"/>
  <c r="N203" i="3"/>
  <c r="S203" i="3"/>
  <c r="T203" i="3"/>
  <c r="U203" i="3"/>
  <c r="Z203" i="3"/>
  <c r="AA203" i="3"/>
  <c r="AB203" i="3"/>
  <c r="E204" i="3"/>
  <c r="F204" i="3"/>
  <c r="G204" i="3"/>
  <c r="L204" i="3"/>
  <c r="M204" i="3"/>
  <c r="N204" i="3"/>
  <c r="S204" i="3"/>
  <c r="T204" i="3"/>
  <c r="U204" i="3"/>
  <c r="Z204" i="3"/>
  <c r="AA204" i="3"/>
  <c r="AB204" i="3"/>
  <c r="E205" i="3"/>
  <c r="F205" i="3"/>
  <c r="G205" i="3"/>
  <c r="L205" i="3"/>
  <c r="M205" i="3"/>
  <c r="N205" i="3"/>
  <c r="S205" i="3"/>
  <c r="T205" i="3"/>
  <c r="U205" i="3"/>
  <c r="Z205" i="3"/>
  <c r="AA205" i="3"/>
  <c r="AB205" i="3"/>
  <c r="E206" i="3"/>
  <c r="F206" i="3"/>
  <c r="G206" i="3"/>
  <c r="L206" i="3"/>
  <c r="M206" i="3"/>
  <c r="N206" i="3"/>
  <c r="S206" i="3"/>
  <c r="T206" i="3"/>
  <c r="U206" i="3"/>
  <c r="Z206" i="3"/>
  <c r="AA206" i="3"/>
  <c r="AB206" i="3"/>
  <c r="E207" i="3"/>
  <c r="F207" i="3"/>
  <c r="G207" i="3"/>
  <c r="L207" i="3"/>
  <c r="M207" i="3"/>
  <c r="N207" i="3"/>
  <c r="S207" i="3"/>
  <c r="T207" i="3"/>
  <c r="U207" i="3"/>
  <c r="Z207" i="3"/>
  <c r="AA207" i="3"/>
  <c r="AB207" i="3"/>
  <c r="E208" i="3"/>
  <c r="F208" i="3"/>
  <c r="G208" i="3"/>
  <c r="L208" i="3"/>
  <c r="M208" i="3"/>
  <c r="N208" i="3"/>
  <c r="S208" i="3"/>
  <c r="T208" i="3"/>
  <c r="U208" i="3"/>
  <c r="Z208" i="3"/>
  <c r="AA208" i="3"/>
  <c r="AB208" i="3"/>
  <c r="E209" i="3"/>
  <c r="F209" i="3"/>
  <c r="G209" i="3"/>
  <c r="L209" i="3"/>
  <c r="M209" i="3"/>
  <c r="N209" i="3"/>
  <c r="S209" i="3"/>
  <c r="T209" i="3"/>
  <c r="U209" i="3"/>
  <c r="Z209" i="3"/>
  <c r="AA209" i="3"/>
  <c r="AB209" i="3"/>
  <c r="E210" i="3"/>
  <c r="F210" i="3"/>
  <c r="G210" i="3"/>
  <c r="L210" i="3"/>
  <c r="M210" i="3"/>
  <c r="N210" i="3"/>
  <c r="S210" i="3"/>
  <c r="T210" i="3"/>
  <c r="U210" i="3"/>
  <c r="Z210" i="3"/>
  <c r="AA210" i="3"/>
  <c r="AB210" i="3"/>
  <c r="E211" i="3"/>
  <c r="F211" i="3"/>
  <c r="G211" i="3"/>
  <c r="L211" i="3"/>
  <c r="M211" i="3"/>
  <c r="N211" i="3"/>
  <c r="S211" i="3"/>
  <c r="T211" i="3"/>
  <c r="U211" i="3"/>
  <c r="Z211" i="3"/>
  <c r="AA211" i="3"/>
  <c r="AB211" i="3"/>
  <c r="E212" i="3"/>
  <c r="F212" i="3"/>
  <c r="G212" i="3"/>
  <c r="L212" i="3"/>
  <c r="M212" i="3"/>
  <c r="N212" i="3"/>
  <c r="S212" i="3"/>
  <c r="T212" i="3"/>
  <c r="U212" i="3"/>
  <c r="Z212" i="3"/>
  <c r="AA212" i="3"/>
  <c r="AB212" i="3"/>
  <c r="E213" i="3"/>
  <c r="F213" i="3"/>
  <c r="G213" i="3"/>
  <c r="L213" i="3"/>
  <c r="M213" i="3"/>
  <c r="N213" i="3"/>
  <c r="S213" i="3"/>
  <c r="T213" i="3"/>
  <c r="U213" i="3"/>
  <c r="Z213" i="3"/>
  <c r="AA213" i="3"/>
  <c r="AB213" i="3"/>
  <c r="E214" i="3"/>
  <c r="F214" i="3"/>
  <c r="G214" i="3"/>
  <c r="L214" i="3"/>
  <c r="M214" i="3"/>
  <c r="N214" i="3"/>
  <c r="S214" i="3"/>
  <c r="T214" i="3"/>
  <c r="U214" i="3"/>
  <c r="Z214" i="3"/>
  <c r="AA214" i="3"/>
  <c r="AB214" i="3"/>
  <c r="E215" i="3"/>
  <c r="F215" i="3"/>
  <c r="G215" i="3"/>
  <c r="L215" i="3"/>
  <c r="M215" i="3"/>
  <c r="N215" i="3"/>
  <c r="S215" i="3"/>
  <c r="T215" i="3"/>
  <c r="U215" i="3"/>
  <c r="Z215" i="3"/>
  <c r="AA215" i="3"/>
  <c r="AB215" i="3"/>
  <c r="E216" i="3"/>
  <c r="F216" i="3"/>
  <c r="G216" i="3"/>
  <c r="L216" i="3"/>
  <c r="M216" i="3"/>
  <c r="N216" i="3"/>
  <c r="S216" i="3"/>
  <c r="T216" i="3"/>
  <c r="U216" i="3"/>
  <c r="Z216" i="3"/>
  <c r="AA216" i="3"/>
  <c r="AB216" i="3"/>
  <c r="E217" i="3"/>
  <c r="F217" i="3"/>
  <c r="G217" i="3"/>
  <c r="L217" i="3"/>
  <c r="M217" i="3"/>
  <c r="N217" i="3"/>
  <c r="S217" i="3"/>
  <c r="T217" i="3"/>
  <c r="U217" i="3"/>
  <c r="Z217" i="3"/>
  <c r="AA217" i="3"/>
  <c r="AB217" i="3"/>
  <c r="E218" i="3"/>
  <c r="F218" i="3"/>
  <c r="G218" i="3"/>
  <c r="L218" i="3"/>
  <c r="M218" i="3"/>
  <c r="N218" i="3"/>
  <c r="S218" i="3"/>
  <c r="T218" i="3"/>
  <c r="U218" i="3"/>
  <c r="Z218" i="3"/>
  <c r="AA218" i="3"/>
  <c r="AB218" i="3"/>
  <c r="E219" i="3"/>
  <c r="F219" i="3"/>
  <c r="G219" i="3"/>
  <c r="L219" i="3"/>
  <c r="M219" i="3"/>
  <c r="N219" i="3"/>
  <c r="S219" i="3"/>
  <c r="T219" i="3"/>
  <c r="U219" i="3"/>
  <c r="Z219" i="3"/>
  <c r="AA219" i="3"/>
  <c r="AB219" i="3"/>
  <c r="E220" i="3"/>
  <c r="F220" i="3"/>
  <c r="G220" i="3"/>
  <c r="L220" i="3"/>
  <c r="M220" i="3"/>
  <c r="N220" i="3"/>
  <c r="S220" i="3"/>
  <c r="T220" i="3"/>
  <c r="U220" i="3"/>
  <c r="Z220" i="3"/>
  <c r="AA220" i="3"/>
  <c r="AB220" i="3"/>
  <c r="E221" i="3"/>
  <c r="F221" i="3"/>
  <c r="G221" i="3"/>
  <c r="L221" i="3"/>
  <c r="M221" i="3"/>
  <c r="N221" i="3"/>
  <c r="S221" i="3"/>
  <c r="T221" i="3"/>
  <c r="U221" i="3"/>
  <c r="Z221" i="3"/>
  <c r="AA221" i="3"/>
  <c r="AB221" i="3"/>
  <c r="E222" i="3"/>
  <c r="F222" i="3"/>
  <c r="G222" i="3"/>
  <c r="L222" i="3"/>
  <c r="M222" i="3"/>
  <c r="N222" i="3"/>
  <c r="S222" i="3"/>
  <c r="T222" i="3"/>
  <c r="U222" i="3"/>
  <c r="Z222" i="3"/>
  <c r="AA222" i="3"/>
  <c r="AB222" i="3"/>
  <c r="E223" i="3"/>
  <c r="F223" i="3"/>
  <c r="G223" i="3"/>
  <c r="L223" i="3"/>
  <c r="M223" i="3"/>
  <c r="N223" i="3"/>
  <c r="S223" i="3"/>
  <c r="T223" i="3"/>
  <c r="U223" i="3"/>
  <c r="Z223" i="3"/>
  <c r="AA223" i="3"/>
  <c r="AB223" i="3"/>
  <c r="E224" i="3"/>
  <c r="F224" i="3"/>
  <c r="G224" i="3"/>
  <c r="L224" i="3"/>
  <c r="M224" i="3"/>
  <c r="N224" i="3"/>
  <c r="S224" i="3"/>
  <c r="T224" i="3"/>
  <c r="U224" i="3"/>
  <c r="Z224" i="3"/>
  <c r="AA224" i="3"/>
  <c r="AB224" i="3"/>
  <c r="E225" i="3"/>
  <c r="F225" i="3"/>
  <c r="G225" i="3"/>
  <c r="L225" i="3"/>
  <c r="M225" i="3"/>
  <c r="N225" i="3"/>
  <c r="S225" i="3"/>
  <c r="T225" i="3"/>
  <c r="U225" i="3"/>
  <c r="Z225" i="3"/>
  <c r="AA225" i="3"/>
  <c r="AB225" i="3"/>
  <c r="E226" i="3"/>
  <c r="F226" i="3"/>
  <c r="G226" i="3"/>
  <c r="L226" i="3"/>
  <c r="M226" i="3"/>
  <c r="N226" i="3"/>
  <c r="S226" i="3"/>
  <c r="T226" i="3"/>
  <c r="U226" i="3"/>
  <c r="Z226" i="3"/>
  <c r="AA226" i="3"/>
  <c r="AB226" i="3"/>
  <c r="E227" i="3"/>
  <c r="F227" i="3"/>
  <c r="G227" i="3"/>
  <c r="L227" i="3"/>
  <c r="M227" i="3"/>
  <c r="N227" i="3"/>
  <c r="S227" i="3"/>
  <c r="T227" i="3"/>
  <c r="U227" i="3"/>
  <c r="Z227" i="3"/>
  <c r="AA227" i="3"/>
  <c r="AB227" i="3"/>
  <c r="E228" i="3"/>
  <c r="F228" i="3"/>
  <c r="G228" i="3"/>
  <c r="L228" i="3"/>
  <c r="M228" i="3"/>
  <c r="N228" i="3"/>
  <c r="S228" i="3"/>
  <c r="T228" i="3"/>
  <c r="U228" i="3"/>
  <c r="Z228" i="3"/>
  <c r="AA228" i="3"/>
  <c r="AB228" i="3"/>
  <c r="E229" i="3"/>
  <c r="F229" i="3"/>
  <c r="G229" i="3"/>
  <c r="L229" i="3"/>
  <c r="M229" i="3"/>
  <c r="N229" i="3"/>
  <c r="S229" i="3"/>
  <c r="T229" i="3"/>
  <c r="U229" i="3"/>
  <c r="Z229" i="3"/>
  <c r="AA229" i="3"/>
  <c r="AB229" i="3"/>
  <c r="E230" i="3"/>
  <c r="F230" i="3"/>
  <c r="G230" i="3"/>
  <c r="L230" i="3"/>
  <c r="M230" i="3"/>
  <c r="N230" i="3"/>
  <c r="S230" i="3"/>
  <c r="T230" i="3"/>
  <c r="U230" i="3"/>
  <c r="Z230" i="3"/>
  <c r="AA230" i="3"/>
  <c r="AB230" i="3"/>
  <c r="C99" i="1"/>
  <c r="E238" i="3"/>
  <c r="F238" i="3"/>
  <c r="G238" i="3"/>
  <c r="L238" i="3"/>
  <c r="M238" i="3"/>
  <c r="N238" i="3"/>
  <c r="S238" i="3"/>
  <c r="T238" i="3"/>
  <c r="U238" i="3"/>
  <c r="Z238" i="3"/>
  <c r="AA238" i="3"/>
  <c r="AB238" i="3"/>
  <c r="E239" i="3"/>
  <c r="F239" i="3"/>
  <c r="G239" i="3"/>
  <c r="L239" i="3"/>
  <c r="M239" i="3"/>
  <c r="N239" i="3"/>
  <c r="S239" i="3"/>
  <c r="T239" i="3"/>
  <c r="U239" i="3"/>
  <c r="Z239" i="3"/>
  <c r="AA239" i="3"/>
  <c r="AB239" i="3"/>
  <c r="E240" i="3"/>
  <c r="F240" i="3"/>
  <c r="G240" i="3"/>
  <c r="L240" i="3"/>
  <c r="M240" i="3"/>
  <c r="N240" i="3"/>
  <c r="S240" i="3"/>
  <c r="T240" i="3"/>
  <c r="U240" i="3"/>
  <c r="Z240" i="3"/>
  <c r="AA240" i="3"/>
  <c r="AB240" i="3"/>
  <c r="E241" i="3"/>
  <c r="F241" i="3"/>
  <c r="G241" i="3"/>
  <c r="L241" i="3"/>
  <c r="M241" i="3"/>
  <c r="N241" i="3"/>
  <c r="S241" i="3"/>
  <c r="T241" i="3"/>
  <c r="U241" i="3"/>
  <c r="Z241" i="3"/>
  <c r="AA241" i="3"/>
  <c r="AB241" i="3"/>
  <c r="E242" i="3"/>
  <c r="F242" i="3"/>
  <c r="G242" i="3"/>
  <c r="L242" i="3"/>
  <c r="M242" i="3"/>
  <c r="N242" i="3"/>
  <c r="S242" i="3"/>
  <c r="T242" i="3"/>
  <c r="U242" i="3"/>
  <c r="Z242" i="3"/>
  <c r="AA242" i="3"/>
  <c r="AB242" i="3"/>
  <c r="E243" i="3"/>
  <c r="F243" i="3"/>
  <c r="G243" i="3"/>
  <c r="L243" i="3"/>
  <c r="M243" i="3"/>
  <c r="N243" i="3"/>
  <c r="S243" i="3"/>
  <c r="T243" i="3"/>
  <c r="U243" i="3"/>
  <c r="Z243" i="3"/>
  <c r="AA243" i="3"/>
  <c r="AB243" i="3"/>
  <c r="E244" i="3"/>
  <c r="F244" i="3"/>
  <c r="G244" i="3"/>
  <c r="L244" i="3"/>
  <c r="M244" i="3"/>
  <c r="N244" i="3"/>
  <c r="S244" i="3"/>
  <c r="T244" i="3"/>
  <c r="U244" i="3"/>
  <c r="Z244" i="3"/>
  <c r="AA244" i="3"/>
  <c r="AB244" i="3"/>
  <c r="E245" i="3"/>
  <c r="F245" i="3"/>
  <c r="G245" i="3"/>
  <c r="L245" i="3"/>
  <c r="M245" i="3"/>
  <c r="N245" i="3"/>
  <c r="S245" i="3"/>
  <c r="T245" i="3"/>
  <c r="U245" i="3"/>
  <c r="Z245" i="3"/>
  <c r="AA245" i="3"/>
  <c r="AB245" i="3"/>
  <c r="E246" i="3"/>
  <c r="F246" i="3"/>
  <c r="G246" i="3"/>
  <c r="L246" i="3"/>
  <c r="M246" i="3"/>
  <c r="N246" i="3"/>
  <c r="S246" i="3"/>
  <c r="T246" i="3"/>
  <c r="U246" i="3"/>
  <c r="Z246" i="3"/>
  <c r="AA246" i="3"/>
  <c r="AB246" i="3"/>
  <c r="E247" i="3"/>
  <c r="F247" i="3"/>
  <c r="G247" i="3"/>
  <c r="L247" i="3"/>
  <c r="M247" i="3"/>
  <c r="N247" i="3"/>
  <c r="S247" i="3"/>
  <c r="T247" i="3"/>
  <c r="U247" i="3"/>
  <c r="Z247" i="3"/>
  <c r="AA247" i="3"/>
  <c r="AB247" i="3"/>
  <c r="E248" i="3"/>
  <c r="F248" i="3"/>
  <c r="G248" i="3"/>
  <c r="L248" i="3"/>
  <c r="M248" i="3"/>
  <c r="N248" i="3"/>
  <c r="S248" i="3"/>
  <c r="T248" i="3"/>
  <c r="U248" i="3"/>
  <c r="Z248" i="3"/>
  <c r="AA248" i="3"/>
  <c r="AB248" i="3"/>
  <c r="E249" i="3"/>
  <c r="F249" i="3"/>
  <c r="G249" i="3"/>
  <c r="L249" i="3"/>
  <c r="M249" i="3"/>
  <c r="N249" i="3"/>
  <c r="S249" i="3"/>
  <c r="T249" i="3"/>
  <c r="U249" i="3"/>
  <c r="Z249" i="3"/>
  <c r="AA249" i="3"/>
  <c r="AB249" i="3"/>
  <c r="E250" i="3"/>
  <c r="F250" i="3"/>
  <c r="G250" i="3"/>
  <c r="L250" i="3"/>
  <c r="M250" i="3"/>
  <c r="N250" i="3"/>
  <c r="S250" i="3"/>
  <c r="T250" i="3"/>
  <c r="U250" i="3"/>
  <c r="Z250" i="3"/>
  <c r="AA250" i="3"/>
  <c r="AB250" i="3"/>
  <c r="E251" i="3"/>
  <c r="F251" i="3"/>
  <c r="G251" i="3"/>
  <c r="L251" i="3"/>
  <c r="M251" i="3"/>
  <c r="N251" i="3"/>
  <c r="S251" i="3"/>
  <c r="T251" i="3"/>
  <c r="U251" i="3"/>
  <c r="Z251" i="3"/>
  <c r="AA251" i="3"/>
  <c r="AB251" i="3"/>
  <c r="E252" i="3"/>
  <c r="F252" i="3"/>
  <c r="G252" i="3"/>
  <c r="L252" i="3"/>
  <c r="M252" i="3"/>
  <c r="N252" i="3"/>
  <c r="S252" i="3"/>
  <c r="T252" i="3"/>
  <c r="U252" i="3"/>
  <c r="Z252" i="3"/>
  <c r="AA252" i="3"/>
  <c r="AB252" i="3"/>
  <c r="E253" i="3"/>
  <c r="F253" i="3"/>
  <c r="G253" i="3"/>
  <c r="L253" i="3"/>
  <c r="M253" i="3"/>
  <c r="N253" i="3"/>
  <c r="S253" i="3"/>
  <c r="T253" i="3"/>
  <c r="U253" i="3"/>
  <c r="Z253" i="3"/>
  <c r="AA253" i="3"/>
  <c r="AB253" i="3"/>
  <c r="C106" i="1"/>
  <c r="D4" i="1"/>
  <c r="Q111" i="1"/>
  <c r="B114" i="1"/>
  <c r="E290" i="3"/>
  <c r="D121" i="1"/>
  <c r="E303" i="3"/>
  <c r="A122" i="1"/>
  <c r="B122" i="1"/>
  <c r="A123" i="1"/>
  <c r="B123" i="1"/>
  <c r="A124" i="1"/>
  <c r="B124" i="1"/>
  <c r="N307" i="3"/>
  <c r="T308" i="3"/>
  <c r="F309" i="3"/>
  <c r="N310" i="3"/>
  <c r="N311" i="3"/>
  <c r="T312" i="3"/>
  <c r="E313" i="3"/>
  <c r="F313" i="3"/>
  <c r="G313" i="3"/>
  <c r="L313" i="3"/>
  <c r="M313" i="3"/>
  <c r="N313" i="3"/>
  <c r="S313" i="3"/>
  <c r="T313" i="3"/>
  <c r="U313" i="3"/>
  <c r="Z313" i="3"/>
  <c r="AA313" i="3"/>
  <c r="AB313" i="3"/>
  <c r="E314" i="3"/>
  <c r="F314" i="3"/>
  <c r="G314" i="3"/>
  <c r="L314" i="3"/>
  <c r="M314" i="3"/>
  <c r="N314" i="3"/>
  <c r="S314" i="3"/>
  <c r="T314" i="3"/>
  <c r="U314" i="3"/>
  <c r="Z314" i="3"/>
  <c r="AA314" i="3"/>
  <c r="AB314" i="3"/>
  <c r="E315" i="3"/>
  <c r="F315" i="3"/>
  <c r="G315" i="3"/>
  <c r="L315" i="3"/>
  <c r="M315" i="3"/>
  <c r="N315" i="3"/>
  <c r="S315" i="3"/>
  <c r="T315" i="3"/>
  <c r="U315" i="3"/>
  <c r="Z315" i="3"/>
  <c r="AA315" i="3"/>
  <c r="AB315" i="3"/>
  <c r="E316" i="3"/>
  <c r="F316" i="3"/>
  <c r="G316" i="3"/>
  <c r="L316" i="3"/>
  <c r="M316" i="3"/>
  <c r="N316" i="3"/>
  <c r="S316" i="3"/>
  <c r="T316" i="3"/>
  <c r="U316" i="3"/>
  <c r="Z316" i="3"/>
  <c r="AA316" i="3"/>
  <c r="AB316" i="3"/>
  <c r="E317" i="3"/>
  <c r="F317" i="3"/>
  <c r="G317" i="3"/>
  <c r="L317" i="3"/>
  <c r="M317" i="3"/>
  <c r="N317" i="3"/>
  <c r="S317" i="3"/>
  <c r="T317" i="3"/>
  <c r="U317" i="3"/>
  <c r="Z317" i="3"/>
  <c r="AA317" i="3"/>
  <c r="AB317" i="3"/>
  <c r="E318" i="3"/>
  <c r="F318" i="3"/>
  <c r="G318" i="3"/>
  <c r="L318" i="3"/>
  <c r="M318" i="3"/>
  <c r="N318" i="3"/>
  <c r="S318" i="3"/>
  <c r="T318" i="3"/>
  <c r="U318" i="3"/>
  <c r="Z318" i="3"/>
  <c r="AA318" i="3"/>
  <c r="AB318" i="3"/>
  <c r="E319" i="3"/>
  <c r="F319" i="3"/>
  <c r="G319" i="3"/>
  <c r="L319" i="3"/>
  <c r="M319" i="3"/>
  <c r="N319" i="3"/>
  <c r="S319" i="3"/>
  <c r="T319" i="3"/>
  <c r="U319" i="3"/>
  <c r="Z319" i="3"/>
  <c r="AA319" i="3"/>
  <c r="AB319" i="3"/>
  <c r="E320" i="3"/>
  <c r="F320" i="3"/>
  <c r="G320" i="3"/>
  <c r="L320" i="3"/>
  <c r="M320" i="3"/>
  <c r="N320" i="3"/>
  <c r="S320" i="3"/>
  <c r="T320" i="3"/>
  <c r="U320" i="3"/>
  <c r="Z320" i="3"/>
  <c r="AA320" i="3"/>
  <c r="AB320" i="3"/>
  <c r="E321" i="3"/>
  <c r="F321" i="3"/>
  <c r="G321" i="3"/>
  <c r="L321" i="3"/>
  <c r="M321" i="3"/>
  <c r="N321" i="3"/>
  <c r="S321" i="3"/>
  <c r="T321" i="3"/>
  <c r="U321" i="3"/>
  <c r="Z321" i="3"/>
  <c r="AA321" i="3"/>
  <c r="AB321" i="3"/>
  <c r="E322" i="3"/>
  <c r="F322" i="3"/>
  <c r="G322" i="3"/>
  <c r="L322" i="3"/>
  <c r="M322" i="3"/>
  <c r="N322" i="3"/>
  <c r="S322" i="3"/>
  <c r="T322" i="3"/>
  <c r="U322" i="3"/>
  <c r="Z322" i="3"/>
  <c r="AA322" i="3"/>
  <c r="AB322" i="3"/>
  <c r="P133" i="1"/>
  <c r="P134" i="1"/>
  <c r="D136" i="1"/>
  <c r="D13" i="1"/>
  <c r="F330" i="3"/>
  <c r="E136" i="1"/>
  <c r="E13" i="1"/>
  <c r="G330" i="3"/>
  <c r="G132" i="4"/>
  <c r="P140" i="1"/>
  <c r="P141" i="1"/>
  <c r="P142" i="1"/>
  <c r="P143" i="1"/>
  <c r="P144" i="1"/>
  <c r="P145" i="1"/>
  <c r="P146" i="1"/>
  <c r="D148" i="1"/>
  <c r="D20" i="1"/>
  <c r="E148" i="1"/>
  <c r="E20" i="1"/>
  <c r="F148" i="1"/>
  <c r="F20" i="1"/>
  <c r="G148" i="1"/>
  <c r="G20" i="1"/>
  <c r="H148" i="1"/>
  <c r="H20" i="1"/>
  <c r="I148" i="1"/>
  <c r="I20" i="1"/>
  <c r="J148" i="1"/>
  <c r="J20" i="1"/>
  <c r="K148" i="1"/>
  <c r="K20" i="1"/>
  <c r="L148" i="1"/>
  <c r="L20" i="1"/>
  <c r="M148" i="1"/>
  <c r="M20" i="1"/>
  <c r="N148" i="1"/>
  <c r="N20" i="1"/>
  <c r="O148" i="1"/>
  <c r="O20" i="1"/>
  <c r="R87" i="4"/>
  <c r="Y184" i="3"/>
  <c r="K184" i="3"/>
  <c r="AF83" i="3"/>
  <c r="E181" i="3"/>
  <c r="E84" i="4"/>
  <c r="N41" i="1"/>
  <c r="N29" i="1"/>
  <c r="N31" i="1"/>
  <c r="Z55" i="3"/>
  <c r="Z31" i="4"/>
  <c r="N30" i="1"/>
  <c r="Z51" i="3"/>
  <c r="N28" i="1"/>
  <c r="M26" i="1"/>
  <c r="L34" i="1"/>
  <c r="M25" i="1"/>
  <c r="U35" i="3"/>
  <c r="U25" i="4"/>
  <c r="U34" i="4"/>
  <c r="D117" i="1"/>
  <c r="E267" i="3"/>
  <c r="E117" i="4"/>
  <c r="D96" i="1"/>
  <c r="E193" i="3"/>
  <c r="D95" i="1"/>
  <c r="E192" i="3"/>
  <c r="E95" i="4"/>
  <c r="D94" i="1"/>
  <c r="E191" i="3"/>
  <c r="E94" i="4"/>
  <c r="D93" i="1"/>
  <c r="E190" i="3"/>
  <c r="E93" i="4"/>
  <c r="F136" i="1"/>
  <c r="F13" i="1"/>
  <c r="G136" i="1"/>
  <c r="G13" i="1"/>
  <c r="H136" i="1"/>
  <c r="H13" i="1"/>
  <c r="M330" i="3"/>
  <c r="M132" i="4"/>
  <c r="L330" i="3"/>
  <c r="L334" i="3"/>
  <c r="Y136" i="4"/>
  <c r="Y148" i="4"/>
  <c r="R136" i="4"/>
  <c r="R148" i="4"/>
  <c r="AF31" i="4"/>
  <c r="AF30" i="4"/>
  <c r="AF25" i="4"/>
  <c r="Y23" i="4"/>
  <c r="AF21" i="4"/>
  <c r="K128" i="4"/>
  <c r="D23" i="4"/>
  <c r="D128" i="4"/>
  <c r="R128" i="4"/>
  <c r="K23" i="4"/>
  <c r="AF15" i="4"/>
  <c r="AF13" i="4"/>
  <c r="AF11" i="4"/>
  <c r="Y128" i="4"/>
  <c r="R34" i="4"/>
  <c r="AF26" i="4"/>
  <c r="AF39" i="4"/>
  <c r="AF36" i="4"/>
  <c r="AF14" i="4"/>
  <c r="R79" i="4"/>
  <c r="K56" i="4"/>
  <c r="AF8" i="4"/>
  <c r="R70" i="4"/>
  <c r="AF28" i="4"/>
  <c r="AF16" i="4"/>
  <c r="AF9" i="4"/>
  <c r="K79" i="4"/>
  <c r="Y43" i="4"/>
  <c r="K34" i="4"/>
  <c r="Y18" i="4"/>
  <c r="K18" i="4"/>
  <c r="Y79" i="4"/>
  <c r="D43" i="4"/>
  <c r="D34" i="4"/>
  <c r="R18" i="4"/>
  <c r="D18" i="4"/>
  <c r="AF12" i="4"/>
  <c r="K87" i="4"/>
  <c r="Y56" i="4"/>
  <c r="R56" i="4"/>
  <c r="D56" i="4"/>
  <c r="AF29" i="4"/>
  <c r="Y34" i="4"/>
  <c r="AF20" i="4"/>
  <c r="D103" i="1"/>
  <c r="E237" i="3"/>
  <c r="E103" i="4"/>
  <c r="D102" i="1"/>
  <c r="E236" i="3"/>
  <c r="E102" i="4"/>
  <c r="D101" i="1"/>
  <c r="E235" i="3"/>
  <c r="E101" i="4"/>
  <c r="D100" i="1"/>
  <c r="E234" i="3"/>
  <c r="E100" i="4"/>
  <c r="E285" i="3"/>
  <c r="E277" i="3"/>
  <c r="E293" i="3"/>
  <c r="E274" i="3"/>
  <c r="E269" i="3"/>
  <c r="N308" i="3"/>
  <c r="E298" i="3"/>
  <c r="E282" i="3"/>
  <c r="D116" i="1"/>
  <c r="E266" i="3"/>
  <c r="E116" i="4"/>
  <c r="U176" i="3"/>
  <c r="T311" i="3"/>
  <c r="L308" i="3"/>
  <c r="AB307" i="3"/>
  <c r="AB310" i="3"/>
  <c r="L310" i="3"/>
  <c r="AB309" i="3"/>
  <c r="AB308" i="3"/>
  <c r="E297" i="3"/>
  <c r="E289" i="3"/>
  <c r="E281" i="3"/>
  <c r="E273" i="3"/>
  <c r="D115" i="1"/>
  <c r="E265" i="3"/>
  <c r="E115" i="4"/>
  <c r="C111" i="1"/>
  <c r="L311" i="3"/>
  <c r="T307" i="3"/>
  <c r="AB311" i="3"/>
  <c r="E294" i="3"/>
  <c r="E286" i="3"/>
  <c r="E278" i="3"/>
  <c r="E270" i="3"/>
  <c r="T309" i="3"/>
  <c r="Z308" i="3"/>
  <c r="F308" i="3"/>
  <c r="AC73" i="3"/>
  <c r="AD73" i="3"/>
  <c r="O67" i="3"/>
  <c r="P67" i="3"/>
  <c r="N312" i="3"/>
  <c r="P79" i="1"/>
  <c r="C79" i="1"/>
  <c r="T346" i="3"/>
  <c r="E176" i="3"/>
  <c r="AC162" i="3"/>
  <c r="AD162" i="3"/>
  <c r="M81" i="3"/>
  <c r="S176" i="3"/>
  <c r="O121" i="3"/>
  <c r="P121" i="3"/>
  <c r="V118" i="3"/>
  <c r="W118" i="3"/>
  <c r="V114" i="3"/>
  <c r="W114" i="3"/>
  <c r="V54" i="3"/>
  <c r="W54" i="3"/>
  <c r="L309" i="3"/>
  <c r="V332" i="3"/>
  <c r="W332" i="3"/>
  <c r="M176" i="3"/>
  <c r="V136" i="3"/>
  <c r="W136" i="3"/>
  <c r="Z140" i="3"/>
  <c r="L312" i="3"/>
  <c r="AB312" i="3"/>
  <c r="V341" i="3"/>
  <c r="W341" i="3"/>
  <c r="O172" i="3"/>
  <c r="P172" i="3"/>
  <c r="AC148" i="3"/>
  <c r="AD148" i="3"/>
  <c r="S110" i="3"/>
  <c r="T151" i="3"/>
  <c r="T54" i="4"/>
  <c r="Z95" i="3"/>
  <c r="Z310" i="3"/>
  <c r="F310" i="3"/>
  <c r="S151" i="3"/>
  <c r="S54" i="4"/>
  <c r="O171" i="3"/>
  <c r="P171" i="3"/>
  <c r="O150" i="3"/>
  <c r="P150" i="3"/>
  <c r="Z312" i="3"/>
  <c r="F312" i="3"/>
  <c r="L307" i="3"/>
  <c r="E296" i="3"/>
  <c r="E292" i="3"/>
  <c r="E288" i="3"/>
  <c r="E284" i="3"/>
  <c r="E280" i="3"/>
  <c r="E276" i="3"/>
  <c r="E272" i="3"/>
  <c r="E268" i="3"/>
  <c r="D114" i="1"/>
  <c r="Z151" i="3"/>
  <c r="Z54" i="4"/>
  <c r="N151" i="3"/>
  <c r="N54" i="4"/>
  <c r="F151" i="3"/>
  <c r="F54" i="4"/>
  <c r="G334" i="3"/>
  <c r="AA176" i="3"/>
  <c r="O173" i="3"/>
  <c r="P173" i="3"/>
  <c r="AC160" i="3"/>
  <c r="AD160" i="3"/>
  <c r="AC133" i="3"/>
  <c r="AD133" i="3"/>
  <c r="E110" i="3"/>
  <c r="V107" i="3"/>
  <c r="W107" i="3"/>
  <c r="H104" i="3"/>
  <c r="I104" i="3"/>
  <c r="AB151" i="3"/>
  <c r="AB54" i="4"/>
  <c r="L151" i="3"/>
  <c r="L54" i="4"/>
  <c r="AA151" i="3"/>
  <c r="AA54" i="4"/>
  <c r="G151" i="3"/>
  <c r="G54" i="4"/>
  <c r="V343" i="3"/>
  <c r="W343" i="3"/>
  <c r="L176" i="3"/>
  <c r="M123" i="3"/>
  <c r="O102" i="3"/>
  <c r="P102" i="3"/>
  <c r="V99" i="3"/>
  <c r="W99" i="3"/>
  <c r="AC63" i="3"/>
  <c r="AD63" i="3"/>
  <c r="E299" i="3"/>
  <c r="E295" i="3"/>
  <c r="E291" i="3"/>
  <c r="E287" i="3"/>
  <c r="E283" i="3"/>
  <c r="E279" i="3"/>
  <c r="E275" i="3"/>
  <c r="E271" i="3"/>
  <c r="U151" i="3"/>
  <c r="U54" i="4"/>
  <c r="M151" i="3"/>
  <c r="F346" i="3"/>
  <c r="V339" i="3"/>
  <c r="W339" i="3"/>
  <c r="E334" i="3"/>
  <c r="Z176" i="3"/>
  <c r="N176" i="3"/>
  <c r="G176" i="3"/>
  <c r="H165" i="3"/>
  <c r="I165" i="3"/>
  <c r="O77" i="3"/>
  <c r="P77" i="3"/>
  <c r="Z311" i="3"/>
  <c r="F311" i="3"/>
  <c r="N309" i="3"/>
  <c r="Z307" i="3"/>
  <c r="F307" i="3"/>
  <c r="AC172" i="3"/>
  <c r="AD172" i="3"/>
  <c r="AC171" i="3"/>
  <c r="AD171" i="3"/>
  <c r="V163" i="3"/>
  <c r="W163" i="3"/>
  <c r="V161" i="3"/>
  <c r="W161" i="3"/>
  <c r="O160" i="3"/>
  <c r="P160" i="3"/>
  <c r="AC150" i="3"/>
  <c r="AD150" i="3"/>
  <c r="AF153" i="3"/>
  <c r="O148" i="3"/>
  <c r="H147" i="3"/>
  <c r="I147" i="3"/>
  <c r="H137" i="3"/>
  <c r="I137" i="3"/>
  <c r="AC129" i="3"/>
  <c r="AD129" i="3"/>
  <c r="U123" i="3"/>
  <c r="H119" i="3"/>
  <c r="I119" i="3"/>
  <c r="O117" i="3"/>
  <c r="P117" i="3"/>
  <c r="AC115" i="3"/>
  <c r="AD115" i="3"/>
  <c r="H108" i="3"/>
  <c r="I108" i="3"/>
  <c r="O106" i="3"/>
  <c r="P106" i="3"/>
  <c r="V103" i="3"/>
  <c r="W103" i="3"/>
  <c r="H100" i="3"/>
  <c r="I100" i="3"/>
  <c r="O98" i="3"/>
  <c r="P98" i="3"/>
  <c r="T95" i="3"/>
  <c r="AC92" i="3"/>
  <c r="AD92" i="3"/>
  <c r="AC77" i="3"/>
  <c r="AD77" i="3"/>
  <c r="V75" i="3"/>
  <c r="W75" i="3"/>
  <c r="O73" i="3"/>
  <c r="P73" i="3"/>
  <c r="V69" i="3"/>
  <c r="W69" i="3"/>
  <c r="AC331" i="3"/>
  <c r="AD331" i="3"/>
  <c r="AB176" i="3"/>
  <c r="V172" i="3"/>
  <c r="W172" i="3"/>
  <c r="V171" i="3"/>
  <c r="V165" i="3"/>
  <c r="W165" i="3"/>
  <c r="H163" i="3"/>
  <c r="I163" i="3"/>
  <c r="H161" i="3"/>
  <c r="I161" i="3"/>
  <c r="H160" i="3"/>
  <c r="I160" i="3"/>
  <c r="V150" i="3"/>
  <c r="W150" i="3"/>
  <c r="H148" i="3"/>
  <c r="I148" i="3"/>
  <c r="V138" i="3"/>
  <c r="W138" i="3"/>
  <c r="L140" i="3"/>
  <c r="V134" i="3"/>
  <c r="W134" i="3"/>
  <c r="AC127" i="3"/>
  <c r="AD127" i="3"/>
  <c r="V120" i="3"/>
  <c r="W120" i="3"/>
  <c r="H117" i="3"/>
  <c r="I117" i="3"/>
  <c r="V112" i="3"/>
  <c r="W112" i="3"/>
  <c r="AF110" i="3"/>
  <c r="H106" i="3"/>
  <c r="I106" i="3"/>
  <c r="O104" i="3"/>
  <c r="P104" i="3"/>
  <c r="V101" i="3"/>
  <c r="W101" i="3"/>
  <c r="H98" i="3"/>
  <c r="I98" i="3"/>
  <c r="AC90" i="3"/>
  <c r="AD90" i="3"/>
  <c r="AC79" i="3"/>
  <c r="AD79" i="3"/>
  <c r="V77" i="3"/>
  <c r="W77" i="3"/>
  <c r="O75" i="3"/>
  <c r="P75" i="3"/>
  <c r="AC71" i="3"/>
  <c r="AD71" i="3"/>
  <c r="O69" i="3"/>
  <c r="P69" i="3"/>
  <c r="AC65" i="3"/>
  <c r="AD65" i="3"/>
  <c r="V63" i="3"/>
  <c r="W63" i="3"/>
  <c r="H33" i="3"/>
  <c r="I33" i="3"/>
  <c r="Z309" i="3"/>
  <c r="AC88" i="3"/>
  <c r="AD88" i="3"/>
  <c r="V79" i="3"/>
  <c r="W79" i="3"/>
  <c r="V71" i="3"/>
  <c r="W71" i="3"/>
  <c r="AC67" i="3"/>
  <c r="AD67" i="3"/>
  <c r="V65" i="3"/>
  <c r="W65" i="3"/>
  <c r="O63" i="3"/>
  <c r="P63" i="3"/>
  <c r="AC8" i="3"/>
  <c r="AD8" i="3"/>
  <c r="AC344" i="3"/>
  <c r="AD344" i="3"/>
  <c r="AC342" i="3"/>
  <c r="AD342" i="3"/>
  <c r="AC340" i="3"/>
  <c r="AD340" i="3"/>
  <c r="AC338" i="3"/>
  <c r="AD338" i="3"/>
  <c r="H172" i="3"/>
  <c r="I172" i="3"/>
  <c r="H171" i="3"/>
  <c r="I171" i="3"/>
  <c r="AC164" i="3"/>
  <c r="AD164" i="3"/>
  <c r="V160" i="3"/>
  <c r="W160" i="3"/>
  <c r="H150" i="3"/>
  <c r="I150" i="3"/>
  <c r="V148" i="3"/>
  <c r="W148" i="3"/>
  <c r="V147" i="3"/>
  <c r="W147" i="3"/>
  <c r="O137" i="3"/>
  <c r="P137" i="3"/>
  <c r="AC135" i="3"/>
  <c r="AD135" i="3"/>
  <c r="AC131" i="3"/>
  <c r="AD131" i="3"/>
  <c r="AA123" i="3"/>
  <c r="G123" i="3"/>
  <c r="H121" i="3"/>
  <c r="I121" i="3"/>
  <c r="O119" i="3"/>
  <c r="P119" i="3"/>
  <c r="V116" i="3"/>
  <c r="W116" i="3"/>
  <c r="AC113" i="3"/>
  <c r="AD113" i="3"/>
  <c r="U110" i="3"/>
  <c r="G110" i="3"/>
  <c r="O108" i="3"/>
  <c r="P108" i="3"/>
  <c r="V105" i="3"/>
  <c r="W105" i="3"/>
  <c r="H102" i="3"/>
  <c r="I102" i="3"/>
  <c r="O100" i="3"/>
  <c r="P100" i="3"/>
  <c r="AC86" i="3"/>
  <c r="AD86" i="3"/>
  <c r="O79" i="3"/>
  <c r="P79" i="3"/>
  <c r="AC75" i="3"/>
  <c r="AD75" i="3"/>
  <c r="V73" i="3"/>
  <c r="W73" i="3"/>
  <c r="O71" i="3"/>
  <c r="P71" i="3"/>
  <c r="AC69" i="3"/>
  <c r="AD69" i="3"/>
  <c r="V67" i="3"/>
  <c r="W67" i="3"/>
  <c r="O65" i="3"/>
  <c r="P65" i="3"/>
  <c r="H62" i="3"/>
  <c r="I62" i="3"/>
  <c r="H54" i="3"/>
  <c r="I54" i="3"/>
  <c r="O32" i="3"/>
  <c r="N23" i="1"/>
  <c r="L23" i="1"/>
  <c r="J23" i="1"/>
  <c r="H23" i="1"/>
  <c r="F23" i="1"/>
  <c r="O23" i="1"/>
  <c r="M23" i="1"/>
  <c r="K23" i="1"/>
  <c r="I23" i="1"/>
  <c r="E23" i="1"/>
  <c r="G23" i="1"/>
  <c r="P148" i="1"/>
  <c r="C148" i="1"/>
  <c r="L13" i="3"/>
  <c r="L13" i="4"/>
  <c r="G13" i="3"/>
  <c r="G13" i="4"/>
  <c r="F13" i="3"/>
  <c r="F13" i="4"/>
  <c r="AC54" i="3"/>
  <c r="AD54" i="3"/>
  <c r="O54" i="3"/>
  <c r="P54" i="3"/>
  <c r="AA58" i="3"/>
  <c r="AC52" i="3"/>
  <c r="AD52" i="3"/>
  <c r="V52" i="3"/>
  <c r="W52" i="3"/>
  <c r="O52" i="3"/>
  <c r="P52" i="3"/>
  <c r="H52" i="3"/>
  <c r="I52" i="3"/>
  <c r="V50" i="3"/>
  <c r="W50" i="3"/>
  <c r="O50" i="3"/>
  <c r="P50" i="3"/>
  <c r="H50" i="3"/>
  <c r="I50" i="3"/>
  <c r="AC48" i="3"/>
  <c r="AD48" i="3"/>
  <c r="V48" i="3"/>
  <c r="W48" i="3"/>
  <c r="O48" i="3"/>
  <c r="P48" i="3"/>
  <c r="H48" i="3"/>
  <c r="I48" i="3"/>
  <c r="AC46" i="3"/>
  <c r="AD46" i="3"/>
  <c r="V46" i="3"/>
  <c r="W46" i="3"/>
  <c r="O46" i="3"/>
  <c r="P46" i="3"/>
  <c r="H46" i="3"/>
  <c r="I46" i="3"/>
  <c r="V44" i="3"/>
  <c r="W44" i="3"/>
  <c r="O44" i="3"/>
  <c r="P44" i="3"/>
  <c r="H44" i="3"/>
  <c r="I44" i="3"/>
  <c r="AC42" i="3"/>
  <c r="AD42" i="3"/>
  <c r="V42" i="3"/>
  <c r="W42" i="3"/>
  <c r="O42" i="3"/>
  <c r="P42" i="3"/>
  <c r="H42" i="3"/>
  <c r="I42" i="3"/>
  <c r="V40" i="3"/>
  <c r="W40" i="3"/>
  <c r="O40" i="3"/>
  <c r="P40" i="3"/>
  <c r="H40" i="3"/>
  <c r="I40" i="3"/>
  <c r="AC38" i="3"/>
  <c r="AD38" i="3"/>
  <c r="V38" i="3"/>
  <c r="W38" i="3"/>
  <c r="O38" i="3"/>
  <c r="P38" i="3"/>
  <c r="H38" i="3"/>
  <c r="I38" i="3"/>
  <c r="AC36" i="3"/>
  <c r="AD36" i="3"/>
  <c r="V36" i="3"/>
  <c r="W36" i="3"/>
  <c r="O36" i="3"/>
  <c r="P36" i="3"/>
  <c r="H36" i="3"/>
  <c r="I36" i="3"/>
  <c r="AC34" i="3"/>
  <c r="AD34" i="3"/>
  <c r="V34" i="3"/>
  <c r="W34" i="3"/>
  <c r="O34" i="3"/>
  <c r="P34" i="3"/>
  <c r="H34" i="3"/>
  <c r="I34" i="3"/>
  <c r="F181" i="3"/>
  <c r="F84" i="4"/>
  <c r="F84" i="1"/>
  <c r="G181" i="3"/>
  <c r="Z23" i="3"/>
  <c r="Z20" i="4"/>
  <c r="L23" i="3"/>
  <c r="L30" i="3"/>
  <c r="E13" i="3"/>
  <c r="E13" i="4"/>
  <c r="O322" i="3"/>
  <c r="P322" i="3"/>
  <c r="AC320" i="3"/>
  <c r="AD320" i="3"/>
  <c r="O318" i="3"/>
  <c r="P318" i="3"/>
  <c r="O314" i="3"/>
  <c r="P314" i="3"/>
  <c r="A312" i="3"/>
  <c r="A311" i="3"/>
  <c r="A310" i="3"/>
  <c r="A309" i="3"/>
  <c r="A308" i="3"/>
  <c r="A307" i="3"/>
  <c r="A124" i="4"/>
  <c r="A306" i="3"/>
  <c r="A123" i="4"/>
  <c r="A305" i="3"/>
  <c r="A122" i="4"/>
  <c r="A304" i="3"/>
  <c r="B114" i="4"/>
  <c r="B264" i="3"/>
  <c r="AC253" i="3"/>
  <c r="AD253" i="3"/>
  <c r="O253" i="3"/>
  <c r="P253" i="3"/>
  <c r="V252" i="3"/>
  <c r="W252" i="3"/>
  <c r="H252" i="3"/>
  <c r="I252" i="3"/>
  <c r="AC251" i="3"/>
  <c r="AD251" i="3"/>
  <c r="O251" i="3"/>
  <c r="P251" i="3"/>
  <c r="V250" i="3"/>
  <c r="W250" i="3"/>
  <c r="H250" i="3"/>
  <c r="I250" i="3"/>
  <c r="AC249" i="3"/>
  <c r="AD249" i="3"/>
  <c r="O249" i="3"/>
  <c r="P249" i="3"/>
  <c r="V248" i="3"/>
  <c r="W248" i="3"/>
  <c r="H248" i="3"/>
  <c r="I248" i="3"/>
  <c r="AC247" i="3"/>
  <c r="AD247" i="3"/>
  <c r="O247" i="3"/>
  <c r="P247" i="3"/>
  <c r="V246" i="3"/>
  <c r="W246" i="3"/>
  <c r="H246" i="3"/>
  <c r="I246" i="3"/>
  <c r="AC245" i="3"/>
  <c r="AD245" i="3"/>
  <c r="O245" i="3"/>
  <c r="P245" i="3"/>
  <c r="V244" i="3"/>
  <c r="W244" i="3"/>
  <c r="H244" i="3"/>
  <c r="I244" i="3"/>
  <c r="AC243" i="3"/>
  <c r="AD243" i="3"/>
  <c r="O243" i="3"/>
  <c r="P243" i="3"/>
  <c r="V242" i="3"/>
  <c r="W242" i="3"/>
  <c r="H242" i="3"/>
  <c r="I242" i="3"/>
  <c r="AC241" i="3"/>
  <c r="AD241" i="3"/>
  <c r="O241" i="3"/>
  <c r="P241" i="3"/>
  <c r="V240" i="3"/>
  <c r="W240" i="3"/>
  <c r="H240" i="3"/>
  <c r="I240" i="3"/>
  <c r="AC239" i="3"/>
  <c r="AD239" i="3"/>
  <c r="O239" i="3"/>
  <c r="P239" i="3"/>
  <c r="V238" i="3"/>
  <c r="W238" i="3"/>
  <c r="H238" i="3"/>
  <c r="I238" i="3"/>
  <c r="V229" i="3"/>
  <c r="W229" i="3"/>
  <c r="H229" i="3"/>
  <c r="I229" i="3"/>
  <c r="V227" i="3"/>
  <c r="W227" i="3"/>
  <c r="H227" i="3"/>
  <c r="I227" i="3"/>
  <c r="V225" i="3"/>
  <c r="W225" i="3"/>
  <c r="H225" i="3"/>
  <c r="I225" i="3"/>
  <c r="V223" i="3"/>
  <c r="W223" i="3"/>
  <c r="H223" i="3"/>
  <c r="I223" i="3"/>
  <c r="V221" i="3"/>
  <c r="W221" i="3"/>
  <c r="H221" i="3"/>
  <c r="I221" i="3"/>
  <c r="V219" i="3"/>
  <c r="W219" i="3"/>
  <c r="H219" i="3"/>
  <c r="I219" i="3"/>
  <c r="V217" i="3"/>
  <c r="W217" i="3"/>
  <c r="H217" i="3"/>
  <c r="I217" i="3"/>
  <c r="V215" i="3"/>
  <c r="W215" i="3"/>
  <c r="H215" i="3"/>
  <c r="I215" i="3"/>
  <c r="V213" i="3"/>
  <c r="W213" i="3"/>
  <c r="H213" i="3"/>
  <c r="I213" i="3"/>
  <c r="V211" i="3"/>
  <c r="W211" i="3"/>
  <c r="H211" i="3"/>
  <c r="I211" i="3"/>
  <c r="V209" i="3"/>
  <c r="W209" i="3"/>
  <c r="H209" i="3"/>
  <c r="I209" i="3"/>
  <c r="V207" i="3"/>
  <c r="W207" i="3"/>
  <c r="H207" i="3"/>
  <c r="I207" i="3"/>
  <c r="AB23" i="3"/>
  <c r="AB30" i="3"/>
  <c r="T23" i="3"/>
  <c r="N23" i="3"/>
  <c r="N20" i="4"/>
  <c r="N23" i="4"/>
  <c r="F23" i="3"/>
  <c r="AC322" i="3"/>
  <c r="AD322" i="3"/>
  <c r="O320" i="3"/>
  <c r="P320" i="3"/>
  <c r="AC318" i="3"/>
  <c r="AD318" i="3"/>
  <c r="AC316" i="3"/>
  <c r="AD316" i="3"/>
  <c r="O316" i="3"/>
  <c r="P316" i="3"/>
  <c r="AC314" i="3"/>
  <c r="AD314" i="3"/>
  <c r="AA23" i="3"/>
  <c r="U23" i="3"/>
  <c r="U20" i="4"/>
  <c r="U23" i="4"/>
  <c r="S23" i="3"/>
  <c r="S30" i="3"/>
  <c r="M23" i="3"/>
  <c r="G23" i="3"/>
  <c r="G20" i="4"/>
  <c r="G23" i="4"/>
  <c r="E23" i="3"/>
  <c r="E30" i="3"/>
  <c r="P20" i="1"/>
  <c r="D23" i="1"/>
  <c r="AC321" i="3"/>
  <c r="AD321" i="3"/>
  <c r="O321" i="3"/>
  <c r="P321" i="3"/>
  <c r="AC319" i="3"/>
  <c r="AD319" i="3"/>
  <c r="O319" i="3"/>
  <c r="P319" i="3"/>
  <c r="AC317" i="3"/>
  <c r="AD317" i="3"/>
  <c r="O317" i="3"/>
  <c r="P317" i="3"/>
  <c r="AC315" i="3"/>
  <c r="AD315" i="3"/>
  <c r="O315" i="3"/>
  <c r="P315" i="3"/>
  <c r="AC313" i="3"/>
  <c r="AD313" i="3"/>
  <c r="O313" i="3"/>
  <c r="P313" i="3"/>
  <c r="B312" i="3"/>
  <c r="B311" i="3"/>
  <c r="B310" i="3"/>
  <c r="B309" i="3"/>
  <c r="B308" i="3"/>
  <c r="B307" i="3"/>
  <c r="B124" i="4"/>
  <c r="B306" i="3"/>
  <c r="B123" i="4"/>
  <c r="B305" i="3"/>
  <c r="B122" i="4"/>
  <c r="B304" i="3"/>
  <c r="AC230" i="3"/>
  <c r="AD230" i="3"/>
  <c r="O230" i="3"/>
  <c r="P230" i="3"/>
  <c r="AC228" i="3"/>
  <c r="AD228" i="3"/>
  <c r="O228" i="3"/>
  <c r="P228" i="3"/>
  <c r="AC226" i="3"/>
  <c r="AD226" i="3"/>
  <c r="O226" i="3"/>
  <c r="P226" i="3"/>
  <c r="AC224" i="3"/>
  <c r="AD224" i="3"/>
  <c r="O224" i="3"/>
  <c r="P224" i="3"/>
  <c r="AC222" i="3"/>
  <c r="AD222" i="3"/>
  <c r="O222" i="3"/>
  <c r="P222" i="3"/>
  <c r="AC220" i="3"/>
  <c r="AD220" i="3"/>
  <c r="O220" i="3"/>
  <c r="P220" i="3"/>
  <c r="AC218" i="3"/>
  <c r="AD218" i="3"/>
  <c r="O218" i="3"/>
  <c r="P218" i="3"/>
  <c r="AC216" i="3"/>
  <c r="AD216" i="3"/>
  <c r="O216" i="3"/>
  <c r="P216" i="3"/>
  <c r="AC214" i="3"/>
  <c r="AD214" i="3"/>
  <c r="O214" i="3"/>
  <c r="P214" i="3"/>
  <c r="AC212" i="3"/>
  <c r="AD212" i="3"/>
  <c r="O212" i="3"/>
  <c r="P212" i="3"/>
  <c r="AC210" i="3"/>
  <c r="AD210" i="3"/>
  <c r="O210" i="3"/>
  <c r="P210" i="3"/>
  <c r="AC208" i="3"/>
  <c r="AD208" i="3"/>
  <c r="O208" i="3"/>
  <c r="P208" i="3"/>
  <c r="AC206" i="3"/>
  <c r="AD206" i="3"/>
  <c r="O206" i="3"/>
  <c r="P206" i="3"/>
  <c r="V205" i="3"/>
  <c r="W205" i="3"/>
  <c r="H205" i="3"/>
  <c r="I205" i="3"/>
  <c r="V203" i="3"/>
  <c r="W203" i="3"/>
  <c r="H203" i="3"/>
  <c r="I203" i="3"/>
  <c r="E151" i="3"/>
  <c r="P54" i="1"/>
  <c r="AA312" i="3"/>
  <c r="U312" i="3"/>
  <c r="S312" i="3"/>
  <c r="M312" i="3"/>
  <c r="G312" i="3"/>
  <c r="AA311" i="3"/>
  <c r="U311" i="3"/>
  <c r="S311" i="3"/>
  <c r="M311" i="3"/>
  <c r="G311" i="3"/>
  <c r="AA310" i="3"/>
  <c r="U310" i="3"/>
  <c r="S310" i="3"/>
  <c r="M310" i="3"/>
  <c r="G310" i="3"/>
  <c r="AA309" i="3"/>
  <c r="U309" i="3"/>
  <c r="S309" i="3"/>
  <c r="M309" i="3"/>
  <c r="G309" i="3"/>
  <c r="AA308" i="3"/>
  <c r="U308" i="3"/>
  <c r="S308" i="3"/>
  <c r="M308" i="3"/>
  <c r="G308" i="3"/>
  <c r="AA307" i="3"/>
  <c r="U307" i="3"/>
  <c r="S307" i="3"/>
  <c r="M307" i="3"/>
  <c r="G307" i="3"/>
  <c r="D124" i="1"/>
  <c r="D123" i="1"/>
  <c r="D122" i="1"/>
  <c r="V201" i="3"/>
  <c r="W201" i="3"/>
  <c r="H201" i="3"/>
  <c r="I201" i="3"/>
  <c r="V199" i="3"/>
  <c r="W199" i="3"/>
  <c r="H199" i="3"/>
  <c r="I199" i="3"/>
  <c r="V197" i="3"/>
  <c r="W197" i="3"/>
  <c r="H197" i="3"/>
  <c r="I197" i="3"/>
  <c r="V195" i="3"/>
  <c r="W195" i="3"/>
  <c r="H195" i="3"/>
  <c r="I195" i="3"/>
  <c r="E96" i="4"/>
  <c r="D87" i="4"/>
  <c r="AC204" i="3"/>
  <c r="AD204" i="3"/>
  <c r="O204" i="3"/>
  <c r="P204" i="3"/>
  <c r="AC202" i="3"/>
  <c r="AD202" i="3"/>
  <c r="O202" i="3"/>
  <c r="P202" i="3"/>
  <c r="AC200" i="3"/>
  <c r="AD200" i="3"/>
  <c r="O200" i="3"/>
  <c r="P200" i="3"/>
  <c r="AC198" i="3"/>
  <c r="AD198" i="3"/>
  <c r="O198" i="3"/>
  <c r="P198" i="3"/>
  <c r="AC196" i="3"/>
  <c r="AD196" i="3"/>
  <c r="O196" i="3"/>
  <c r="P196" i="3"/>
  <c r="AC194" i="3"/>
  <c r="AD194" i="3"/>
  <c r="O194" i="3"/>
  <c r="P194" i="3"/>
  <c r="O344" i="3"/>
  <c r="P344" i="3"/>
  <c r="H343" i="3"/>
  <c r="I343" i="3"/>
  <c r="O342" i="3"/>
  <c r="P342" i="3"/>
  <c r="H341" i="3"/>
  <c r="I341" i="3"/>
  <c r="O340" i="3"/>
  <c r="P340" i="3"/>
  <c r="H339" i="3"/>
  <c r="I339" i="3"/>
  <c r="O338" i="3"/>
  <c r="P338" i="3"/>
  <c r="H332" i="3"/>
  <c r="I332" i="3"/>
  <c r="O331" i="3"/>
  <c r="P331" i="3"/>
  <c r="H330" i="3"/>
  <c r="I330" i="3"/>
  <c r="Y87" i="4"/>
  <c r="Z68" i="4"/>
  <c r="AC68" i="4"/>
  <c r="AD68" i="4"/>
  <c r="AC165" i="3"/>
  <c r="AD165" i="3"/>
  <c r="K67" i="4"/>
  <c r="K70" i="4"/>
  <c r="K167" i="3"/>
  <c r="L66" i="4"/>
  <c r="O66" i="4"/>
  <c r="P66" i="4"/>
  <c r="O163" i="3"/>
  <c r="P163" i="3"/>
  <c r="R184" i="3"/>
  <c r="Y176" i="3"/>
  <c r="AC174" i="3"/>
  <c r="AD174" i="3"/>
  <c r="V174" i="3"/>
  <c r="W174" i="3"/>
  <c r="O174" i="3"/>
  <c r="H174" i="3"/>
  <c r="I174" i="3"/>
  <c r="AC173" i="3"/>
  <c r="L68" i="4"/>
  <c r="O68" i="4"/>
  <c r="P68" i="4"/>
  <c r="O165" i="3"/>
  <c r="P165" i="3"/>
  <c r="L67" i="4"/>
  <c r="O67" i="4"/>
  <c r="O164" i="3"/>
  <c r="P164" i="3"/>
  <c r="Z66" i="4"/>
  <c r="AC66" i="4"/>
  <c r="AD66" i="4"/>
  <c r="AC163" i="3"/>
  <c r="AD163" i="3"/>
  <c r="AF71" i="3"/>
  <c r="Y70" i="4"/>
  <c r="K43" i="4"/>
  <c r="O162" i="3"/>
  <c r="P162" i="3"/>
  <c r="AC161" i="3"/>
  <c r="AD161" i="3"/>
  <c r="O161" i="3"/>
  <c r="P161" i="3"/>
  <c r="R153" i="3"/>
  <c r="D153" i="3"/>
  <c r="AC147" i="3"/>
  <c r="O147" i="3"/>
  <c r="Y140" i="3"/>
  <c r="D140" i="3"/>
  <c r="AC137" i="3"/>
  <c r="AD137" i="3"/>
  <c r="H136" i="3"/>
  <c r="I136" i="3"/>
  <c r="AF135" i="3"/>
  <c r="O135" i="3"/>
  <c r="P135" i="3"/>
  <c r="H134" i="3"/>
  <c r="I134" i="3"/>
  <c r="AF133" i="3"/>
  <c r="O133" i="3"/>
  <c r="P133" i="3"/>
  <c r="H133" i="3"/>
  <c r="I133" i="3"/>
  <c r="AF132" i="3"/>
  <c r="V132" i="3"/>
  <c r="W132" i="3"/>
  <c r="AF131" i="3"/>
  <c r="O131" i="3"/>
  <c r="P131" i="3"/>
  <c r="H131" i="3"/>
  <c r="I131" i="3"/>
  <c r="AF130" i="3"/>
  <c r="V130" i="3"/>
  <c r="W130" i="3"/>
  <c r="AF129" i="3"/>
  <c r="O129" i="3"/>
  <c r="P129" i="3"/>
  <c r="H129" i="3"/>
  <c r="I129" i="3"/>
  <c r="AF128" i="3"/>
  <c r="V128" i="3"/>
  <c r="W128" i="3"/>
  <c r="AF127" i="3"/>
  <c r="O127" i="3"/>
  <c r="H127" i="3"/>
  <c r="I127" i="3"/>
  <c r="AF126" i="3"/>
  <c r="V126" i="3"/>
  <c r="W126" i="3"/>
  <c r="AC125" i="3"/>
  <c r="AD125" i="3"/>
  <c r="V125" i="3"/>
  <c r="W125" i="3"/>
  <c r="O125" i="3"/>
  <c r="P125" i="3"/>
  <c r="H125" i="3"/>
  <c r="Y123" i="3"/>
  <c r="K123" i="3"/>
  <c r="AC121" i="3"/>
  <c r="AD121" i="3"/>
  <c r="AC119" i="3"/>
  <c r="AD119" i="3"/>
  <c r="AC117" i="3"/>
  <c r="AD117" i="3"/>
  <c r="H116" i="3"/>
  <c r="I116" i="3"/>
  <c r="AF115" i="3"/>
  <c r="O115" i="3"/>
  <c r="P115" i="3"/>
  <c r="H114" i="3"/>
  <c r="I114" i="3"/>
  <c r="AF113" i="3"/>
  <c r="AF123" i="3"/>
  <c r="O113" i="3"/>
  <c r="P113" i="3"/>
  <c r="H112" i="3"/>
  <c r="I112" i="3"/>
  <c r="AC108" i="3"/>
  <c r="AD108" i="3"/>
  <c r="AC106" i="3"/>
  <c r="AD106" i="3"/>
  <c r="AC104" i="3"/>
  <c r="AD104" i="3"/>
  <c r="AC102" i="3"/>
  <c r="AD102" i="3"/>
  <c r="AC100" i="3"/>
  <c r="AD100" i="3"/>
  <c r="AC98" i="3"/>
  <c r="AD98" i="3"/>
  <c r="Y95" i="3"/>
  <c r="R95" i="3"/>
  <c r="AF93" i="3"/>
  <c r="V93" i="3"/>
  <c r="W93" i="3"/>
  <c r="AF92" i="3"/>
  <c r="O92" i="3"/>
  <c r="P92" i="3"/>
  <c r="H92" i="3"/>
  <c r="I92" i="3"/>
  <c r="AF91" i="3"/>
  <c r="V91" i="3"/>
  <c r="W91" i="3"/>
  <c r="AF90" i="3"/>
  <c r="O90" i="3"/>
  <c r="P90" i="3"/>
  <c r="H90" i="3"/>
  <c r="I90" i="3"/>
  <c r="AF89" i="3"/>
  <c r="V89" i="3"/>
  <c r="W89" i="3"/>
  <c r="AF88" i="3"/>
  <c r="O88" i="3"/>
  <c r="P88" i="3"/>
  <c r="H88" i="3"/>
  <c r="I88" i="3"/>
  <c r="AF87" i="3"/>
  <c r="V87" i="3"/>
  <c r="W87" i="3"/>
  <c r="AF86" i="3"/>
  <c r="O86" i="3"/>
  <c r="P86" i="3"/>
  <c r="H86" i="3"/>
  <c r="I86" i="3"/>
  <c r="AF85" i="3"/>
  <c r="AA81" i="3"/>
  <c r="AF79" i="3"/>
  <c r="AF78" i="3"/>
  <c r="H78" i="3"/>
  <c r="I78" i="3"/>
  <c r="AF77" i="3"/>
  <c r="AF76" i="3"/>
  <c r="H76" i="3"/>
  <c r="I76" i="3"/>
  <c r="AF75" i="3"/>
  <c r="AF74" i="3"/>
  <c r="H74" i="3"/>
  <c r="I74" i="3"/>
  <c r="AF73" i="3"/>
  <c r="AF72" i="3"/>
  <c r="H72" i="3"/>
  <c r="I72" i="3"/>
  <c r="AF70" i="3"/>
  <c r="H70" i="3"/>
  <c r="I70" i="3"/>
  <c r="AF69" i="3"/>
  <c r="AF68" i="3"/>
  <c r="H68" i="3"/>
  <c r="I68" i="3"/>
  <c r="AF67" i="3"/>
  <c r="AF66" i="3"/>
  <c r="H66" i="3"/>
  <c r="I66" i="3"/>
  <c r="AF65" i="3"/>
  <c r="AF64" i="3"/>
  <c r="H64" i="3"/>
  <c r="I64" i="3"/>
  <c r="AF63" i="3"/>
  <c r="AF62" i="3"/>
  <c r="V62" i="3"/>
  <c r="W62" i="3"/>
  <c r="Y58" i="3"/>
  <c r="M58" i="3"/>
  <c r="D58" i="3"/>
  <c r="AC56" i="3"/>
  <c r="AD56" i="3"/>
  <c r="V56" i="3"/>
  <c r="W56" i="3"/>
  <c r="O56" i="3"/>
  <c r="P56" i="3"/>
  <c r="AC32" i="3"/>
  <c r="AD32" i="3"/>
  <c r="Y30" i="3"/>
  <c r="R30" i="3"/>
  <c r="K30" i="3"/>
  <c r="K142" i="3"/>
  <c r="D30" i="3"/>
  <c r="D142" i="3"/>
  <c r="AC28" i="3"/>
  <c r="AD28" i="3"/>
  <c r="V28" i="3"/>
  <c r="W28" i="3"/>
  <c r="O28" i="3"/>
  <c r="P28" i="3"/>
  <c r="H28" i="3"/>
  <c r="I28" i="3"/>
  <c r="AF27" i="3"/>
  <c r="AC26" i="3"/>
  <c r="AD26" i="3"/>
  <c r="V26" i="3"/>
  <c r="W26" i="3"/>
  <c r="O26" i="3"/>
  <c r="P26" i="3"/>
  <c r="H26" i="3"/>
  <c r="AF25" i="3"/>
  <c r="AC24" i="3"/>
  <c r="AD24" i="3"/>
  <c r="V24" i="3"/>
  <c r="W24" i="3"/>
  <c r="O24" i="3"/>
  <c r="P24" i="3"/>
  <c r="H24" i="3"/>
  <c r="I24" i="3"/>
  <c r="AF23" i="3"/>
  <c r="AF19" i="3"/>
  <c r="AC18" i="3"/>
  <c r="AD18" i="3"/>
  <c r="V18" i="3"/>
  <c r="O18" i="3"/>
  <c r="P18" i="3"/>
  <c r="H18" i="3"/>
  <c r="I18" i="3"/>
  <c r="AF17" i="3"/>
  <c r="AC16" i="3"/>
  <c r="AD16" i="3"/>
  <c r="V16" i="3"/>
  <c r="W16" i="3"/>
  <c r="O16" i="3"/>
  <c r="P16" i="3"/>
  <c r="H16" i="3"/>
  <c r="I16" i="3"/>
  <c r="AF15" i="3"/>
  <c r="AC14" i="3"/>
  <c r="AD14" i="3"/>
  <c r="V14" i="3"/>
  <c r="W14" i="3"/>
  <c r="O14" i="3"/>
  <c r="P14" i="3"/>
  <c r="H14" i="3"/>
  <c r="AF13" i="3"/>
  <c r="AF11" i="3"/>
  <c r="AC10" i="3"/>
  <c r="AD10" i="3"/>
  <c r="V10" i="3"/>
  <c r="W10" i="3"/>
  <c r="O10" i="3"/>
  <c r="P10" i="3"/>
  <c r="O8" i="3"/>
  <c r="P8" i="3"/>
  <c r="AC343" i="3"/>
  <c r="AD343" i="3"/>
  <c r="Z145" i="4"/>
  <c r="AC145" i="4"/>
  <c r="AD145" i="4"/>
  <c r="O343" i="3"/>
  <c r="P343" i="3"/>
  <c r="L145" i="4"/>
  <c r="O145" i="4"/>
  <c r="P145" i="4"/>
  <c r="AC341" i="3"/>
  <c r="AD341" i="3"/>
  <c r="Z143" i="4"/>
  <c r="AC143" i="4"/>
  <c r="AD143" i="4"/>
  <c r="O341" i="3"/>
  <c r="P341" i="3"/>
  <c r="L143" i="4"/>
  <c r="O143" i="4"/>
  <c r="P143" i="4"/>
  <c r="AB141" i="4"/>
  <c r="AB148" i="4"/>
  <c r="AB346" i="3"/>
  <c r="AC339" i="3"/>
  <c r="Z346" i="3"/>
  <c r="Z141" i="4"/>
  <c r="AC141" i="4"/>
  <c r="AD141" i="4"/>
  <c r="N141" i="4"/>
  <c r="N148" i="4"/>
  <c r="N346" i="3"/>
  <c r="O339" i="3"/>
  <c r="L346" i="3"/>
  <c r="L141" i="4"/>
  <c r="O141" i="4"/>
  <c r="P141" i="4"/>
  <c r="AC332" i="3"/>
  <c r="AD332" i="3"/>
  <c r="Z134" i="4"/>
  <c r="AC134" i="4"/>
  <c r="AD134" i="4"/>
  <c r="O332" i="3"/>
  <c r="P332" i="3"/>
  <c r="L134" i="4"/>
  <c r="O134" i="4"/>
  <c r="P134" i="4"/>
  <c r="AA133" i="4"/>
  <c r="AC133" i="4"/>
  <c r="AD133" i="4"/>
  <c r="M133" i="4"/>
  <c r="V145" i="4"/>
  <c r="W145" i="4"/>
  <c r="H145" i="4"/>
  <c r="I145" i="4"/>
  <c r="V143" i="4"/>
  <c r="W143" i="4"/>
  <c r="H143" i="4"/>
  <c r="I143" i="4"/>
  <c r="V141" i="4"/>
  <c r="W141" i="4"/>
  <c r="H141" i="4"/>
  <c r="I141" i="4"/>
  <c r="AA148" i="4"/>
  <c r="M148" i="4"/>
  <c r="V134" i="4"/>
  <c r="W134" i="4"/>
  <c r="H134" i="4"/>
  <c r="I134" i="4"/>
  <c r="G136" i="4"/>
  <c r="V344" i="3"/>
  <c r="W344" i="3"/>
  <c r="S146" i="4"/>
  <c r="V146" i="4"/>
  <c r="W146" i="4"/>
  <c r="H344" i="3"/>
  <c r="I344" i="3"/>
  <c r="E146" i="4"/>
  <c r="H146" i="4"/>
  <c r="I146" i="4"/>
  <c r="V342" i="3"/>
  <c r="W342" i="3"/>
  <c r="S144" i="4"/>
  <c r="V144" i="4"/>
  <c r="W144" i="4"/>
  <c r="H342" i="3"/>
  <c r="I342" i="3"/>
  <c r="E144" i="4"/>
  <c r="H144" i="4"/>
  <c r="I144" i="4"/>
  <c r="V340" i="3"/>
  <c r="W340" i="3"/>
  <c r="S142" i="4"/>
  <c r="V142" i="4"/>
  <c r="W142" i="4"/>
  <c r="H340" i="3"/>
  <c r="I340" i="3"/>
  <c r="E142" i="4"/>
  <c r="H142" i="4"/>
  <c r="I142" i="4"/>
  <c r="AC140" i="4"/>
  <c r="U140" i="4"/>
  <c r="U148" i="4"/>
  <c r="U346" i="3"/>
  <c r="V338" i="3"/>
  <c r="S346" i="3"/>
  <c r="S140" i="4"/>
  <c r="O140" i="4"/>
  <c r="G140" i="4"/>
  <c r="G148" i="4"/>
  <c r="G346" i="3"/>
  <c r="H338" i="3"/>
  <c r="E346" i="3"/>
  <c r="E140" i="4"/>
  <c r="V331" i="3"/>
  <c r="W331" i="3"/>
  <c r="S133" i="4"/>
  <c r="V133" i="4"/>
  <c r="W133" i="4"/>
  <c r="H331" i="3"/>
  <c r="I331" i="3"/>
  <c r="E133" i="4"/>
  <c r="H133" i="4"/>
  <c r="I133" i="4"/>
  <c r="F132" i="4"/>
  <c r="F136" i="4"/>
  <c r="F334" i="3"/>
  <c r="V322" i="3"/>
  <c r="W322" i="3"/>
  <c r="H322" i="3"/>
  <c r="I322" i="3"/>
  <c r="V321" i="3"/>
  <c r="W321" i="3"/>
  <c r="H321" i="3"/>
  <c r="I321" i="3"/>
  <c r="V320" i="3"/>
  <c r="W320" i="3"/>
  <c r="H320" i="3"/>
  <c r="I320" i="3"/>
  <c r="V319" i="3"/>
  <c r="W319" i="3"/>
  <c r="H319" i="3"/>
  <c r="I319" i="3"/>
  <c r="V318" i="3"/>
  <c r="W318" i="3"/>
  <c r="H318" i="3"/>
  <c r="I318" i="3"/>
  <c r="V317" i="3"/>
  <c r="W317" i="3"/>
  <c r="H317" i="3"/>
  <c r="I317" i="3"/>
  <c r="V316" i="3"/>
  <c r="W316" i="3"/>
  <c r="H316" i="3"/>
  <c r="I316" i="3"/>
  <c r="V315" i="3"/>
  <c r="W315" i="3"/>
  <c r="H315" i="3"/>
  <c r="I315" i="3"/>
  <c r="V314" i="3"/>
  <c r="W314" i="3"/>
  <c r="H314" i="3"/>
  <c r="I314" i="3"/>
  <c r="V313" i="3"/>
  <c r="W313" i="3"/>
  <c r="H313" i="3"/>
  <c r="I313" i="3"/>
  <c r="E121" i="4"/>
  <c r="AA346" i="3"/>
  <c r="M346" i="3"/>
  <c r="AC146" i="4"/>
  <c r="AD146" i="4"/>
  <c r="O146" i="4"/>
  <c r="P146" i="4"/>
  <c r="AC144" i="4"/>
  <c r="AD144" i="4"/>
  <c r="O144" i="4"/>
  <c r="P144" i="4"/>
  <c r="AC142" i="4"/>
  <c r="AD142" i="4"/>
  <c r="O142" i="4"/>
  <c r="P142" i="4"/>
  <c r="H241" i="3"/>
  <c r="I241" i="3"/>
  <c r="V239" i="3"/>
  <c r="W239" i="3"/>
  <c r="H239" i="3"/>
  <c r="I239" i="3"/>
  <c r="V230" i="3"/>
  <c r="W230" i="3"/>
  <c r="H230" i="3"/>
  <c r="I230" i="3"/>
  <c r="V228" i="3"/>
  <c r="W228" i="3"/>
  <c r="H228" i="3"/>
  <c r="I228" i="3"/>
  <c r="V226" i="3"/>
  <c r="W226" i="3"/>
  <c r="H226" i="3"/>
  <c r="I226" i="3"/>
  <c r="V224" i="3"/>
  <c r="W224" i="3"/>
  <c r="H224" i="3"/>
  <c r="I224" i="3"/>
  <c r="V222" i="3"/>
  <c r="W222" i="3"/>
  <c r="H222" i="3"/>
  <c r="I222" i="3"/>
  <c r="V220" i="3"/>
  <c r="W220" i="3"/>
  <c r="H220" i="3"/>
  <c r="I220" i="3"/>
  <c r="V218" i="3"/>
  <c r="W218" i="3"/>
  <c r="H218" i="3"/>
  <c r="I218" i="3"/>
  <c r="V216" i="3"/>
  <c r="W216" i="3"/>
  <c r="H216" i="3"/>
  <c r="I216" i="3"/>
  <c r="V214" i="3"/>
  <c r="W214" i="3"/>
  <c r="H214" i="3"/>
  <c r="I214" i="3"/>
  <c r="V212" i="3"/>
  <c r="W212" i="3"/>
  <c r="H212" i="3"/>
  <c r="I212" i="3"/>
  <c r="V210" i="3"/>
  <c r="W210" i="3"/>
  <c r="H210" i="3"/>
  <c r="I210" i="3"/>
  <c r="V208" i="3"/>
  <c r="W208" i="3"/>
  <c r="H208" i="3"/>
  <c r="I208" i="3"/>
  <c r="V206" i="3"/>
  <c r="W206" i="3"/>
  <c r="H206" i="3"/>
  <c r="I206" i="3"/>
  <c r="V204" i="3"/>
  <c r="W204" i="3"/>
  <c r="H204" i="3"/>
  <c r="I204" i="3"/>
  <c r="V202" i="3"/>
  <c r="W202" i="3"/>
  <c r="H202" i="3"/>
  <c r="I202" i="3"/>
  <c r="V200" i="3"/>
  <c r="W200" i="3"/>
  <c r="H200" i="3"/>
  <c r="I200" i="3"/>
  <c r="V198" i="3"/>
  <c r="W198" i="3"/>
  <c r="H198" i="3"/>
  <c r="I198" i="3"/>
  <c r="V196" i="3"/>
  <c r="W196" i="3"/>
  <c r="H196" i="3"/>
  <c r="I196" i="3"/>
  <c r="V194" i="3"/>
  <c r="W194" i="3"/>
  <c r="H194" i="3"/>
  <c r="I194" i="3"/>
  <c r="D77" i="4"/>
  <c r="D68" i="4"/>
  <c r="D66" i="4"/>
  <c r="D64" i="4"/>
  <c r="D62" i="4"/>
  <c r="D167" i="3"/>
  <c r="Z41" i="4"/>
  <c r="L41" i="4"/>
  <c r="O41" i="4"/>
  <c r="P41" i="4"/>
  <c r="O138" i="3"/>
  <c r="P138" i="3"/>
  <c r="AC136" i="3"/>
  <c r="AD136" i="3"/>
  <c r="O136" i="3"/>
  <c r="P136" i="3"/>
  <c r="V135" i="3"/>
  <c r="W135" i="3"/>
  <c r="H135" i="3"/>
  <c r="AC134" i="3"/>
  <c r="AD134" i="3"/>
  <c r="O134" i="3"/>
  <c r="P134" i="3"/>
  <c r="V133" i="3"/>
  <c r="H132" i="3"/>
  <c r="V131" i="3"/>
  <c r="H130" i="3"/>
  <c r="V129" i="3"/>
  <c r="H128" i="3"/>
  <c r="U43" i="4"/>
  <c r="U140" i="3"/>
  <c r="V127" i="3"/>
  <c r="S140" i="3"/>
  <c r="G43" i="4"/>
  <c r="G140" i="3"/>
  <c r="H126" i="3"/>
  <c r="E140" i="3"/>
  <c r="V121" i="3"/>
  <c r="H120" i="3"/>
  <c r="V119" i="3"/>
  <c r="H118" i="3"/>
  <c r="V117" i="3"/>
  <c r="T123" i="3"/>
  <c r="F123" i="3"/>
  <c r="AC107" i="3"/>
  <c r="AD107" i="3"/>
  <c r="O107" i="3"/>
  <c r="P107" i="3"/>
  <c r="AC105" i="3"/>
  <c r="AD105" i="3"/>
  <c r="O105" i="3"/>
  <c r="P105" i="3"/>
  <c r="AC103" i="3"/>
  <c r="AD103" i="3"/>
  <c r="O103" i="3"/>
  <c r="P103" i="3"/>
  <c r="AC101" i="3"/>
  <c r="AD101" i="3"/>
  <c r="O101" i="3"/>
  <c r="P101" i="3"/>
  <c r="AC99" i="3"/>
  <c r="AD99" i="3"/>
  <c r="O99" i="3"/>
  <c r="P99" i="3"/>
  <c r="F110" i="3"/>
  <c r="AB110" i="3"/>
  <c r="AC97" i="3"/>
  <c r="Z110" i="3"/>
  <c r="N110" i="3"/>
  <c r="O97" i="3"/>
  <c r="L110" i="3"/>
  <c r="AC93" i="3"/>
  <c r="AD93" i="3"/>
  <c r="O93" i="3"/>
  <c r="P93" i="3"/>
  <c r="AC91" i="3"/>
  <c r="AD91" i="3"/>
  <c r="O91" i="3"/>
  <c r="P91" i="3"/>
  <c r="AC89" i="3"/>
  <c r="AD89" i="3"/>
  <c r="O89" i="3"/>
  <c r="P89" i="3"/>
  <c r="AC87" i="3"/>
  <c r="AD87" i="3"/>
  <c r="O87" i="3"/>
  <c r="P87" i="3"/>
  <c r="AA95" i="3"/>
  <c r="M95" i="3"/>
  <c r="AC85" i="3"/>
  <c r="O85" i="3"/>
  <c r="AC27" i="3"/>
  <c r="AD27" i="3"/>
  <c r="V27" i="3"/>
  <c r="W27" i="3"/>
  <c r="O27" i="3"/>
  <c r="P27" i="3"/>
  <c r="H27" i="3"/>
  <c r="AC25" i="3"/>
  <c r="AD25" i="3"/>
  <c r="V25" i="3"/>
  <c r="O25" i="3"/>
  <c r="P25" i="3"/>
  <c r="H25" i="3"/>
  <c r="Z16" i="4"/>
  <c r="AC16" i="4"/>
  <c r="AD16" i="4"/>
  <c r="AC19" i="3"/>
  <c r="AD19" i="3"/>
  <c r="S16" i="4"/>
  <c r="V16" i="4"/>
  <c r="W16" i="4"/>
  <c r="V19" i="3"/>
  <c r="W19" i="3"/>
  <c r="L16" i="4"/>
  <c r="O16" i="4"/>
  <c r="P16" i="4"/>
  <c r="O19" i="3"/>
  <c r="P19" i="3"/>
  <c r="E16" i="4"/>
  <c r="H16" i="4"/>
  <c r="H19" i="3"/>
  <c r="AC17" i="3"/>
  <c r="AD17" i="3"/>
  <c r="V17" i="3"/>
  <c r="W17" i="3"/>
  <c r="O17" i="3"/>
  <c r="P17" i="3"/>
  <c r="H17" i="3"/>
  <c r="S8" i="4"/>
  <c r="V8" i="3"/>
  <c r="E8" i="4"/>
  <c r="H8" i="3"/>
  <c r="R142" i="3"/>
  <c r="M34" i="4"/>
  <c r="AC240" i="3"/>
  <c r="AD240" i="3"/>
  <c r="O240" i="3"/>
  <c r="P240" i="3"/>
  <c r="AC238" i="3"/>
  <c r="AD238" i="3"/>
  <c r="O238" i="3"/>
  <c r="P238" i="3"/>
  <c r="AC229" i="3"/>
  <c r="AD229" i="3"/>
  <c r="O229" i="3"/>
  <c r="P229" i="3"/>
  <c r="AC227" i="3"/>
  <c r="AD227" i="3"/>
  <c r="O227" i="3"/>
  <c r="P227" i="3"/>
  <c r="AC225" i="3"/>
  <c r="AD225" i="3"/>
  <c r="O225" i="3"/>
  <c r="P225" i="3"/>
  <c r="AC223" i="3"/>
  <c r="AD223" i="3"/>
  <c r="O223" i="3"/>
  <c r="P223" i="3"/>
  <c r="AC221" i="3"/>
  <c r="AD221" i="3"/>
  <c r="O221" i="3"/>
  <c r="P221" i="3"/>
  <c r="AC219" i="3"/>
  <c r="AD219" i="3"/>
  <c r="O219" i="3"/>
  <c r="P219" i="3"/>
  <c r="AC217" i="3"/>
  <c r="AD217" i="3"/>
  <c r="O217" i="3"/>
  <c r="P217" i="3"/>
  <c r="AC215" i="3"/>
  <c r="AD215" i="3"/>
  <c r="O215" i="3"/>
  <c r="P215" i="3"/>
  <c r="AC213" i="3"/>
  <c r="AD213" i="3"/>
  <c r="O213" i="3"/>
  <c r="P213" i="3"/>
  <c r="AC211" i="3"/>
  <c r="AD211" i="3"/>
  <c r="O211" i="3"/>
  <c r="P211" i="3"/>
  <c r="AC209" i="3"/>
  <c r="AD209" i="3"/>
  <c r="O209" i="3"/>
  <c r="P209" i="3"/>
  <c r="AC207" i="3"/>
  <c r="AD207" i="3"/>
  <c r="O207" i="3"/>
  <c r="P207" i="3"/>
  <c r="AC205" i="3"/>
  <c r="AD205" i="3"/>
  <c r="O205" i="3"/>
  <c r="P205" i="3"/>
  <c r="AC203" i="3"/>
  <c r="AD203" i="3"/>
  <c r="O203" i="3"/>
  <c r="P203" i="3"/>
  <c r="AC201" i="3"/>
  <c r="AD201" i="3"/>
  <c r="O201" i="3"/>
  <c r="P201" i="3"/>
  <c r="AC199" i="3"/>
  <c r="AD199" i="3"/>
  <c r="O199" i="3"/>
  <c r="P199" i="3"/>
  <c r="AC197" i="3"/>
  <c r="AD197" i="3"/>
  <c r="O197" i="3"/>
  <c r="P197" i="3"/>
  <c r="AC195" i="3"/>
  <c r="AD195" i="3"/>
  <c r="O195" i="3"/>
  <c r="P195" i="3"/>
  <c r="S76" i="4"/>
  <c r="V173" i="3"/>
  <c r="W173" i="3"/>
  <c r="E76" i="4"/>
  <c r="H76" i="4"/>
  <c r="H173" i="3"/>
  <c r="I173" i="3"/>
  <c r="D75" i="4"/>
  <c r="D176" i="3"/>
  <c r="T74" i="4"/>
  <c r="T176" i="3"/>
  <c r="F74" i="4"/>
  <c r="F79" i="4"/>
  <c r="F176" i="3"/>
  <c r="S67" i="4"/>
  <c r="V67" i="4"/>
  <c r="W67" i="4"/>
  <c r="V164" i="3"/>
  <c r="W164" i="3"/>
  <c r="E67" i="4"/>
  <c r="H67" i="4"/>
  <c r="H164" i="3"/>
  <c r="I164" i="3"/>
  <c r="S65" i="4"/>
  <c r="V65" i="4"/>
  <c r="W65" i="4"/>
  <c r="V162" i="3"/>
  <c r="W162" i="3"/>
  <c r="E65" i="4"/>
  <c r="H65" i="4"/>
  <c r="H162" i="3"/>
  <c r="I162" i="3"/>
  <c r="E41" i="4"/>
  <c r="H41" i="4"/>
  <c r="I41" i="4"/>
  <c r="H138" i="3"/>
  <c r="V137" i="3"/>
  <c r="AC132" i="3"/>
  <c r="AD132" i="3"/>
  <c r="O132" i="3"/>
  <c r="P132" i="3"/>
  <c r="AC130" i="3"/>
  <c r="AD130" i="3"/>
  <c r="O130" i="3"/>
  <c r="P130" i="3"/>
  <c r="AC128" i="3"/>
  <c r="AD128" i="3"/>
  <c r="O128" i="3"/>
  <c r="P128" i="3"/>
  <c r="AC126" i="3"/>
  <c r="AD126" i="3"/>
  <c r="O126" i="3"/>
  <c r="P126" i="3"/>
  <c r="AA140" i="3"/>
  <c r="M43" i="4"/>
  <c r="M140" i="3"/>
  <c r="AC120" i="3"/>
  <c r="AD120" i="3"/>
  <c r="O120" i="3"/>
  <c r="P120" i="3"/>
  <c r="AC118" i="3"/>
  <c r="AD118" i="3"/>
  <c r="O118" i="3"/>
  <c r="P118" i="3"/>
  <c r="AC116" i="3"/>
  <c r="AD116" i="3"/>
  <c r="O116" i="3"/>
  <c r="P116" i="3"/>
  <c r="V115" i="3"/>
  <c r="W115" i="3"/>
  <c r="H115" i="3"/>
  <c r="AC114" i="3"/>
  <c r="AD114" i="3"/>
  <c r="O114" i="3"/>
  <c r="P114" i="3"/>
  <c r="V113" i="3"/>
  <c r="W113" i="3"/>
  <c r="H113" i="3"/>
  <c r="AB123" i="3"/>
  <c r="AC112" i="3"/>
  <c r="Z123" i="3"/>
  <c r="N123" i="3"/>
  <c r="O112" i="3"/>
  <c r="L123" i="3"/>
  <c r="V108" i="3"/>
  <c r="H107" i="3"/>
  <c r="V106" i="3"/>
  <c r="H105" i="3"/>
  <c r="V104" i="3"/>
  <c r="H103" i="3"/>
  <c r="V102" i="3"/>
  <c r="H101" i="3"/>
  <c r="V100" i="3"/>
  <c r="T110" i="3"/>
  <c r="H99" i="3"/>
  <c r="V98" i="3"/>
  <c r="V97" i="3"/>
  <c r="H97" i="3"/>
  <c r="H93" i="3"/>
  <c r="V92" i="3"/>
  <c r="H91" i="3"/>
  <c r="V90" i="3"/>
  <c r="H89" i="3"/>
  <c r="V88" i="3"/>
  <c r="H87" i="3"/>
  <c r="V86" i="3"/>
  <c r="U95" i="3"/>
  <c r="V85" i="3"/>
  <c r="S95" i="3"/>
  <c r="G95" i="3"/>
  <c r="H85" i="3"/>
  <c r="E95" i="3"/>
  <c r="H79" i="3"/>
  <c r="AC78" i="3"/>
  <c r="AD78" i="3"/>
  <c r="V78" i="3"/>
  <c r="W78" i="3"/>
  <c r="O78" i="3"/>
  <c r="H77" i="3"/>
  <c r="AC76" i="3"/>
  <c r="AD76" i="3"/>
  <c r="V76" i="3"/>
  <c r="W76" i="3"/>
  <c r="O76" i="3"/>
  <c r="H75" i="3"/>
  <c r="AC74" i="3"/>
  <c r="AD74" i="3"/>
  <c r="V74" i="3"/>
  <c r="W74" i="3"/>
  <c r="O74" i="3"/>
  <c r="H73" i="3"/>
  <c r="AC72" i="3"/>
  <c r="AD72" i="3"/>
  <c r="V72" i="3"/>
  <c r="W72" i="3"/>
  <c r="O72" i="3"/>
  <c r="H71" i="3"/>
  <c r="AC70" i="3"/>
  <c r="AD70" i="3"/>
  <c r="V70" i="3"/>
  <c r="W70" i="3"/>
  <c r="O70" i="3"/>
  <c r="H69" i="3"/>
  <c r="AC68" i="3"/>
  <c r="AD68" i="3"/>
  <c r="V68" i="3"/>
  <c r="W68" i="3"/>
  <c r="O68" i="3"/>
  <c r="H67" i="3"/>
  <c r="AC66" i="3"/>
  <c r="AD66" i="3"/>
  <c r="V66" i="3"/>
  <c r="W66" i="3"/>
  <c r="O66" i="3"/>
  <c r="H65" i="3"/>
  <c r="AC64" i="3"/>
  <c r="AD64" i="3"/>
  <c r="U81" i="3"/>
  <c r="V64" i="3"/>
  <c r="S81" i="3"/>
  <c r="O64" i="3"/>
  <c r="G81" i="3"/>
  <c r="H63" i="3"/>
  <c r="E81" i="3"/>
  <c r="AB81" i="3"/>
  <c r="AC62" i="3"/>
  <c r="Z81" i="3"/>
  <c r="N81" i="3"/>
  <c r="O62" i="3"/>
  <c r="L81" i="3"/>
  <c r="E32" i="4"/>
  <c r="H32" i="4"/>
  <c r="I32" i="4"/>
  <c r="H56" i="3"/>
  <c r="S31" i="4"/>
  <c r="V31" i="4"/>
  <c r="W31" i="4"/>
  <c r="V55" i="3"/>
  <c r="W55" i="3"/>
  <c r="L31" i="4"/>
  <c r="O31" i="4"/>
  <c r="P31" i="4"/>
  <c r="O55" i="3"/>
  <c r="P55" i="3"/>
  <c r="E31" i="4"/>
  <c r="H31" i="4"/>
  <c r="H55" i="3"/>
  <c r="AC53" i="3"/>
  <c r="AD53" i="3"/>
  <c r="V53" i="3"/>
  <c r="W53" i="3"/>
  <c r="O53" i="3"/>
  <c r="P53" i="3"/>
  <c r="H53" i="3"/>
  <c r="Z30" i="4"/>
  <c r="S30" i="4"/>
  <c r="V30" i="4"/>
  <c r="W30" i="4"/>
  <c r="V51" i="3"/>
  <c r="W51" i="3"/>
  <c r="L30" i="4"/>
  <c r="O30" i="4"/>
  <c r="P30" i="4"/>
  <c r="O51" i="3"/>
  <c r="P51" i="3"/>
  <c r="E30" i="4"/>
  <c r="H30" i="4"/>
  <c r="H51" i="3"/>
  <c r="AC49" i="3"/>
  <c r="AD49" i="3"/>
  <c r="V49" i="3"/>
  <c r="W49" i="3"/>
  <c r="O49" i="3"/>
  <c r="P49" i="3"/>
  <c r="H49" i="3"/>
  <c r="AC47" i="3"/>
  <c r="AD47" i="3"/>
  <c r="V47" i="3"/>
  <c r="W47" i="3"/>
  <c r="O47" i="3"/>
  <c r="P47" i="3"/>
  <c r="H47" i="3"/>
  <c r="AC45" i="3"/>
  <c r="AD45" i="3"/>
  <c r="V45" i="3"/>
  <c r="W45" i="3"/>
  <c r="O45" i="3"/>
  <c r="P45" i="3"/>
  <c r="H45" i="3"/>
  <c r="Z27" i="4"/>
  <c r="AC27" i="4"/>
  <c r="AD27" i="4"/>
  <c r="AC43" i="3"/>
  <c r="AD43" i="3"/>
  <c r="S27" i="4"/>
  <c r="V27" i="4"/>
  <c r="W27" i="4"/>
  <c r="V43" i="3"/>
  <c r="W43" i="3"/>
  <c r="L27" i="4"/>
  <c r="O27" i="4"/>
  <c r="P27" i="4"/>
  <c r="O43" i="3"/>
  <c r="P43" i="3"/>
  <c r="E27" i="4"/>
  <c r="H27" i="4"/>
  <c r="H43" i="3"/>
  <c r="AC41" i="3"/>
  <c r="AD41" i="3"/>
  <c r="V41" i="3"/>
  <c r="W41" i="3"/>
  <c r="O41" i="3"/>
  <c r="P41" i="3"/>
  <c r="H41" i="3"/>
  <c r="AC39" i="3"/>
  <c r="AD39" i="3"/>
  <c r="V39" i="3"/>
  <c r="W39" i="3"/>
  <c r="O39" i="3"/>
  <c r="P39" i="3"/>
  <c r="H39" i="3"/>
  <c r="AC37" i="3"/>
  <c r="AD37" i="3"/>
  <c r="V37" i="3"/>
  <c r="W37" i="3"/>
  <c r="O37" i="3"/>
  <c r="P37" i="3"/>
  <c r="H37" i="3"/>
  <c r="S25" i="4"/>
  <c r="V25" i="4"/>
  <c r="W25" i="4"/>
  <c r="L25" i="4"/>
  <c r="O25" i="4"/>
  <c r="P25" i="4"/>
  <c r="O35" i="3"/>
  <c r="P35" i="3"/>
  <c r="E25" i="4"/>
  <c r="H25" i="4"/>
  <c r="H35" i="3"/>
  <c r="AB58" i="3"/>
  <c r="AC33" i="3"/>
  <c r="AD33" i="3"/>
  <c r="Z58" i="3"/>
  <c r="V33" i="3"/>
  <c r="W33" i="3"/>
  <c r="N58" i="3"/>
  <c r="O33" i="3"/>
  <c r="L58" i="3"/>
  <c r="U58" i="3"/>
  <c r="V32" i="3"/>
  <c r="S58" i="3"/>
  <c r="G34" i="4"/>
  <c r="G58" i="3"/>
  <c r="H32" i="3"/>
  <c r="E58" i="3"/>
  <c r="T10" i="4"/>
  <c r="V10" i="4"/>
  <c r="W10" i="4"/>
  <c r="E10" i="4"/>
  <c r="H10" i="4"/>
  <c r="I10" i="4"/>
  <c r="H10" i="3"/>
  <c r="AA8" i="4"/>
  <c r="AC8" i="4"/>
  <c r="M8" i="4"/>
  <c r="O8" i="4"/>
  <c r="R105" i="4"/>
  <c r="R43" i="4"/>
  <c r="T148" i="4"/>
  <c r="F148" i="4"/>
  <c r="V253" i="3"/>
  <c r="W253" i="3"/>
  <c r="H253" i="3"/>
  <c r="I253" i="3"/>
  <c r="AC252" i="3"/>
  <c r="AD252" i="3"/>
  <c r="O252" i="3"/>
  <c r="P252" i="3"/>
  <c r="V251" i="3"/>
  <c r="W251" i="3"/>
  <c r="H251" i="3"/>
  <c r="I251" i="3"/>
  <c r="AC250" i="3"/>
  <c r="AD250" i="3"/>
  <c r="O250" i="3"/>
  <c r="P250" i="3"/>
  <c r="V249" i="3"/>
  <c r="W249" i="3"/>
  <c r="H249" i="3"/>
  <c r="I249" i="3"/>
  <c r="AC248" i="3"/>
  <c r="AD248" i="3"/>
  <c r="O248" i="3"/>
  <c r="P248" i="3"/>
  <c r="V247" i="3"/>
  <c r="W247" i="3"/>
  <c r="H247" i="3"/>
  <c r="I247" i="3"/>
  <c r="AC246" i="3"/>
  <c r="AD246" i="3"/>
  <c r="O246" i="3"/>
  <c r="P246" i="3"/>
  <c r="V245" i="3"/>
  <c r="W245" i="3"/>
  <c r="H245" i="3"/>
  <c r="I245" i="3"/>
  <c r="AC244" i="3"/>
  <c r="AD244" i="3"/>
  <c r="O244" i="3"/>
  <c r="P244" i="3"/>
  <c r="V243" i="3"/>
  <c r="W243" i="3"/>
  <c r="H243" i="3"/>
  <c r="I243" i="3"/>
  <c r="AC242" i="3"/>
  <c r="AD242" i="3"/>
  <c r="O242" i="3"/>
  <c r="P242" i="3"/>
  <c r="V241" i="3"/>
  <c r="W241" i="3"/>
  <c r="AA79" i="4"/>
  <c r="M79" i="4"/>
  <c r="AB140" i="3"/>
  <c r="T140" i="3"/>
  <c r="N140" i="3"/>
  <c r="F140" i="3"/>
  <c r="T43" i="4"/>
  <c r="F43" i="4"/>
  <c r="S123" i="3"/>
  <c r="E123" i="3"/>
  <c r="AA110" i="3"/>
  <c r="M110" i="3"/>
  <c r="AB95" i="3"/>
  <c r="N95" i="3"/>
  <c r="F95" i="3"/>
  <c r="T81" i="3"/>
  <c r="F81" i="3"/>
  <c r="T58" i="3"/>
  <c r="F58" i="3"/>
  <c r="Z79" i="4"/>
  <c r="AC74" i="4"/>
  <c r="L79" i="4"/>
  <c r="O74" i="4"/>
  <c r="AC50" i="4"/>
  <c r="V50" i="4"/>
  <c r="O50" i="4"/>
  <c r="H50" i="4"/>
  <c r="Y105" i="4"/>
  <c r="K105" i="4"/>
  <c r="AC77" i="4"/>
  <c r="AD77" i="4"/>
  <c r="V77" i="4"/>
  <c r="W77" i="4"/>
  <c r="O77" i="4"/>
  <c r="P77" i="4"/>
  <c r="H77" i="4"/>
  <c r="AC76" i="4"/>
  <c r="AD76" i="4"/>
  <c r="O76" i="4"/>
  <c r="P76" i="4"/>
  <c r="AC75" i="4"/>
  <c r="AD75" i="4"/>
  <c r="V75" i="4"/>
  <c r="W75" i="4"/>
  <c r="O75" i="4"/>
  <c r="P75" i="4"/>
  <c r="H75" i="4"/>
  <c r="AB79" i="4"/>
  <c r="U79" i="4"/>
  <c r="N79" i="4"/>
  <c r="G79" i="4"/>
  <c r="V68" i="4"/>
  <c r="W68" i="4"/>
  <c r="H68" i="4"/>
  <c r="AC67" i="4"/>
  <c r="AD67" i="4"/>
  <c r="V66" i="4"/>
  <c r="W66" i="4"/>
  <c r="H66" i="4"/>
  <c r="AC65" i="4"/>
  <c r="AD65" i="4"/>
  <c r="O65" i="4"/>
  <c r="P65" i="4"/>
  <c r="AC64" i="4"/>
  <c r="AD64" i="4"/>
  <c r="V64" i="4"/>
  <c r="W64" i="4"/>
  <c r="O64" i="4"/>
  <c r="P64" i="4"/>
  <c r="H64" i="4"/>
  <c r="AC63" i="4"/>
  <c r="AD63" i="4"/>
  <c r="V63" i="4"/>
  <c r="W63" i="4"/>
  <c r="O63" i="4"/>
  <c r="P63" i="4"/>
  <c r="H63" i="4"/>
  <c r="AC53" i="4"/>
  <c r="AD53" i="4"/>
  <c r="V53" i="4"/>
  <c r="W53" i="4"/>
  <c r="O53" i="4"/>
  <c r="P53" i="4"/>
  <c r="H53" i="4"/>
  <c r="AC51" i="4"/>
  <c r="AD51" i="4"/>
  <c r="V51" i="4"/>
  <c r="W51" i="4"/>
  <c r="O51" i="4"/>
  <c r="P51" i="4"/>
  <c r="H51" i="4"/>
  <c r="V41" i="4"/>
  <c r="W41" i="4"/>
  <c r="N43" i="4"/>
  <c r="AC32" i="4"/>
  <c r="AD32" i="4"/>
  <c r="V32" i="4"/>
  <c r="W32" i="4"/>
  <c r="O32" i="4"/>
  <c r="P32" i="4"/>
  <c r="V29" i="4"/>
  <c r="W29" i="4"/>
  <c r="O29" i="4"/>
  <c r="P29" i="4"/>
  <c r="H29" i="4"/>
  <c r="V28" i="4"/>
  <c r="W28" i="4"/>
  <c r="O28" i="4"/>
  <c r="P28" i="4"/>
  <c r="H28" i="4"/>
  <c r="V26" i="4"/>
  <c r="W26" i="4"/>
  <c r="O26" i="4"/>
  <c r="P26" i="4"/>
  <c r="H26" i="4"/>
  <c r="T34" i="4"/>
  <c r="N34" i="4"/>
  <c r="F34" i="4"/>
  <c r="AC21" i="4"/>
  <c r="AD21" i="4"/>
  <c r="V21" i="4"/>
  <c r="W21" i="4"/>
  <c r="O21" i="4"/>
  <c r="P21" i="4"/>
  <c r="H21" i="4"/>
  <c r="AC14" i="4"/>
  <c r="AD14" i="4"/>
  <c r="V14" i="4"/>
  <c r="W14" i="4"/>
  <c r="O14" i="4"/>
  <c r="P14" i="4"/>
  <c r="H14" i="4"/>
  <c r="AC10" i="4"/>
  <c r="AD10" i="4"/>
  <c r="O10" i="4"/>
  <c r="P10" i="4"/>
  <c r="Y98" i="4"/>
  <c r="R98" i="4"/>
  <c r="K98" i="4"/>
  <c r="D98" i="4"/>
  <c r="D107" i="4"/>
  <c r="O41" i="1"/>
  <c r="N43" i="1"/>
  <c r="P41" i="1"/>
  <c r="P43" i="1"/>
  <c r="AA138" i="3"/>
  <c r="O29" i="1"/>
  <c r="P29" i="1"/>
  <c r="AA50" i="3"/>
  <c r="O31" i="1"/>
  <c r="AA55" i="3"/>
  <c r="AA31" i="4"/>
  <c r="O30" i="1"/>
  <c r="AA51" i="3"/>
  <c r="O28" i="1"/>
  <c r="AA44" i="3"/>
  <c r="P28" i="1"/>
  <c r="N26" i="1"/>
  <c r="Z40" i="3"/>
  <c r="V35" i="3"/>
  <c r="W35" i="3"/>
  <c r="N25" i="1"/>
  <c r="M34" i="1"/>
  <c r="Z35" i="3"/>
  <c r="E232" i="3"/>
  <c r="D98" i="1"/>
  <c r="E4" i="1"/>
  <c r="D99" i="1"/>
  <c r="L132" i="4"/>
  <c r="M334" i="3"/>
  <c r="I136" i="1"/>
  <c r="I13" i="1"/>
  <c r="N330" i="3"/>
  <c r="M13" i="3"/>
  <c r="M13" i="4"/>
  <c r="AF23" i="4"/>
  <c r="K45" i="4"/>
  <c r="Y45" i="4"/>
  <c r="P67" i="4"/>
  <c r="D106" i="1"/>
  <c r="D15" i="1"/>
  <c r="D105" i="1"/>
  <c r="E255" i="3"/>
  <c r="E79" i="4"/>
  <c r="E103" i="1"/>
  <c r="E124" i="1"/>
  <c r="F306" i="3"/>
  <c r="F124" i="4"/>
  <c r="U30" i="3"/>
  <c r="L70" i="1"/>
  <c r="L52" i="1"/>
  <c r="V309" i="3"/>
  <c r="W309" i="3"/>
  <c r="V311" i="3"/>
  <c r="W311" i="3"/>
  <c r="F159" i="3"/>
  <c r="V307" i="3"/>
  <c r="W307" i="3"/>
  <c r="O70" i="1"/>
  <c r="O52" i="1"/>
  <c r="V54" i="4"/>
  <c r="W54" i="4"/>
  <c r="AG34" i="3"/>
  <c r="H13" i="4"/>
  <c r="I13" i="4"/>
  <c r="S43" i="4"/>
  <c r="AC151" i="3"/>
  <c r="AD151" i="3"/>
  <c r="AG42" i="3"/>
  <c r="AG134" i="3"/>
  <c r="G159" i="3"/>
  <c r="T159" i="3"/>
  <c r="L43" i="4"/>
  <c r="H13" i="3"/>
  <c r="I13" i="3"/>
  <c r="N30" i="3"/>
  <c r="Z43" i="4"/>
  <c r="P43" i="4"/>
  <c r="H74" i="4"/>
  <c r="H79" i="4"/>
  <c r="AB20" i="4"/>
  <c r="AB23" i="4"/>
  <c r="V151" i="3"/>
  <c r="W151" i="3"/>
  <c r="AG24" i="3"/>
  <c r="G30" i="3"/>
  <c r="AG38" i="3"/>
  <c r="AG46" i="3"/>
  <c r="AG54" i="3"/>
  <c r="AC54" i="4"/>
  <c r="AD54" i="4"/>
  <c r="E264" i="3"/>
  <c r="D119" i="1"/>
  <c r="T310" i="3"/>
  <c r="AC140" i="3"/>
  <c r="AG16" i="3"/>
  <c r="AG150" i="3"/>
  <c r="E43" i="4"/>
  <c r="V308" i="3"/>
  <c r="W308" i="3"/>
  <c r="M54" i="4"/>
  <c r="O54" i="4"/>
  <c r="P54" i="4"/>
  <c r="O151" i="3"/>
  <c r="P151" i="3"/>
  <c r="I70" i="1"/>
  <c r="I52" i="1"/>
  <c r="J70" i="1"/>
  <c r="J52" i="1"/>
  <c r="AG136" i="3"/>
  <c r="H176" i="3"/>
  <c r="L34" i="4"/>
  <c r="AD140" i="3"/>
  <c r="T79" i="4"/>
  <c r="V74" i="4"/>
  <c r="H334" i="3"/>
  <c r="L20" i="4"/>
  <c r="L23" i="4"/>
  <c r="O23" i="3"/>
  <c r="AG36" i="3"/>
  <c r="AG48" i="3"/>
  <c r="AG52" i="3"/>
  <c r="P32" i="3"/>
  <c r="O58" i="3"/>
  <c r="W171" i="3"/>
  <c r="W176" i="3"/>
  <c r="V176" i="3"/>
  <c r="AG147" i="3"/>
  <c r="V76" i="4"/>
  <c r="W76" i="4"/>
  <c r="S79" i="4"/>
  <c r="O133" i="4"/>
  <c r="P133" i="4"/>
  <c r="M136" i="4"/>
  <c r="I26" i="3"/>
  <c r="AG26" i="3"/>
  <c r="P127" i="3"/>
  <c r="P140" i="3"/>
  <c r="O140" i="3"/>
  <c r="AC58" i="3"/>
  <c r="V312" i="3"/>
  <c r="W312" i="3"/>
  <c r="I14" i="3"/>
  <c r="AG14" i="3"/>
  <c r="W18" i="3"/>
  <c r="AG18" i="3"/>
  <c r="G70" i="1"/>
  <c r="G52" i="1"/>
  <c r="AC23" i="3"/>
  <c r="AD23" i="3"/>
  <c r="AD30" i="3"/>
  <c r="Z30" i="3"/>
  <c r="P148" i="3"/>
  <c r="AG148" i="3"/>
  <c r="Z159" i="3"/>
  <c r="N70" i="1"/>
  <c r="N52" i="1"/>
  <c r="I334" i="3"/>
  <c r="I176" i="3"/>
  <c r="Z148" i="4"/>
  <c r="L148" i="4"/>
  <c r="AF21" i="3"/>
  <c r="F268" i="3"/>
  <c r="F270" i="3"/>
  <c r="F272" i="3"/>
  <c r="F274" i="3"/>
  <c r="F276" i="3"/>
  <c r="F278" i="3"/>
  <c r="F280" i="3"/>
  <c r="F282" i="3"/>
  <c r="F284" i="3"/>
  <c r="F286" i="3"/>
  <c r="F288" i="3"/>
  <c r="F290" i="3"/>
  <c r="F292" i="3"/>
  <c r="F294" i="3"/>
  <c r="F296" i="3"/>
  <c r="F298" i="3"/>
  <c r="F269" i="3"/>
  <c r="F271" i="3"/>
  <c r="F273" i="3"/>
  <c r="F275" i="3"/>
  <c r="F277" i="3"/>
  <c r="F279" i="3"/>
  <c r="F281" i="3"/>
  <c r="F283" i="3"/>
  <c r="F285" i="3"/>
  <c r="F287" i="3"/>
  <c r="F289" i="3"/>
  <c r="F291" i="3"/>
  <c r="F293" i="3"/>
  <c r="F295" i="3"/>
  <c r="F297" i="3"/>
  <c r="F299" i="3"/>
  <c r="AG112" i="3"/>
  <c r="G84" i="1"/>
  <c r="AD58" i="3"/>
  <c r="AG28" i="3"/>
  <c r="P147" i="3"/>
  <c r="AC176" i="3"/>
  <c r="AD173" i="3"/>
  <c r="AD176" i="3"/>
  <c r="P174" i="3"/>
  <c r="P176" i="3"/>
  <c r="O176" i="3"/>
  <c r="E159" i="3"/>
  <c r="D70" i="1"/>
  <c r="D52" i="1"/>
  <c r="E20" i="4"/>
  <c r="H23" i="3"/>
  <c r="I23" i="3"/>
  <c r="M20" i="4"/>
  <c r="M23" i="4"/>
  <c r="M30" i="3"/>
  <c r="S20" i="4"/>
  <c r="V23" i="3"/>
  <c r="W23" i="3"/>
  <c r="AA20" i="4"/>
  <c r="AA23" i="4"/>
  <c r="AA30" i="3"/>
  <c r="F20" i="4"/>
  <c r="F23" i="4"/>
  <c r="F30" i="3"/>
  <c r="T20" i="4"/>
  <c r="T23" i="4"/>
  <c r="T30" i="3"/>
  <c r="AG63" i="4"/>
  <c r="AG64" i="4"/>
  <c r="AG66" i="4"/>
  <c r="AG68" i="4"/>
  <c r="AG75" i="4"/>
  <c r="AG77" i="4"/>
  <c r="AF30" i="3"/>
  <c r="Y142" i="3"/>
  <c r="AF81" i="3"/>
  <c r="AF95" i="3"/>
  <c r="AF140" i="3"/>
  <c r="D45" i="4"/>
  <c r="AG125" i="3"/>
  <c r="I125" i="3"/>
  <c r="AD147" i="3"/>
  <c r="E304" i="3"/>
  <c r="D126" i="1"/>
  <c r="E305" i="3"/>
  <c r="E306" i="3"/>
  <c r="E307" i="3"/>
  <c r="E308" i="3"/>
  <c r="E309" i="3"/>
  <c r="E310" i="3"/>
  <c r="E311" i="3"/>
  <c r="E312" i="3"/>
  <c r="H181" i="3"/>
  <c r="I181" i="3"/>
  <c r="G84" i="4"/>
  <c r="E54" i="4"/>
  <c r="H54" i="4"/>
  <c r="H151" i="3"/>
  <c r="C20" i="1"/>
  <c r="P23" i="1"/>
  <c r="C23" i="1"/>
  <c r="AB159" i="3"/>
  <c r="O307" i="3"/>
  <c r="P307" i="3"/>
  <c r="AC307" i="3"/>
  <c r="AD307" i="3"/>
  <c r="O308" i="3"/>
  <c r="P308" i="3"/>
  <c r="AC308" i="3"/>
  <c r="AD308" i="3"/>
  <c r="O309" i="3"/>
  <c r="P309" i="3"/>
  <c r="AC309" i="3"/>
  <c r="AD309" i="3"/>
  <c r="O310" i="3"/>
  <c r="P310" i="3"/>
  <c r="AC310" i="3"/>
  <c r="AD310" i="3"/>
  <c r="O311" i="3"/>
  <c r="P311" i="3"/>
  <c r="AC311" i="3"/>
  <c r="AD311" i="3"/>
  <c r="O312" i="3"/>
  <c r="P312" i="3"/>
  <c r="AC312" i="3"/>
  <c r="AD312" i="3"/>
  <c r="AG14" i="4"/>
  <c r="I14" i="4"/>
  <c r="AG21" i="4"/>
  <c r="I21" i="4"/>
  <c r="P8" i="4"/>
  <c r="AD8" i="4"/>
  <c r="I50" i="4"/>
  <c r="AG50" i="4"/>
  <c r="P50" i="4"/>
  <c r="W50" i="4"/>
  <c r="AD50" i="4"/>
  <c r="AG10" i="3"/>
  <c r="I10" i="3"/>
  <c r="E34" i="4"/>
  <c r="W32" i="3"/>
  <c r="W58" i="3"/>
  <c r="V58" i="3"/>
  <c r="I35" i="3"/>
  <c r="I37" i="3"/>
  <c r="AG37" i="3"/>
  <c r="I39" i="3"/>
  <c r="AG39" i="3"/>
  <c r="I41" i="3"/>
  <c r="AG41" i="3"/>
  <c r="I43" i="3"/>
  <c r="AG43" i="3"/>
  <c r="I45" i="3"/>
  <c r="AG45" i="3"/>
  <c r="I47" i="3"/>
  <c r="AG47" i="3"/>
  <c r="I49" i="3"/>
  <c r="AG49" i="3"/>
  <c r="I51" i="3"/>
  <c r="I53" i="3"/>
  <c r="AG53" i="3"/>
  <c r="I55" i="3"/>
  <c r="AG56" i="3"/>
  <c r="I56" i="3"/>
  <c r="AC81" i="3"/>
  <c r="AD62" i="3"/>
  <c r="AD81" i="3"/>
  <c r="W64" i="3"/>
  <c r="W81" i="3"/>
  <c r="V81" i="3"/>
  <c r="AG65" i="3"/>
  <c r="I65" i="3"/>
  <c r="P66" i="3"/>
  <c r="AG66" i="3"/>
  <c r="AG67" i="3"/>
  <c r="I67" i="3"/>
  <c r="P68" i="3"/>
  <c r="AG68" i="3"/>
  <c r="AG69" i="3"/>
  <c r="I69" i="3"/>
  <c r="P70" i="3"/>
  <c r="AG70" i="3"/>
  <c r="AG71" i="3"/>
  <c r="I71" i="3"/>
  <c r="P72" i="3"/>
  <c r="AG72" i="3"/>
  <c r="AG73" i="3"/>
  <c r="I73" i="3"/>
  <c r="P74" i="3"/>
  <c r="AG74" i="3"/>
  <c r="AG75" i="3"/>
  <c r="I75" i="3"/>
  <c r="P76" i="3"/>
  <c r="AG76" i="3"/>
  <c r="AG77" i="3"/>
  <c r="I77" i="3"/>
  <c r="P78" i="3"/>
  <c r="AG78" i="3"/>
  <c r="AG79" i="3"/>
  <c r="I79" i="3"/>
  <c r="V95" i="3"/>
  <c r="W85" i="3"/>
  <c r="W86" i="3"/>
  <c r="AG86" i="3"/>
  <c r="AG87" i="3"/>
  <c r="I87" i="3"/>
  <c r="W88" i="3"/>
  <c r="AG88" i="3"/>
  <c r="AG89" i="3"/>
  <c r="I89" i="3"/>
  <c r="W90" i="3"/>
  <c r="AG90" i="3"/>
  <c r="AG91" i="3"/>
  <c r="I91" i="3"/>
  <c r="W92" i="3"/>
  <c r="AG92" i="3"/>
  <c r="AG93" i="3"/>
  <c r="I93" i="3"/>
  <c r="AG97" i="3"/>
  <c r="H110" i="3"/>
  <c r="I97" i="3"/>
  <c r="V110" i="3"/>
  <c r="W97" i="3"/>
  <c r="W98" i="3"/>
  <c r="AG98" i="3"/>
  <c r="AG99" i="3"/>
  <c r="I99" i="3"/>
  <c r="W100" i="3"/>
  <c r="AG100" i="3"/>
  <c r="AG101" i="3"/>
  <c r="I101" i="3"/>
  <c r="W102" i="3"/>
  <c r="AG102" i="3"/>
  <c r="AG103" i="3"/>
  <c r="I103" i="3"/>
  <c r="W104" i="3"/>
  <c r="AG104" i="3"/>
  <c r="AG105" i="3"/>
  <c r="I105" i="3"/>
  <c r="W106" i="3"/>
  <c r="AG106" i="3"/>
  <c r="AG107" i="3"/>
  <c r="I107" i="3"/>
  <c r="W108" i="3"/>
  <c r="AG108" i="3"/>
  <c r="AC123" i="3"/>
  <c r="AD112" i="3"/>
  <c r="AD123" i="3"/>
  <c r="I113" i="3"/>
  <c r="AG113" i="3"/>
  <c r="I115" i="3"/>
  <c r="AG115" i="3"/>
  <c r="W137" i="3"/>
  <c r="AG137" i="3"/>
  <c r="I138" i="3"/>
  <c r="D79" i="4"/>
  <c r="I75" i="4"/>
  <c r="H8" i="4"/>
  <c r="V8" i="4"/>
  <c r="AG16" i="4"/>
  <c r="I16" i="4"/>
  <c r="Z23" i="4"/>
  <c r="I25" i="3"/>
  <c r="AG25" i="3"/>
  <c r="O110" i="3"/>
  <c r="P97" i="3"/>
  <c r="P110" i="3"/>
  <c r="AG126" i="3"/>
  <c r="I126" i="3"/>
  <c r="H140" i="3"/>
  <c r="E98" i="4"/>
  <c r="V140" i="4"/>
  <c r="S148" i="4"/>
  <c r="V346" i="3"/>
  <c r="W338" i="3"/>
  <c r="W346" i="3"/>
  <c r="AC148" i="4"/>
  <c r="AD140" i="4"/>
  <c r="AD148" i="4"/>
  <c r="AD339" i="3"/>
  <c r="AD346" i="3"/>
  <c r="AC346" i="3"/>
  <c r="R107" i="4"/>
  <c r="AG114" i="3"/>
  <c r="AG116" i="3"/>
  <c r="H132" i="4"/>
  <c r="I26" i="4"/>
  <c r="I28" i="4"/>
  <c r="I29" i="4"/>
  <c r="AG51" i="4"/>
  <c r="I51" i="4"/>
  <c r="AG53" i="4"/>
  <c r="I53" i="4"/>
  <c r="O79" i="4"/>
  <c r="P74" i="4"/>
  <c r="P79" i="4"/>
  <c r="AC79" i="4"/>
  <c r="AD74" i="4"/>
  <c r="AD79" i="4"/>
  <c r="AG10" i="4"/>
  <c r="AF10" i="4"/>
  <c r="AF18" i="4"/>
  <c r="AG32" i="3"/>
  <c r="I32" i="3"/>
  <c r="I58" i="3"/>
  <c r="H58" i="3"/>
  <c r="S34" i="4"/>
  <c r="P33" i="3"/>
  <c r="AG33" i="3"/>
  <c r="I25" i="4"/>
  <c r="AG27" i="4"/>
  <c r="I27" i="4"/>
  <c r="I30" i="4"/>
  <c r="I31" i="4"/>
  <c r="AG32" i="4"/>
  <c r="AF32" i="4"/>
  <c r="O81" i="3"/>
  <c r="P62" i="3"/>
  <c r="AG62" i="3"/>
  <c r="AG63" i="3"/>
  <c r="I63" i="3"/>
  <c r="H81" i="3"/>
  <c r="P64" i="3"/>
  <c r="AG64" i="3"/>
  <c r="AG85" i="3"/>
  <c r="H95" i="3"/>
  <c r="I85" i="3"/>
  <c r="O123" i="3"/>
  <c r="P112" i="3"/>
  <c r="P123" i="3"/>
  <c r="AF41" i="4"/>
  <c r="AG8" i="3"/>
  <c r="I8" i="3"/>
  <c r="W8" i="3"/>
  <c r="I17" i="3"/>
  <c r="AG17" i="3"/>
  <c r="I19" i="3"/>
  <c r="AG19" i="3"/>
  <c r="W25" i="3"/>
  <c r="I27" i="3"/>
  <c r="AG27" i="3"/>
  <c r="O95" i="3"/>
  <c r="P85" i="3"/>
  <c r="P95" i="3"/>
  <c r="AC95" i="3"/>
  <c r="AD85" i="3"/>
  <c r="AD95" i="3"/>
  <c r="AC110" i="3"/>
  <c r="AD97" i="3"/>
  <c r="AD110" i="3"/>
  <c r="AG117" i="3"/>
  <c r="W117" i="3"/>
  <c r="AG118" i="3"/>
  <c r="I118" i="3"/>
  <c r="AG119" i="3"/>
  <c r="W119" i="3"/>
  <c r="AG120" i="3"/>
  <c r="I120" i="3"/>
  <c r="AG121" i="3"/>
  <c r="W121" i="3"/>
  <c r="AG127" i="3"/>
  <c r="W127" i="3"/>
  <c r="V140" i="3"/>
  <c r="AG128" i="3"/>
  <c r="I128" i="3"/>
  <c r="AG129" i="3"/>
  <c r="W129" i="3"/>
  <c r="AG130" i="3"/>
  <c r="I130" i="3"/>
  <c r="AG131" i="3"/>
  <c r="W131" i="3"/>
  <c r="AG132" i="3"/>
  <c r="I132" i="3"/>
  <c r="AG133" i="3"/>
  <c r="W133" i="3"/>
  <c r="AG135" i="3"/>
  <c r="I135" i="3"/>
  <c r="D70" i="4"/>
  <c r="E105" i="4"/>
  <c r="H140" i="4"/>
  <c r="E148" i="4"/>
  <c r="H346" i="3"/>
  <c r="I338" i="3"/>
  <c r="I346" i="3"/>
  <c r="O148" i="4"/>
  <c r="P140" i="4"/>
  <c r="P148" i="4"/>
  <c r="L136" i="4"/>
  <c r="P339" i="3"/>
  <c r="P346" i="3"/>
  <c r="O346" i="3"/>
  <c r="K107" i="4"/>
  <c r="Y107" i="4"/>
  <c r="R45" i="4"/>
  <c r="AG65" i="4"/>
  <c r="AG67" i="4"/>
  <c r="V123" i="3"/>
  <c r="I65" i="4"/>
  <c r="I67" i="4"/>
  <c r="I76" i="4"/>
  <c r="H123" i="3"/>
  <c r="I64" i="4"/>
  <c r="I66" i="4"/>
  <c r="I68" i="4"/>
  <c r="I77" i="4"/>
  <c r="I63" i="4"/>
  <c r="E136" i="4"/>
  <c r="O43" i="1"/>
  <c r="C43" i="1"/>
  <c r="AA41" i="4"/>
  <c r="AB138" i="3"/>
  <c r="AB41" i="4"/>
  <c r="AB43" i="4"/>
  <c r="AB50" i="3"/>
  <c r="AB29" i="4"/>
  <c r="AA29" i="4"/>
  <c r="AC29" i="4"/>
  <c r="AB55" i="3"/>
  <c r="AB31" i="4"/>
  <c r="AC31" i="4"/>
  <c r="P31" i="1"/>
  <c r="AB51" i="3"/>
  <c r="AB30" i="4"/>
  <c r="AA30" i="4"/>
  <c r="AC51" i="3"/>
  <c r="P30" i="1"/>
  <c r="AA28" i="4"/>
  <c r="AB44" i="3"/>
  <c r="AB28" i="4"/>
  <c r="O26" i="1"/>
  <c r="AA40" i="3"/>
  <c r="AA26" i="4"/>
  <c r="Z26" i="4"/>
  <c r="O25" i="1"/>
  <c r="AA35" i="3"/>
  <c r="AA25" i="4"/>
  <c r="N34" i="1"/>
  <c r="Z25" i="4"/>
  <c r="E257" i="3"/>
  <c r="D107" i="1"/>
  <c r="D9" i="1"/>
  <c r="E117" i="1"/>
  <c r="F267" i="3"/>
  <c r="F117" i="4"/>
  <c r="E96" i="1"/>
  <c r="E95" i="1"/>
  <c r="E114" i="1"/>
  <c r="E94" i="1"/>
  <c r="E93" i="1"/>
  <c r="N132" i="4"/>
  <c r="N334" i="3"/>
  <c r="O330" i="3"/>
  <c r="N13" i="3"/>
  <c r="N13" i="4"/>
  <c r="O13" i="4"/>
  <c r="E15" i="3"/>
  <c r="E15" i="4"/>
  <c r="D111" i="1"/>
  <c r="D47" i="1"/>
  <c r="E116" i="1"/>
  <c r="F266" i="3"/>
  <c r="F116" i="4"/>
  <c r="E121" i="1"/>
  <c r="E100" i="1"/>
  <c r="F234" i="3"/>
  <c r="E115" i="1"/>
  <c r="F265" i="3"/>
  <c r="F115" i="4"/>
  <c r="E102" i="1"/>
  <c r="F109" i="1"/>
  <c r="E101" i="1"/>
  <c r="F235" i="3"/>
  <c r="E123" i="1"/>
  <c r="F110" i="1"/>
  <c r="F100" i="1"/>
  <c r="F237" i="3"/>
  <c r="E122" i="1"/>
  <c r="U159" i="3"/>
  <c r="U167" i="3"/>
  <c r="AC30" i="3"/>
  <c r="E107" i="4"/>
  <c r="I81" i="3"/>
  <c r="L159" i="3"/>
  <c r="L62" i="4"/>
  <c r="N159" i="3"/>
  <c r="N167" i="3"/>
  <c r="F70" i="1"/>
  <c r="AA159" i="3"/>
  <c r="AA167" i="3"/>
  <c r="AG76" i="4"/>
  <c r="M70" i="1"/>
  <c r="M52" i="1"/>
  <c r="M56" i="1"/>
  <c r="E70" i="1"/>
  <c r="E52" i="1"/>
  <c r="E56" i="1"/>
  <c r="V79" i="4"/>
  <c r="P58" i="3"/>
  <c r="AG74" i="4"/>
  <c r="D128" i="1"/>
  <c r="D11" i="1"/>
  <c r="W43" i="4"/>
  <c r="K70" i="1"/>
  <c r="K52" i="1"/>
  <c r="K56" i="1"/>
  <c r="W74" i="4"/>
  <c r="W79" i="4"/>
  <c r="I74" i="4"/>
  <c r="I79" i="4"/>
  <c r="V43" i="4"/>
  <c r="I95" i="3"/>
  <c r="H30" i="3"/>
  <c r="O34" i="4"/>
  <c r="P62" i="1"/>
  <c r="P70" i="1"/>
  <c r="AG23" i="3"/>
  <c r="AG30" i="3"/>
  <c r="V30" i="3"/>
  <c r="W30" i="3"/>
  <c r="O43" i="4"/>
  <c r="S159" i="3"/>
  <c r="S167" i="3"/>
  <c r="O20" i="4"/>
  <c r="O23" i="4"/>
  <c r="AC20" i="4"/>
  <c r="AD20" i="4"/>
  <c r="AD23" i="4"/>
  <c r="P23" i="3"/>
  <c r="P30" i="3"/>
  <c r="O30" i="3"/>
  <c r="H70" i="1"/>
  <c r="H52" i="1"/>
  <c r="M149" i="3"/>
  <c r="AF43" i="4"/>
  <c r="M159" i="3"/>
  <c r="M167" i="3"/>
  <c r="V310" i="3"/>
  <c r="W310" i="3"/>
  <c r="H43" i="4"/>
  <c r="AG95" i="3"/>
  <c r="P34" i="4"/>
  <c r="E301" i="3"/>
  <c r="E114" i="4"/>
  <c r="E119" i="4"/>
  <c r="L181" i="3"/>
  <c r="L84" i="4"/>
  <c r="W140" i="3"/>
  <c r="AF142" i="3"/>
  <c r="I43" i="4"/>
  <c r="F264" i="3"/>
  <c r="H84" i="1"/>
  <c r="AB62" i="4"/>
  <c r="AB70" i="4"/>
  <c r="AB167" i="3"/>
  <c r="Z62" i="4"/>
  <c r="Z167" i="3"/>
  <c r="T167" i="3"/>
  <c r="T62" i="4"/>
  <c r="T70" i="4"/>
  <c r="F167" i="3"/>
  <c r="F62" i="4"/>
  <c r="F70" i="4"/>
  <c r="AG54" i="4"/>
  <c r="I54" i="4"/>
  <c r="E324" i="3"/>
  <c r="E122" i="4"/>
  <c r="AA149" i="3"/>
  <c r="N56" i="1"/>
  <c r="U149" i="3"/>
  <c r="L56" i="1"/>
  <c r="S149" i="3"/>
  <c r="J56" i="1"/>
  <c r="E149" i="3"/>
  <c r="D56" i="1"/>
  <c r="D58" i="1"/>
  <c r="E62" i="4"/>
  <c r="E167" i="3"/>
  <c r="H159" i="3"/>
  <c r="AG81" i="3"/>
  <c r="AG123" i="3"/>
  <c r="W110" i="3"/>
  <c r="AB149" i="3"/>
  <c r="O56" i="1"/>
  <c r="N149" i="3"/>
  <c r="I56" i="1"/>
  <c r="L149" i="3"/>
  <c r="G56" i="1"/>
  <c r="I151" i="3"/>
  <c r="AG151" i="3"/>
  <c r="H84" i="4"/>
  <c r="I84" i="4"/>
  <c r="H312" i="3"/>
  <c r="I312" i="3"/>
  <c r="H311" i="3"/>
  <c r="I311" i="3"/>
  <c r="H310" i="3"/>
  <c r="I310" i="3"/>
  <c r="H309" i="3"/>
  <c r="I309" i="3"/>
  <c r="H308" i="3"/>
  <c r="I308" i="3"/>
  <c r="H307" i="3"/>
  <c r="I307" i="3"/>
  <c r="E124" i="4"/>
  <c r="E123" i="4"/>
  <c r="S23" i="4"/>
  <c r="V20" i="4"/>
  <c r="E23" i="4"/>
  <c r="H20" i="4"/>
  <c r="G62" i="4"/>
  <c r="G70" i="4"/>
  <c r="G167" i="3"/>
  <c r="W123" i="3"/>
  <c r="H148" i="4"/>
  <c r="I140" i="4"/>
  <c r="I148" i="4"/>
  <c r="V34" i="4"/>
  <c r="W34" i="4"/>
  <c r="V148" i="4"/>
  <c r="W140" i="4"/>
  <c r="W148" i="4"/>
  <c r="H34" i="4"/>
  <c r="I34" i="4"/>
  <c r="AF34" i="4"/>
  <c r="I140" i="3"/>
  <c r="I30" i="3"/>
  <c r="I110" i="3"/>
  <c r="AG110" i="3"/>
  <c r="H136" i="4"/>
  <c r="I132" i="4"/>
  <c r="I136" i="4"/>
  <c r="W8" i="4"/>
  <c r="AG8" i="4"/>
  <c r="I8" i="4"/>
  <c r="P81" i="3"/>
  <c r="AG58" i="3"/>
  <c r="AG140" i="3"/>
  <c r="I123" i="3"/>
  <c r="W95" i="3"/>
  <c r="AC138" i="3"/>
  <c r="AA43" i="4"/>
  <c r="AC41" i="4"/>
  <c r="D12" i="1"/>
  <c r="AC50" i="3"/>
  <c r="AD29" i="4"/>
  <c r="AG29" i="4"/>
  <c r="AD31" i="4"/>
  <c r="AG31" i="4"/>
  <c r="AC55" i="3"/>
  <c r="AD51" i="3"/>
  <c r="AG51" i="3"/>
  <c r="AC30" i="4"/>
  <c r="AC44" i="3"/>
  <c r="AC28" i="4"/>
  <c r="AA34" i="4"/>
  <c r="AB40" i="3"/>
  <c r="P26" i="1"/>
  <c r="AB35" i="3"/>
  <c r="AB25" i="4"/>
  <c r="AC25" i="4"/>
  <c r="Z34" i="4"/>
  <c r="O34" i="1"/>
  <c r="P25" i="1"/>
  <c r="E9" i="3"/>
  <c r="E9" i="4"/>
  <c r="F192" i="3"/>
  <c r="F4" i="1"/>
  <c r="F124" i="1"/>
  <c r="G306" i="3"/>
  <c r="F191" i="3"/>
  <c r="F190" i="3"/>
  <c r="E99" i="1"/>
  <c r="E98" i="1"/>
  <c r="F193" i="3"/>
  <c r="F56" i="1"/>
  <c r="P13" i="4"/>
  <c r="S330" i="3"/>
  <c r="J136" i="1"/>
  <c r="J13" i="1"/>
  <c r="O13" i="3"/>
  <c r="N136" i="4"/>
  <c r="O132" i="4"/>
  <c r="P330" i="3"/>
  <c r="P334" i="3"/>
  <c r="O334" i="3"/>
  <c r="E47" i="4"/>
  <c r="E12" i="3"/>
  <c r="E12" i="4"/>
  <c r="F123" i="1"/>
  <c r="G305" i="3"/>
  <c r="G123" i="4"/>
  <c r="F303" i="3"/>
  <c r="F122" i="1"/>
  <c r="G304" i="3"/>
  <c r="F121" i="1"/>
  <c r="G303" i="3"/>
  <c r="G121" i="4"/>
  <c r="F117" i="1"/>
  <c r="G267" i="3"/>
  <c r="F103" i="1"/>
  <c r="G237" i="3"/>
  <c r="G103" i="4"/>
  <c r="E105" i="1"/>
  <c r="E106" i="1"/>
  <c r="F236" i="3"/>
  <c r="F255" i="3"/>
  <c r="E119" i="1"/>
  <c r="F304" i="3"/>
  <c r="E126" i="1"/>
  <c r="F101" i="1"/>
  <c r="G234" i="3"/>
  <c r="H234" i="3"/>
  <c r="F101" i="4"/>
  <c r="F103" i="4"/>
  <c r="F102" i="1"/>
  <c r="F305" i="3"/>
  <c r="F100" i="4"/>
  <c r="U62" i="4"/>
  <c r="U70" i="4"/>
  <c r="L167" i="3"/>
  <c r="AA62" i="4"/>
  <c r="AA70" i="4"/>
  <c r="G149" i="3"/>
  <c r="G52" i="4"/>
  <c r="G56" i="4"/>
  <c r="F149" i="3"/>
  <c r="F52" i="4"/>
  <c r="F56" i="4"/>
  <c r="AC159" i="3"/>
  <c r="AD159" i="3"/>
  <c r="AD167" i="3"/>
  <c r="S62" i="4"/>
  <c r="D18" i="1"/>
  <c r="T149" i="3"/>
  <c r="T52" i="4"/>
  <c r="T56" i="4"/>
  <c r="N62" i="4"/>
  <c r="N70" i="4"/>
  <c r="Z149" i="3"/>
  <c r="Z52" i="4"/>
  <c r="E11" i="3"/>
  <c r="E11" i="4"/>
  <c r="O159" i="3"/>
  <c r="P159" i="3"/>
  <c r="P167" i="3"/>
  <c r="AG79" i="4"/>
  <c r="AC23" i="4"/>
  <c r="M62" i="4"/>
  <c r="M70" i="4"/>
  <c r="P20" i="4"/>
  <c r="P23" i="4"/>
  <c r="P52" i="1"/>
  <c r="P56" i="1"/>
  <c r="H56" i="1"/>
  <c r="E326" i="3"/>
  <c r="V159" i="3"/>
  <c r="W159" i="3"/>
  <c r="W167" i="3"/>
  <c r="AF45" i="4"/>
  <c r="E60" i="3"/>
  <c r="E58" i="1"/>
  <c r="AG20" i="4"/>
  <c r="AG23" i="4"/>
  <c r="F114" i="4"/>
  <c r="F119" i="4"/>
  <c r="F301" i="3"/>
  <c r="M181" i="3"/>
  <c r="I84" i="1"/>
  <c r="I20" i="4"/>
  <c r="I23" i="4"/>
  <c r="H23" i="4"/>
  <c r="W20" i="4"/>
  <c r="W23" i="4"/>
  <c r="V23" i="4"/>
  <c r="L52" i="4"/>
  <c r="O149" i="3"/>
  <c r="L153" i="3"/>
  <c r="N52" i="4"/>
  <c r="N56" i="4"/>
  <c r="N153" i="3"/>
  <c r="AB52" i="4"/>
  <c r="AB56" i="4"/>
  <c r="AB153" i="3"/>
  <c r="E155" i="3"/>
  <c r="E58" i="4"/>
  <c r="D85" i="1"/>
  <c r="E52" i="4"/>
  <c r="E153" i="3"/>
  <c r="M52" i="4"/>
  <c r="M56" i="4"/>
  <c r="M153" i="3"/>
  <c r="S52" i="4"/>
  <c r="S153" i="3"/>
  <c r="U52" i="4"/>
  <c r="U56" i="4"/>
  <c r="U153" i="3"/>
  <c r="AA52" i="4"/>
  <c r="AA56" i="4"/>
  <c r="AA153" i="3"/>
  <c r="G299" i="3"/>
  <c r="G295" i="3"/>
  <c r="G291" i="3"/>
  <c r="G287" i="3"/>
  <c r="G283" i="3"/>
  <c r="G279" i="3"/>
  <c r="G275" i="3"/>
  <c r="G271" i="3"/>
  <c r="G298" i="3"/>
  <c r="G294" i="3"/>
  <c r="G290" i="3"/>
  <c r="G286" i="3"/>
  <c r="G282" i="3"/>
  <c r="G278" i="3"/>
  <c r="G274" i="3"/>
  <c r="G270" i="3"/>
  <c r="E126" i="4"/>
  <c r="E128" i="4"/>
  <c r="Z70" i="4"/>
  <c r="L269" i="3"/>
  <c r="L271" i="3"/>
  <c r="L273" i="3"/>
  <c r="L275" i="3"/>
  <c r="L277" i="3"/>
  <c r="L279" i="3"/>
  <c r="L281" i="3"/>
  <c r="L283" i="3"/>
  <c r="L285" i="3"/>
  <c r="L287" i="3"/>
  <c r="L289" i="3"/>
  <c r="L291" i="3"/>
  <c r="L293" i="3"/>
  <c r="L295" i="3"/>
  <c r="L297" i="3"/>
  <c r="L299" i="3"/>
  <c r="L268" i="3"/>
  <c r="L270" i="3"/>
  <c r="L272" i="3"/>
  <c r="L274" i="3"/>
  <c r="L276" i="3"/>
  <c r="L278" i="3"/>
  <c r="L280" i="3"/>
  <c r="L282" i="3"/>
  <c r="L284" i="3"/>
  <c r="L286" i="3"/>
  <c r="L288" i="3"/>
  <c r="L290" i="3"/>
  <c r="L292" i="3"/>
  <c r="L294" i="3"/>
  <c r="L296" i="3"/>
  <c r="L298" i="3"/>
  <c r="I159" i="3"/>
  <c r="I167" i="3"/>
  <c r="H167" i="3"/>
  <c r="H62" i="4"/>
  <c r="E70" i="4"/>
  <c r="G297" i="3"/>
  <c r="G293" i="3"/>
  <c r="G289" i="3"/>
  <c r="G285" i="3"/>
  <c r="G281" i="3"/>
  <c r="G277" i="3"/>
  <c r="G273" i="3"/>
  <c r="G269" i="3"/>
  <c r="G296" i="3"/>
  <c r="G292" i="3"/>
  <c r="G288" i="3"/>
  <c r="G284" i="3"/>
  <c r="G280" i="3"/>
  <c r="G276" i="3"/>
  <c r="G272" i="3"/>
  <c r="G268" i="3"/>
  <c r="L70" i="4"/>
  <c r="AD41" i="4"/>
  <c r="AD43" i="4"/>
  <c r="AG41" i="4"/>
  <c r="AG43" i="4"/>
  <c r="AC43" i="4"/>
  <c r="AD138" i="3"/>
  <c r="AG138" i="3"/>
  <c r="AD50" i="3"/>
  <c r="AG50" i="3"/>
  <c r="G153" i="3"/>
  <c r="AD55" i="3"/>
  <c r="AG55" i="3"/>
  <c r="AD30" i="4"/>
  <c r="AG30" i="4"/>
  <c r="AD28" i="4"/>
  <c r="AG28" i="4"/>
  <c r="AD44" i="3"/>
  <c r="AG44" i="3"/>
  <c r="P34" i="1"/>
  <c r="C34" i="1"/>
  <c r="AB26" i="4"/>
  <c r="AC26" i="4"/>
  <c r="AC40" i="3"/>
  <c r="AB34" i="4"/>
  <c r="AD25" i="4"/>
  <c r="AG25" i="4"/>
  <c r="AC35" i="3"/>
  <c r="E107" i="1"/>
  <c r="E9" i="1"/>
  <c r="F94" i="1"/>
  <c r="F115" i="1"/>
  <c r="G265" i="3"/>
  <c r="F95" i="4"/>
  <c r="F96" i="1"/>
  <c r="F114" i="1"/>
  <c r="G264" i="3"/>
  <c r="G114" i="4"/>
  <c r="G109" i="1"/>
  <c r="F94" i="4"/>
  <c r="F93" i="1"/>
  <c r="F116" i="1"/>
  <c r="G266" i="3"/>
  <c r="F96" i="4"/>
  <c r="F93" i="4"/>
  <c r="F232" i="3"/>
  <c r="F257" i="3"/>
  <c r="F95" i="1"/>
  <c r="F155" i="3"/>
  <c r="F58" i="4"/>
  <c r="P132" i="4"/>
  <c r="P136" i="4"/>
  <c r="O136" i="4"/>
  <c r="S132" i="4"/>
  <c r="S334" i="3"/>
  <c r="P13" i="3"/>
  <c r="S13" i="3"/>
  <c r="E111" i="1"/>
  <c r="F47" i="4"/>
  <c r="E15" i="1"/>
  <c r="F126" i="1"/>
  <c r="H103" i="4"/>
  <c r="I103" i="4"/>
  <c r="F106" i="1"/>
  <c r="F15" i="1"/>
  <c r="F121" i="4"/>
  <c r="H121" i="4"/>
  <c r="I121" i="4"/>
  <c r="H303" i="3"/>
  <c r="I303" i="3"/>
  <c r="F102" i="4"/>
  <c r="F105" i="4"/>
  <c r="H237" i="3"/>
  <c r="I237" i="3"/>
  <c r="V62" i="4"/>
  <c r="V70" i="4"/>
  <c r="E128" i="1"/>
  <c r="E11" i="1"/>
  <c r="AC62" i="4"/>
  <c r="AD62" i="4"/>
  <c r="AD70" i="4"/>
  <c r="AC167" i="3"/>
  <c r="F123" i="4"/>
  <c r="H305" i="3"/>
  <c r="I305" i="3"/>
  <c r="G100" i="4"/>
  <c r="H100" i="4"/>
  <c r="G235" i="3"/>
  <c r="I234" i="3"/>
  <c r="G236" i="3"/>
  <c r="G324" i="3"/>
  <c r="G122" i="4"/>
  <c r="F122" i="4"/>
  <c r="F324" i="3"/>
  <c r="F326" i="3"/>
  <c r="H304" i="3"/>
  <c r="F105" i="1"/>
  <c r="G124" i="4"/>
  <c r="H124" i="4"/>
  <c r="I124" i="4"/>
  <c r="H306" i="3"/>
  <c r="I306" i="3"/>
  <c r="H149" i="3"/>
  <c r="H153" i="3"/>
  <c r="F153" i="3"/>
  <c r="Z153" i="3"/>
  <c r="AC149" i="3"/>
  <c r="AD149" i="3"/>
  <c r="AD153" i="3"/>
  <c r="S70" i="4"/>
  <c r="V149" i="3"/>
  <c r="W149" i="3"/>
  <c r="W153" i="3"/>
  <c r="O62" i="4"/>
  <c r="T153" i="3"/>
  <c r="C56" i="1"/>
  <c r="O167" i="3"/>
  <c r="E21" i="3"/>
  <c r="E85" i="1"/>
  <c r="E18" i="4"/>
  <c r="V167" i="3"/>
  <c r="F58" i="1"/>
  <c r="E36" i="4"/>
  <c r="N181" i="3"/>
  <c r="N84" i="4"/>
  <c r="J84" i="1"/>
  <c r="M84" i="4"/>
  <c r="H264" i="3"/>
  <c r="H268" i="3"/>
  <c r="I268" i="3"/>
  <c r="H272" i="3"/>
  <c r="I272" i="3"/>
  <c r="H276" i="3"/>
  <c r="I276" i="3"/>
  <c r="H280" i="3"/>
  <c r="I280" i="3"/>
  <c r="H284" i="3"/>
  <c r="I284" i="3"/>
  <c r="H288" i="3"/>
  <c r="I288" i="3"/>
  <c r="H292" i="3"/>
  <c r="I292" i="3"/>
  <c r="H296" i="3"/>
  <c r="I296" i="3"/>
  <c r="G115" i="4"/>
  <c r="H115" i="4"/>
  <c r="I115" i="4"/>
  <c r="H265" i="3"/>
  <c r="I265" i="3"/>
  <c r="H269" i="3"/>
  <c r="I269" i="3"/>
  <c r="H273" i="3"/>
  <c r="I273" i="3"/>
  <c r="H277" i="3"/>
  <c r="I277" i="3"/>
  <c r="H281" i="3"/>
  <c r="I281" i="3"/>
  <c r="H285" i="3"/>
  <c r="I285" i="3"/>
  <c r="H289" i="3"/>
  <c r="I289" i="3"/>
  <c r="H293" i="3"/>
  <c r="I293" i="3"/>
  <c r="H297" i="3"/>
  <c r="I297" i="3"/>
  <c r="I62" i="4"/>
  <c r="I70" i="4"/>
  <c r="H70" i="4"/>
  <c r="W62" i="4"/>
  <c r="W70" i="4"/>
  <c r="E56" i="4"/>
  <c r="H52" i="4"/>
  <c r="O52" i="4"/>
  <c r="L56" i="4"/>
  <c r="G116" i="4"/>
  <c r="H116" i="4"/>
  <c r="I116" i="4"/>
  <c r="H266" i="3"/>
  <c r="I266" i="3"/>
  <c r="H270" i="3"/>
  <c r="I270" i="3"/>
  <c r="H274" i="3"/>
  <c r="I274" i="3"/>
  <c r="H278" i="3"/>
  <c r="I278" i="3"/>
  <c r="H282" i="3"/>
  <c r="I282" i="3"/>
  <c r="H286" i="3"/>
  <c r="I286" i="3"/>
  <c r="H290" i="3"/>
  <c r="I290" i="3"/>
  <c r="H294" i="3"/>
  <c r="I294" i="3"/>
  <c r="H298" i="3"/>
  <c r="I298" i="3"/>
  <c r="G117" i="4"/>
  <c r="H117" i="4"/>
  <c r="I117" i="4"/>
  <c r="H267" i="3"/>
  <c r="I267" i="3"/>
  <c r="H271" i="3"/>
  <c r="I271" i="3"/>
  <c r="H275" i="3"/>
  <c r="I275" i="3"/>
  <c r="H279" i="3"/>
  <c r="I279" i="3"/>
  <c r="H283" i="3"/>
  <c r="I283" i="3"/>
  <c r="H287" i="3"/>
  <c r="I287" i="3"/>
  <c r="H291" i="3"/>
  <c r="I291" i="3"/>
  <c r="H295" i="3"/>
  <c r="I295" i="3"/>
  <c r="H299" i="3"/>
  <c r="I299" i="3"/>
  <c r="S56" i="4"/>
  <c r="V52" i="4"/>
  <c r="E182" i="3"/>
  <c r="D87" i="1"/>
  <c r="D39" i="1"/>
  <c r="AC52" i="4"/>
  <c r="Z56" i="4"/>
  <c r="P149" i="3"/>
  <c r="P153" i="3"/>
  <c r="O153" i="3"/>
  <c r="F9" i="3"/>
  <c r="F9" i="4"/>
  <c r="AD26" i="4"/>
  <c r="AD34" i="4"/>
  <c r="AG26" i="4"/>
  <c r="AG34" i="4"/>
  <c r="AC34" i="4"/>
  <c r="AD40" i="3"/>
  <c r="AG40" i="3"/>
  <c r="AD35" i="3"/>
  <c r="AG35" i="3"/>
  <c r="E12" i="1"/>
  <c r="G301" i="3"/>
  <c r="F119" i="1"/>
  <c r="F98" i="4"/>
  <c r="F107" i="4"/>
  <c r="G110" i="1"/>
  <c r="G193" i="3"/>
  <c r="G191" i="3"/>
  <c r="G192" i="3"/>
  <c r="G190" i="3"/>
  <c r="F98" i="1"/>
  <c r="F107" i="1"/>
  <c r="F9" i="1"/>
  <c r="F99" i="1"/>
  <c r="F111" i="1"/>
  <c r="F47" i="1"/>
  <c r="F182" i="3"/>
  <c r="F184" i="3"/>
  <c r="D45" i="1"/>
  <c r="G58" i="1"/>
  <c r="I149" i="3"/>
  <c r="I153" i="3"/>
  <c r="K136" i="1"/>
  <c r="K13" i="1"/>
  <c r="T330" i="3"/>
  <c r="S136" i="4"/>
  <c r="S13" i="4"/>
  <c r="G15" i="3"/>
  <c r="G15" i="4"/>
  <c r="F15" i="3"/>
  <c r="F15" i="4"/>
  <c r="E47" i="1"/>
  <c r="F128" i="1"/>
  <c r="F11" i="1"/>
  <c r="AC70" i="4"/>
  <c r="AG62" i="4"/>
  <c r="AG70" i="4"/>
  <c r="G121" i="1"/>
  <c r="G103" i="1"/>
  <c r="L237" i="3"/>
  <c r="L103" i="4"/>
  <c r="G100" i="1"/>
  <c r="G102" i="1"/>
  <c r="L236" i="3"/>
  <c r="L102" i="4"/>
  <c r="G123" i="1"/>
  <c r="L305" i="3"/>
  <c r="L123" i="4"/>
  <c r="G101" i="1"/>
  <c r="L235" i="3"/>
  <c r="L101" i="4"/>
  <c r="G124" i="1"/>
  <c r="L306" i="3"/>
  <c r="L124" i="4"/>
  <c r="E18" i="1"/>
  <c r="F11" i="3"/>
  <c r="G126" i="4"/>
  <c r="G255" i="3"/>
  <c r="G326" i="3"/>
  <c r="H101" i="1"/>
  <c r="M235" i="3"/>
  <c r="M101" i="4"/>
  <c r="I100" i="4"/>
  <c r="I304" i="3"/>
  <c r="I324" i="3"/>
  <c r="H324" i="3"/>
  <c r="G101" i="4"/>
  <c r="H235" i="3"/>
  <c r="F126" i="4"/>
  <c r="F128" i="4"/>
  <c r="H123" i="4"/>
  <c r="I123" i="4"/>
  <c r="H122" i="4"/>
  <c r="G60" i="3"/>
  <c r="G36" i="4"/>
  <c r="G102" i="4"/>
  <c r="H102" i="4"/>
  <c r="H236" i="3"/>
  <c r="I236" i="3"/>
  <c r="F60" i="3"/>
  <c r="AC153" i="3"/>
  <c r="P62" i="4"/>
  <c r="P70" i="4"/>
  <c r="AG149" i="3"/>
  <c r="AG153" i="3"/>
  <c r="G155" i="3"/>
  <c r="G58" i="4"/>
  <c r="H58" i="4"/>
  <c r="I58" i="4"/>
  <c r="V153" i="3"/>
  <c r="O70" i="4"/>
  <c r="E87" i="1"/>
  <c r="E39" i="1"/>
  <c r="F85" i="1"/>
  <c r="O181" i="3"/>
  <c r="P181" i="3"/>
  <c r="O84" i="4"/>
  <c r="P84" i="4"/>
  <c r="S181" i="3"/>
  <c r="K84" i="1"/>
  <c r="AD52" i="4"/>
  <c r="AD56" i="4"/>
  <c r="AC56" i="4"/>
  <c r="H56" i="4"/>
  <c r="AG52" i="4"/>
  <c r="AG56" i="4"/>
  <c r="I52" i="4"/>
  <c r="I56" i="4"/>
  <c r="I264" i="3"/>
  <c r="I301" i="3"/>
  <c r="H301" i="3"/>
  <c r="H114" i="4"/>
  <c r="G119" i="4"/>
  <c r="E83" i="3"/>
  <c r="E184" i="3"/>
  <c r="E85" i="4"/>
  <c r="W52" i="4"/>
  <c r="W56" i="4"/>
  <c r="V56" i="4"/>
  <c r="P52" i="4"/>
  <c r="P56" i="4"/>
  <c r="O56" i="4"/>
  <c r="F12" i="3"/>
  <c r="F12" i="4"/>
  <c r="L155" i="3"/>
  <c r="L58" i="4"/>
  <c r="F85" i="4"/>
  <c r="F87" i="4"/>
  <c r="G94" i="4"/>
  <c r="H94" i="4"/>
  <c r="H191" i="3"/>
  <c r="I191" i="3"/>
  <c r="H109" i="1"/>
  <c r="G4" i="1"/>
  <c r="G96" i="4"/>
  <c r="H96" i="4"/>
  <c r="H193" i="3"/>
  <c r="I193" i="3"/>
  <c r="G95" i="4"/>
  <c r="H95" i="4"/>
  <c r="H192" i="3"/>
  <c r="I192" i="3"/>
  <c r="G232" i="3"/>
  <c r="G257" i="3"/>
  <c r="G93" i="4"/>
  <c r="H190" i="3"/>
  <c r="H58" i="1"/>
  <c r="G85" i="1"/>
  <c r="G182" i="3"/>
  <c r="H182" i="3"/>
  <c r="H184" i="3"/>
  <c r="T132" i="4"/>
  <c r="T334" i="3"/>
  <c r="T13" i="3"/>
  <c r="H15" i="4"/>
  <c r="I15" i="4"/>
  <c r="H15" i="3"/>
  <c r="I15" i="3"/>
  <c r="G11" i="3"/>
  <c r="G11" i="4"/>
  <c r="H47" i="4"/>
  <c r="G47" i="4"/>
  <c r="E45" i="1"/>
  <c r="G106" i="1"/>
  <c r="G15" i="1"/>
  <c r="L234" i="3"/>
  <c r="G105" i="1"/>
  <c r="H123" i="1"/>
  <c r="M305" i="3"/>
  <c r="M123" i="4"/>
  <c r="H122" i="1"/>
  <c r="M304" i="3"/>
  <c r="M122" i="4"/>
  <c r="H102" i="1"/>
  <c r="M236" i="3"/>
  <c r="M102" i="4"/>
  <c r="H110" i="1"/>
  <c r="H121" i="1"/>
  <c r="H124" i="1"/>
  <c r="M306" i="3"/>
  <c r="M124" i="4"/>
  <c r="H103" i="1"/>
  <c r="M237" i="3"/>
  <c r="M103" i="4"/>
  <c r="L303" i="3"/>
  <c r="I326" i="3"/>
  <c r="F11" i="4"/>
  <c r="F18" i="4"/>
  <c r="G128" i="4"/>
  <c r="H326" i="3"/>
  <c r="I122" i="4"/>
  <c r="I126" i="4"/>
  <c r="H126" i="4"/>
  <c r="G105" i="4"/>
  <c r="H101" i="4"/>
  <c r="I102" i="4"/>
  <c r="F12" i="1"/>
  <c r="G9" i="3"/>
  <c r="M272" i="3"/>
  <c r="M280" i="3"/>
  <c r="M288" i="3"/>
  <c r="M296" i="3"/>
  <c r="M269" i="3"/>
  <c r="M277" i="3"/>
  <c r="M285" i="3"/>
  <c r="M293" i="3"/>
  <c r="M274" i="3"/>
  <c r="M282" i="3"/>
  <c r="M290" i="3"/>
  <c r="M298" i="3"/>
  <c r="M271" i="3"/>
  <c r="M279" i="3"/>
  <c r="M287" i="3"/>
  <c r="M295" i="3"/>
  <c r="M268" i="3"/>
  <c r="M276" i="3"/>
  <c r="M284" i="3"/>
  <c r="M292" i="3"/>
  <c r="M273" i="3"/>
  <c r="M281" i="3"/>
  <c r="M289" i="3"/>
  <c r="M297" i="3"/>
  <c r="M270" i="3"/>
  <c r="M278" i="3"/>
  <c r="M286" i="3"/>
  <c r="M294" i="3"/>
  <c r="M275" i="3"/>
  <c r="M283" i="3"/>
  <c r="M291" i="3"/>
  <c r="M299" i="3"/>
  <c r="F36" i="4"/>
  <c r="H36" i="4"/>
  <c r="H60" i="3"/>
  <c r="I235" i="3"/>
  <c r="I255" i="3"/>
  <c r="H255" i="3"/>
  <c r="H155" i="3"/>
  <c r="I155" i="3"/>
  <c r="F83" i="3"/>
  <c r="F39" i="4"/>
  <c r="F87" i="1"/>
  <c r="F39" i="1"/>
  <c r="S84" i="4"/>
  <c r="T181" i="3"/>
  <c r="T84" i="4"/>
  <c r="L84" i="1"/>
  <c r="E87" i="4"/>
  <c r="E39" i="4"/>
  <c r="E142" i="3"/>
  <c r="I114" i="4"/>
  <c r="I119" i="4"/>
  <c r="H119" i="4"/>
  <c r="F21" i="3"/>
  <c r="F142" i="3"/>
  <c r="I58" i="1"/>
  <c r="H85" i="1"/>
  <c r="M155" i="3"/>
  <c r="M58" i="4"/>
  <c r="I182" i="3"/>
  <c r="I184" i="3"/>
  <c r="G184" i="3"/>
  <c r="I96" i="4"/>
  <c r="I94" i="4"/>
  <c r="I190" i="3"/>
  <c r="I232" i="3"/>
  <c r="I257" i="3"/>
  <c r="H232" i="3"/>
  <c r="H257" i="3"/>
  <c r="I95" i="4"/>
  <c r="G122" i="1"/>
  <c r="G93" i="1"/>
  <c r="G117" i="1"/>
  <c r="L267" i="3"/>
  <c r="L117" i="4"/>
  <c r="G96" i="1"/>
  <c r="G94" i="1"/>
  <c r="G115" i="1"/>
  <c r="L265" i="3"/>
  <c r="L115" i="4"/>
  <c r="G95" i="1"/>
  <c r="G116" i="1"/>
  <c r="L266" i="3"/>
  <c r="L116" i="4"/>
  <c r="G114" i="1"/>
  <c r="G98" i="4"/>
  <c r="G107" i="4"/>
  <c r="H93" i="4"/>
  <c r="L182" i="3"/>
  <c r="L184" i="3"/>
  <c r="G87" i="1"/>
  <c r="G39" i="1"/>
  <c r="G85" i="4"/>
  <c r="G87" i="4"/>
  <c r="L136" i="1"/>
  <c r="L13" i="1"/>
  <c r="U330" i="3"/>
  <c r="T13" i="4"/>
  <c r="T136" i="4"/>
  <c r="H11" i="3"/>
  <c r="I11" i="3"/>
  <c r="I128" i="4"/>
  <c r="F18" i="1"/>
  <c r="F45" i="1"/>
  <c r="H11" i="4"/>
  <c r="I11" i="4"/>
  <c r="H128" i="4"/>
  <c r="M303" i="3"/>
  <c r="M121" i="4"/>
  <c r="M126" i="4"/>
  <c r="H126" i="1"/>
  <c r="L121" i="4"/>
  <c r="L100" i="4"/>
  <c r="L105" i="4"/>
  <c r="L255" i="3"/>
  <c r="L15" i="3"/>
  <c r="L15" i="4"/>
  <c r="F45" i="4"/>
  <c r="I60" i="3"/>
  <c r="I36" i="4"/>
  <c r="G9" i="4"/>
  <c r="H9" i="3"/>
  <c r="I101" i="4"/>
  <c r="I105" i="4"/>
  <c r="H105" i="4"/>
  <c r="M60" i="3"/>
  <c r="M36" i="4"/>
  <c r="G12" i="3"/>
  <c r="G21" i="3"/>
  <c r="G142" i="3"/>
  <c r="G83" i="3"/>
  <c r="H83" i="3"/>
  <c r="I83" i="3"/>
  <c r="U181" i="3"/>
  <c r="U84" i="4"/>
  <c r="V84" i="4"/>
  <c r="W84" i="4"/>
  <c r="M84" i="1"/>
  <c r="E45" i="4"/>
  <c r="I85" i="1"/>
  <c r="H87" i="1"/>
  <c r="H39" i="1"/>
  <c r="N155" i="3"/>
  <c r="O155" i="3"/>
  <c r="P155" i="3"/>
  <c r="J58" i="1"/>
  <c r="M182" i="3"/>
  <c r="M85" i="4"/>
  <c r="M87" i="4"/>
  <c r="L192" i="3"/>
  <c r="G119" i="1"/>
  <c r="L264" i="3"/>
  <c r="L191" i="3"/>
  <c r="L304" i="3"/>
  <c r="G126" i="1"/>
  <c r="I109" i="1"/>
  <c r="H4" i="1"/>
  <c r="H98" i="4"/>
  <c r="H107" i="4"/>
  <c r="I93" i="4"/>
  <c r="I98" i="4"/>
  <c r="I107" i="4"/>
  <c r="L193" i="3"/>
  <c r="L190" i="3"/>
  <c r="G99" i="1"/>
  <c r="G111" i="1"/>
  <c r="L47" i="4"/>
  <c r="G98" i="1"/>
  <c r="G107" i="1"/>
  <c r="G9" i="1"/>
  <c r="L85" i="4"/>
  <c r="L87" i="4"/>
  <c r="L83" i="3"/>
  <c r="L39" i="4"/>
  <c r="H85" i="4"/>
  <c r="I85" i="4"/>
  <c r="I87" i="4"/>
  <c r="U132" i="4"/>
  <c r="U334" i="3"/>
  <c r="V330" i="3"/>
  <c r="U13" i="3"/>
  <c r="F46" i="1"/>
  <c r="I122" i="1"/>
  <c r="N304" i="3"/>
  <c r="I102" i="1"/>
  <c r="N236" i="3"/>
  <c r="I103" i="1"/>
  <c r="N237" i="3"/>
  <c r="N103" i="4"/>
  <c r="O103" i="4"/>
  <c r="M324" i="3"/>
  <c r="I123" i="1"/>
  <c r="I110" i="1"/>
  <c r="I100" i="1"/>
  <c r="I124" i="1"/>
  <c r="N306" i="3"/>
  <c r="N124" i="4"/>
  <c r="O124" i="4"/>
  <c r="P124" i="4"/>
  <c r="L60" i="3"/>
  <c r="I101" i="1"/>
  <c r="N235" i="3"/>
  <c r="N101" i="4"/>
  <c r="O101" i="4"/>
  <c r="G39" i="4"/>
  <c r="H39" i="4"/>
  <c r="I39" i="4"/>
  <c r="I9" i="3"/>
  <c r="N275" i="3"/>
  <c r="N283" i="3"/>
  <c r="N291" i="3"/>
  <c r="N299" i="3"/>
  <c r="N270" i="3"/>
  <c r="N278" i="3"/>
  <c r="N286" i="3"/>
  <c r="N294" i="3"/>
  <c r="N269" i="3"/>
  <c r="N277" i="3"/>
  <c r="N285" i="3"/>
  <c r="N293" i="3"/>
  <c r="N272" i="3"/>
  <c r="N280" i="3"/>
  <c r="N288" i="3"/>
  <c r="N296" i="3"/>
  <c r="N271" i="3"/>
  <c r="N279" i="3"/>
  <c r="N287" i="3"/>
  <c r="N295" i="3"/>
  <c r="N274" i="3"/>
  <c r="N282" i="3"/>
  <c r="N290" i="3"/>
  <c r="N298" i="3"/>
  <c r="N273" i="3"/>
  <c r="N281" i="3"/>
  <c r="N289" i="3"/>
  <c r="N297" i="3"/>
  <c r="N268" i="3"/>
  <c r="N276" i="3"/>
  <c r="N284" i="3"/>
  <c r="N292" i="3"/>
  <c r="H9" i="4"/>
  <c r="G12" i="4"/>
  <c r="H12" i="4"/>
  <c r="H12" i="3"/>
  <c r="H21" i="3"/>
  <c r="H142" i="3"/>
  <c r="L36" i="4"/>
  <c r="V181" i="3"/>
  <c r="W181" i="3"/>
  <c r="Z181" i="3"/>
  <c r="Z84" i="4"/>
  <c r="N84" i="1"/>
  <c r="I87" i="1"/>
  <c r="I39" i="1"/>
  <c r="N58" i="4"/>
  <c r="O58" i="4"/>
  <c r="P58" i="4"/>
  <c r="N182" i="3"/>
  <c r="O182" i="3"/>
  <c r="M83" i="3"/>
  <c r="M39" i="4"/>
  <c r="S155" i="3"/>
  <c r="S58" i="4"/>
  <c r="M184" i="3"/>
  <c r="K58" i="1"/>
  <c r="J85" i="1"/>
  <c r="H87" i="4"/>
  <c r="G47" i="1"/>
  <c r="G12" i="1"/>
  <c r="L9" i="3"/>
  <c r="L9" i="4"/>
  <c r="L95" i="4"/>
  <c r="H100" i="1"/>
  <c r="H115" i="1"/>
  <c r="M265" i="3"/>
  <c r="M115" i="4"/>
  <c r="H114" i="1"/>
  <c r="H116" i="1"/>
  <c r="M266" i="3"/>
  <c r="M116" i="4"/>
  <c r="H117" i="1"/>
  <c r="M267" i="3"/>
  <c r="M117" i="4"/>
  <c r="H95" i="1"/>
  <c r="H94" i="1"/>
  <c r="H93" i="1"/>
  <c r="H96" i="1"/>
  <c r="L96" i="4"/>
  <c r="L122" i="4"/>
  <c r="L126" i="4"/>
  <c r="L324" i="3"/>
  <c r="L232" i="3"/>
  <c r="L257" i="3"/>
  <c r="L93" i="4"/>
  <c r="L94" i="4"/>
  <c r="G128" i="1"/>
  <c r="G11" i="1"/>
  <c r="L11" i="3"/>
  <c r="L11" i="4"/>
  <c r="L301" i="3"/>
  <c r="L114" i="4"/>
  <c r="L119" i="4"/>
  <c r="W330" i="3"/>
  <c r="W334" i="3"/>
  <c r="V334" i="3"/>
  <c r="U13" i="4"/>
  <c r="V13" i="4"/>
  <c r="V13" i="3"/>
  <c r="M136" i="1"/>
  <c r="M13" i="1"/>
  <c r="Z330" i="3"/>
  <c r="U136" i="4"/>
  <c r="V132" i="4"/>
  <c r="O235" i="3"/>
  <c r="P235" i="3"/>
  <c r="O306" i="3"/>
  <c r="P306" i="3"/>
  <c r="O237" i="3"/>
  <c r="P237" i="3"/>
  <c r="N305" i="3"/>
  <c r="N123" i="4"/>
  <c r="O123" i="4"/>
  <c r="P123" i="4"/>
  <c r="I106" i="1"/>
  <c r="N234" i="3"/>
  <c r="I105" i="1"/>
  <c r="G18" i="4"/>
  <c r="G45" i="4"/>
  <c r="I12" i="3"/>
  <c r="I21" i="3"/>
  <c r="I142" i="3"/>
  <c r="P101" i="4"/>
  <c r="O284" i="3"/>
  <c r="P284" i="3"/>
  <c r="O289" i="3"/>
  <c r="P289" i="3"/>
  <c r="O298" i="3"/>
  <c r="P298" i="3"/>
  <c r="O271" i="3"/>
  <c r="P271" i="3"/>
  <c r="O272" i="3"/>
  <c r="P272" i="3"/>
  <c r="O277" i="3"/>
  <c r="P277" i="3"/>
  <c r="O278" i="3"/>
  <c r="P278" i="3"/>
  <c r="O283" i="3"/>
  <c r="P283" i="3"/>
  <c r="I12" i="4"/>
  <c r="I9" i="4"/>
  <c r="H18" i="4"/>
  <c r="H45" i="4"/>
  <c r="O276" i="3"/>
  <c r="P276" i="3"/>
  <c r="O281" i="3"/>
  <c r="P281" i="3"/>
  <c r="O290" i="3"/>
  <c r="P290" i="3"/>
  <c r="O295" i="3"/>
  <c r="P295" i="3"/>
  <c r="O296" i="3"/>
  <c r="P296" i="3"/>
  <c r="O269" i="3"/>
  <c r="P269" i="3"/>
  <c r="O270" i="3"/>
  <c r="P270" i="3"/>
  <c r="O275" i="3"/>
  <c r="P275" i="3"/>
  <c r="O268" i="3"/>
  <c r="P268" i="3"/>
  <c r="O273" i="3"/>
  <c r="P273" i="3"/>
  <c r="O282" i="3"/>
  <c r="P282" i="3"/>
  <c r="O287" i="3"/>
  <c r="P287" i="3"/>
  <c r="O288" i="3"/>
  <c r="P288" i="3"/>
  <c r="O293" i="3"/>
  <c r="P293" i="3"/>
  <c r="O294" i="3"/>
  <c r="P294" i="3"/>
  <c r="O299" i="3"/>
  <c r="P299" i="3"/>
  <c r="N102" i="4"/>
  <c r="O102" i="4"/>
  <c r="O236" i="3"/>
  <c r="P236" i="3"/>
  <c r="P103" i="4"/>
  <c r="M45" i="4"/>
  <c r="N122" i="4"/>
  <c r="O304" i="3"/>
  <c r="O292" i="3"/>
  <c r="P292" i="3"/>
  <c r="O297" i="3"/>
  <c r="P297" i="3"/>
  <c r="O274" i="3"/>
  <c r="P274" i="3"/>
  <c r="O279" i="3"/>
  <c r="P279" i="3"/>
  <c r="O280" i="3"/>
  <c r="P280" i="3"/>
  <c r="O285" i="3"/>
  <c r="P285" i="3"/>
  <c r="O286" i="3"/>
  <c r="P286" i="3"/>
  <c r="O291" i="3"/>
  <c r="P291" i="3"/>
  <c r="N83" i="3"/>
  <c r="N39" i="4"/>
  <c r="O39" i="4"/>
  <c r="P39" i="4"/>
  <c r="AA181" i="3"/>
  <c r="O84" i="1"/>
  <c r="L45" i="4"/>
  <c r="N184" i="3"/>
  <c r="L12" i="3"/>
  <c r="L12" i="4"/>
  <c r="L18" i="4"/>
  <c r="N85" i="4"/>
  <c r="N87" i="4"/>
  <c r="K85" i="1"/>
  <c r="T155" i="3"/>
  <c r="T58" i="4"/>
  <c r="L58" i="1"/>
  <c r="J87" i="1"/>
  <c r="J39" i="1"/>
  <c r="S182" i="3"/>
  <c r="S85" i="4"/>
  <c r="L326" i="3"/>
  <c r="J109" i="1"/>
  <c r="I4" i="1"/>
  <c r="M193" i="3"/>
  <c r="M234" i="3"/>
  <c r="H105" i="1"/>
  <c r="H106" i="1"/>
  <c r="I15" i="1"/>
  <c r="N15" i="3"/>
  <c r="N15" i="4"/>
  <c r="G18" i="1"/>
  <c r="G45" i="1"/>
  <c r="L98" i="4"/>
  <c r="L107" i="4"/>
  <c r="L128" i="4"/>
  <c r="M190" i="3"/>
  <c r="H99" i="1"/>
  <c r="H98" i="1"/>
  <c r="M191" i="3"/>
  <c r="M264" i="3"/>
  <c r="H119" i="1"/>
  <c r="H128" i="1"/>
  <c r="H11" i="1"/>
  <c r="M11" i="3"/>
  <c r="M11" i="4"/>
  <c r="M192" i="3"/>
  <c r="W132" i="4"/>
  <c r="W136" i="4"/>
  <c r="V136" i="4"/>
  <c r="W13" i="3"/>
  <c r="W13" i="4"/>
  <c r="Z132" i="4"/>
  <c r="Z334" i="3"/>
  <c r="Z13" i="3"/>
  <c r="O305" i="3"/>
  <c r="P305" i="3"/>
  <c r="J124" i="1"/>
  <c r="S306" i="3"/>
  <c r="J102" i="1"/>
  <c r="S236" i="3"/>
  <c r="J122" i="1"/>
  <c r="S304" i="3"/>
  <c r="N255" i="3"/>
  <c r="N100" i="4"/>
  <c r="J103" i="1"/>
  <c r="S237" i="3"/>
  <c r="S103" i="4"/>
  <c r="J123" i="1"/>
  <c r="S305" i="3"/>
  <c r="S123" i="4"/>
  <c r="J110" i="1"/>
  <c r="J121" i="1"/>
  <c r="J101" i="1"/>
  <c r="S235" i="3"/>
  <c r="I18" i="4"/>
  <c r="I45" i="4"/>
  <c r="P304" i="3"/>
  <c r="S272" i="3"/>
  <c r="S269" i="3"/>
  <c r="S293" i="3"/>
  <c r="S282" i="3"/>
  <c r="S279" i="3"/>
  <c r="S290" i="3"/>
  <c r="S271" i="3"/>
  <c r="S268" i="3"/>
  <c r="S276" i="3"/>
  <c r="S284" i="3"/>
  <c r="S292" i="3"/>
  <c r="S273" i="3"/>
  <c r="S281" i="3"/>
  <c r="S289" i="3"/>
  <c r="S297" i="3"/>
  <c r="S296" i="3"/>
  <c r="S285" i="3"/>
  <c r="S274" i="3"/>
  <c r="S298" i="3"/>
  <c r="S287" i="3"/>
  <c r="S270" i="3"/>
  <c r="S278" i="3"/>
  <c r="S286" i="3"/>
  <c r="S294" i="3"/>
  <c r="S275" i="3"/>
  <c r="S283" i="3"/>
  <c r="S291" i="3"/>
  <c r="S299" i="3"/>
  <c r="S280" i="3"/>
  <c r="S288" i="3"/>
  <c r="S277" i="3"/>
  <c r="S295" i="3"/>
  <c r="P102" i="4"/>
  <c r="O122" i="4"/>
  <c r="O83" i="3"/>
  <c r="P83" i="3"/>
  <c r="AB181" i="3"/>
  <c r="AB84" i="4"/>
  <c r="AA84" i="4"/>
  <c r="P84" i="1"/>
  <c r="P182" i="3"/>
  <c r="P184" i="3"/>
  <c r="O184" i="3"/>
  <c r="O85" i="4"/>
  <c r="L21" i="3"/>
  <c r="L142" i="3"/>
  <c r="T182" i="3"/>
  <c r="K87" i="1"/>
  <c r="K39" i="1"/>
  <c r="L85" i="1"/>
  <c r="S184" i="3"/>
  <c r="M58" i="1"/>
  <c r="U155" i="3"/>
  <c r="U58" i="4"/>
  <c r="V58" i="4"/>
  <c r="W58" i="4"/>
  <c r="S83" i="3"/>
  <c r="S39" i="4"/>
  <c r="M93" i="4"/>
  <c r="M232" i="3"/>
  <c r="M100" i="4"/>
  <c r="M105" i="4"/>
  <c r="M255" i="3"/>
  <c r="O234" i="3"/>
  <c r="P234" i="3"/>
  <c r="P255" i="3"/>
  <c r="M301" i="3"/>
  <c r="M326" i="3"/>
  <c r="M114" i="4"/>
  <c r="M119" i="4"/>
  <c r="M128" i="4"/>
  <c r="H111" i="1"/>
  <c r="H15" i="1"/>
  <c r="M15" i="3"/>
  <c r="M15" i="4"/>
  <c r="O15" i="4"/>
  <c r="P15" i="4"/>
  <c r="M96" i="4"/>
  <c r="M95" i="4"/>
  <c r="M94" i="4"/>
  <c r="H107" i="1"/>
  <c r="H9" i="1"/>
  <c r="I121" i="1"/>
  <c r="I114" i="1"/>
  <c r="I116" i="1"/>
  <c r="N266" i="3"/>
  <c r="I115" i="1"/>
  <c r="N265" i="3"/>
  <c r="I117" i="1"/>
  <c r="N267" i="3"/>
  <c r="I95" i="1"/>
  <c r="I94" i="1"/>
  <c r="I93" i="1"/>
  <c r="I96" i="1"/>
  <c r="Z136" i="4"/>
  <c r="Z13" i="4"/>
  <c r="AA330" i="3"/>
  <c r="N136" i="1"/>
  <c r="N13" i="1"/>
  <c r="J126" i="1"/>
  <c r="S303" i="3"/>
  <c r="S324" i="3"/>
  <c r="N60" i="3"/>
  <c r="N36" i="4"/>
  <c r="O36" i="4"/>
  <c r="N105" i="4"/>
  <c r="S101" i="4"/>
  <c r="P122" i="4"/>
  <c r="S122" i="4"/>
  <c r="S102" i="4"/>
  <c r="S124" i="4"/>
  <c r="AC181" i="3"/>
  <c r="AD181" i="3"/>
  <c r="T83" i="3"/>
  <c r="T39" i="4"/>
  <c r="AC84" i="4"/>
  <c r="T85" i="4"/>
  <c r="T87" i="4"/>
  <c r="T184" i="3"/>
  <c r="S87" i="4"/>
  <c r="P85" i="4"/>
  <c r="P87" i="4"/>
  <c r="O87" i="4"/>
  <c r="L87" i="1"/>
  <c r="L39" i="1"/>
  <c r="U182" i="3"/>
  <c r="V182" i="3"/>
  <c r="W182" i="3"/>
  <c r="W184" i="3"/>
  <c r="Z155" i="3"/>
  <c r="Z58" i="4"/>
  <c r="M85" i="1"/>
  <c r="V155" i="3"/>
  <c r="W155" i="3"/>
  <c r="N58" i="1"/>
  <c r="O15" i="3"/>
  <c r="P15" i="3"/>
  <c r="M257" i="3"/>
  <c r="O265" i="3"/>
  <c r="P265" i="3"/>
  <c r="N115" i="4"/>
  <c r="O115" i="4"/>
  <c r="P115" i="4"/>
  <c r="M47" i="4"/>
  <c r="H47" i="1"/>
  <c r="N191" i="3"/>
  <c r="N116" i="4"/>
  <c r="O116" i="4"/>
  <c r="P116" i="4"/>
  <c r="O266" i="3"/>
  <c r="P266" i="3"/>
  <c r="K109" i="1"/>
  <c r="J4" i="1"/>
  <c r="N190" i="3"/>
  <c r="I99" i="1"/>
  <c r="I111" i="1"/>
  <c r="I98" i="1"/>
  <c r="I107" i="1"/>
  <c r="I9" i="1"/>
  <c r="M9" i="3"/>
  <c r="H12" i="1"/>
  <c r="O255" i="3"/>
  <c r="N192" i="3"/>
  <c r="I119" i="1"/>
  <c r="N264" i="3"/>
  <c r="M98" i="4"/>
  <c r="M107" i="4"/>
  <c r="N193" i="3"/>
  <c r="N117" i="4"/>
  <c r="O117" i="4"/>
  <c r="P117" i="4"/>
  <c r="O267" i="3"/>
  <c r="P267" i="3"/>
  <c r="N303" i="3"/>
  <c r="I126" i="1"/>
  <c r="I128" i="1"/>
  <c r="I11" i="1"/>
  <c r="N11" i="3"/>
  <c r="N11" i="4"/>
  <c r="O11" i="4"/>
  <c r="P11" i="4"/>
  <c r="O100" i="4"/>
  <c r="AA13" i="3"/>
  <c r="AA132" i="4"/>
  <c r="AA334" i="3"/>
  <c r="O60" i="3"/>
  <c r="K110" i="1"/>
  <c r="K100" i="1"/>
  <c r="T234" i="3"/>
  <c r="T100" i="4"/>
  <c r="K122" i="1"/>
  <c r="T304" i="3"/>
  <c r="T122" i="4"/>
  <c r="K121" i="1"/>
  <c r="K124" i="1"/>
  <c r="T306" i="3"/>
  <c r="T124" i="4"/>
  <c r="S121" i="4"/>
  <c r="K102" i="1"/>
  <c r="T236" i="3"/>
  <c r="T102" i="4"/>
  <c r="K103" i="1"/>
  <c r="T237" i="3"/>
  <c r="T103" i="4"/>
  <c r="K123" i="1"/>
  <c r="T305" i="3"/>
  <c r="T123" i="4"/>
  <c r="K101" i="1"/>
  <c r="T235" i="3"/>
  <c r="T101" i="4"/>
  <c r="P36" i="4"/>
  <c r="S60" i="3"/>
  <c r="P60" i="3"/>
  <c r="U83" i="3"/>
  <c r="U39" i="4"/>
  <c r="V39" i="4"/>
  <c r="AG84" i="4"/>
  <c r="AD84" i="4"/>
  <c r="V184" i="3"/>
  <c r="U85" i="4"/>
  <c r="U184" i="3"/>
  <c r="M12" i="3"/>
  <c r="M12" i="4"/>
  <c r="Z182" i="3"/>
  <c r="Z85" i="4"/>
  <c r="M87" i="1"/>
  <c r="M39" i="1"/>
  <c r="O58" i="1"/>
  <c r="AA155" i="3"/>
  <c r="AA58" i="4"/>
  <c r="N85" i="1"/>
  <c r="H18" i="1"/>
  <c r="H45" i="1"/>
  <c r="O11" i="3"/>
  <c r="P11" i="3"/>
  <c r="I12" i="1"/>
  <c r="N9" i="3"/>
  <c r="N94" i="4"/>
  <c r="O191" i="3"/>
  <c r="P191" i="3"/>
  <c r="P100" i="4"/>
  <c r="P105" i="4"/>
  <c r="O105" i="4"/>
  <c r="O264" i="3"/>
  <c r="N301" i="3"/>
  <c r="N114" i="4"/>
  <c r="M9" i="4"/>
  <c r="M18" i="4"/>
  <c r="J100" i="1"/>
  <c r="J116" i="1"/>
  <c r="S266" i="3"/>
  <c r="S116" i="4"/>
  <c r="J117" i="1"/>
  <c r="S267" i="3"/>
  <c r="S117" i="4"/>
  <c r="J115" i="1"/>
  <c r="S265" i="3"/>
  <c r="S115" i="4"/>
  <c r="J114" i="1"/>
  <c r="J94" i="1"/>
  <c r="S191" i="3"/>
  <c r="J93" i="1"/>
  <c r="J96" i="1"/>
  <c r="S193" i="3"/>
  <c r="J95" i="1"/>
  <c r="S192" i="3"/>
  <c r="N47" i="4"/>
  <c r="I47" i="1"/>
  <c r="O47" i="4"/>
  <c r="O303" i="3"/>
  <c r="N121" i="4"/>
  <c r="N324" i="3"/>
  <c r="N326" i="3"/>
  <c r="N96" i="4"/>
  <c r="O96" i="4"/>
  <c r="O193" i="3"/>
  <c r="P193" i="3"/>
  <c r="N95" i="4"/>
  <c r="O95" i="4"/>
  <c r="O192" i="3"/>
  <c r="P192" i="3"/>
  <c r="N93" i="4"/>
  <c r="O93" i="4"/>
  <c r="N232" i="3"/>
  <c r="N257" i="3"/>
  <c r="O190" i="3"/>
  <c r="AA13" i="4"/>
  <c r="O136" i="1"/>
  <c r="O13" i="1"/>
  <c r="AB330" i="3"/>
  <c r="P132" i="1"/>
  <c r="P136" i="1"/>
  <c r="AA136" i="4"/>
  <c r="K106" i="1"/>
  <c r="T303" i="3"/>
  <c r="K126" i="1"/>
  <c r="T255" i="3"/>
  <c r="K105" i="1"/>
  <c r="S126" i="4"/>
  <c r="T292" i="3"/>
  <c r="T297" i="3"/>
  <c r="T280" i="3"/>
  <c r="T285" i="3"/>
  <c r="T295" i="3"/>
  <c r="T270" i="3"/>
  <c r="T275" i="3"/>
  <c r="T284" i="3"/>
  <c r="T289" i="3"/>
  <c r="T290" i="3"/>
  <c r="T287" i="3"/>
  <c r="T272" i="3"/>
  <c r="T277" i="3"/>
  <c r="T294" i="3"/>
  <c r="T299" i="3"/>
  <c r="T274" i="3"/>
  <c r="T276" i="3"/>
  <c r="T281" i="3"/>
  <c r="T271" i="3"/>
  <c r="T296" i="3"/>
  <c r="T269" i="3"/>
  <c r="T286" i="3"/>
  <c r="T291" i="3"/>
  <c r="T105" i="4"/>
  <c r="S36" i="4"/>
  <c r="T279" i="3"/>
  <c r="T268" i="3"/>
  <c r="T273" i="3"/>
  <c r="T298" i="3"/>
  <c r="T288" i="3"/>
  <c r="T293" i="3"/>
  <c r="T282" i="3"/>
  <c r="T278" i="3"/>
  <c r="T283" i="3"/>
  <c r="V83" i="3"/>
  <c r="W83" i="3"/>
  <c r="Z83" i="3"/>
  <c r="Z39" i="4"/>
  <c r="AB155" i="3"/>
  <c r="W39" i="4"/>
  <c r="U87" i="4"/>
  <c r="V85" i="4"/>
  <c r="AA182" i="3"/>
  <c r="M21" i="3"/>
  <c r="M142" i="3"/>
  <c r="N12" i="3"/>
  <c r="N12" i="4"/>
  <c r="O12" i="4"/>
  <c r="P12" i="4"/>
  <c r="Z184" i="3"/>
  <c r="O85" i="1"/>
  <c r="N87" i="1"/>
  <c r="N39" i="1"/>
  <c r="S190" i="3"/>
  <c r="J99" i="1"/>
  <c r="J98" i="1"/>
  <c r="O301" i="3"/>
  <c r="P264" i="3"/>
  <c r="P301" i="3"/>
  <c r="N98" i="4"/>
  <c r="N107" i="4"/>
  <c r="O94" i="4"/>
  <c r="P190" i="3"/>
  <c r="P232" i="3"/>
  <c r="P257" i="3"/>
  <c r="O232" i="3"/>
  <c r="O257" i="3"/>
  <c r="P95" i="4"/>
  <c r="O121" i="4"/>
  <c r="N126" i="4"/>
  <c r="S94" i="4"/>
  <c r="K4" i="1"/>
  <c r="L109" i="1"/>
  <c r="P303" i="3"/>
  <c r="P324" i="3"/>
  <c r="O324" i="3"/>
  <c r="O326" i="3"/>
  <c r="S95" i="4"/>
  <c r="S264" i="3"/>
  <c r="J119" i="1"/>
  <c r="J128" i="1"/>
  <c r="J11" i="1"/>
  <c r="S11" i="3"/>
  <c r="S11" i="4"/>
  <c r="S234" i="3"/>
  <c r="J106" i="1"/>
  <c r="J105" i="1"/>
  <c r="N119" i="4"/>
  <c r="N128" i="4"/>
  <c r="O114" i="4"/>
  <c r="I18" i="1"/>
  <c r="I45" i="1"/>
  <c r="I46" i="1"/>
  <c r="P93" i="4"/>
  <c r="P96" i="4"/>
  <c r="S96" i="4"/>
  <c r="O9" i="3"/>
  <c r="N9" i="4"/>
  <c r="AB13" i="3"/>
  <c r="P13" i="1"/>
  <c r="AB132" i="4"/>
  <c r="AB334" i="3"/>
  <c r="AC330" i="3"/>
  <c r="C136" i="1"/>
  <c r="L102" i="1"/>
  <c r="U236" i="3"/>
  <c r="U102" i="4"/>
  <c r="V102" i="4"/>
  <c r="W102" i="4"/>
  <c r="L123" i="1"/>
  <c r="U305" i="3"/>
  <c r="V305" i="3"/>
  <c r="W305" i="3"/>
  <c r="L110" i="1"/>
  <c r="L4" i="1"/>
  <c r="L121" i="1"/>
  <c r="U303" i="3"/>
  <c r="U121" i="4"/>
  <c r="L103" i="1"/>
  <c r="U237" i="3"/>
  <c r="L100" i="1"/>
  <c r="L122" i="1"/>
  <c r="U304" i="3"/>
  <c r="U122" i="4"/>
  <c r="L124" i="1"/>
  <c r="U306" i="3"/>
  <c r="U124" i="4"/>
  <c r="V124" i="4"/>
  <c r="W124" i="4"/>
  <c r="T121" i="4"/>
  <c r="T324" i="3"/>
  <c r="T60" i="3"/>
  <c r="AA85" i="4"/>
  <c r="AA87" i="4"/>
  <c r="AA184" i="3"/>
  <c r="W85" i="4"/>
  <c r="W87" i="4"/>
  <c r="V87" i="4"/>
  <c r="Z87" i="4"/>
  <c r="AB182" i="3"/>
  <c r="AB58" i="4"/>
  <c r="AC58" i="4"/>
  <c r="AD58" i="4"/>
  <c r="AC155" i="3"/>
  <c r="AD155" i="3"/>
  <c r="N21" i="3"/>
  <c r="N142" i="3"/>
  <c r="O12" i="3"/>
  <c r="P12" i="3"/>
  <c r="P85" i="1"/>
  <c r="P87" i="1"/>
  <c r="O87" i="1"/>
  <c r="O39" i="1"/>
  <c r="AA83" i="3"/>
  <c r="AA39" i="4"/>
  <c r="P9" i="3"/>
  <c r="P21" i="3"/>
  <c r="P142" i="3"/>
  <c r="O21" i="3"/>
  <c r="O142" i="3"/>
  <c r="S93" i="4"/>
  <c r="S232" i="3"/>
  <c r="J107" i="1"/>
  <c r="J9" i="1"/>
  <c r="S114" i="4"/>
  <c r="S119" i="4"/>
  <c r="S128" i="4"/>
  <c r="S301" i="3"/>
  <c r="S326" i="3"/>
  <c r="P326" i="3"/>
  <c r="K117" i="1"/>
  <c r="T267" i="3"/>
  <c r="T117" i="4"/>
  <c r="K114" i="1"/>
  <c r="K115" i="1"/>
  <c r="T265" i="3"/>
  <c r="T115" i="4"/>
  <c r="K116" i="1"/>
  <c r="T266" i="3"/>
  <c r="T116" i="4"/>
  <c r="K94" i="1"/>
  <c r="T191" i="3"/>
  <c r="K93" i="1"/>
  <c r="K96" i="1"/>
  <c r="T193" i="3"/>
  <c r="K95" i="1"/>
  <c r="T192" i="3"/>
  <c r="J111" i="1"/>
  <c r="J15" i="1"/>
  <c r="S15" i="3"/>
  <c r="S15" i="4"/>
  <c r="P121" i="4"/>
  <c r="P126" i="4"/>
  <c r="O126" i="4"/>
  <c r="P94" i="4"/>
  <c r="P98" i="4"/>
  <c r="P107" i="4"/>
  <c r="O9" i="4"/>
  <c r="N18" i="4"/>
  <c r="N45" i="4"/>
  <c r="O98" i="4"/>
  <c r="O107" i="4"/>
  <c r="O119" i="4"/>
  <c r="P114" i="4"/>
  <c r="P119" i="4"/>
  <c r="S100" i="4"/>
  <c r="S105" i="4"/>
  <c r="S255" i="3"/>
  <c r="S257" i="3"/>
  <c r="K15" i="1"/>
  <c r="T15" i="3"/>
  <c r="T15" i="4"/>
  <c r="AB136" i="4"/>
  <c r="AC132" i="4"/>
  <c r="AD330" i="3"/>
  <c r="AD334" i="3"/>
  <c r="AC334" i="3"/>
  <c r="AB13" i="4"/>
  <c r="AC13" i="4"/>
  <c r="AC13" i="3"/>
  <c r="V303" i="3"/>
  <c r="W303" i="3"/>
  <c r="V236" i="3"/>
  <c r="W236" i="3"/>
  <c r="U123" i="4"/>
  <c r="V123" i="4"/>
  <c r="W123" i="4"/>
  <c r="V304" i="3"/>
  <c r="W304" i="3"/>
  <c r="V306" i="3"/>
  <c r="W306" i="3"/>
  <c r="V237" i="3"/>
  <c r="W237" i="3"/>
  <c r="U103" i="4"/>
  <c r="V103" i="4"/>
  <c r="W103" i="4"/>
  <c r="U324" i="3"/>
  <c r="L126" i="1"/>
  <c r="U234" i="3"/>
  <c r="V121" i="4"/>
  <c r="W121" i="4"/>
  <c r="T126" i="4"/>
  <c r="U273" i="3"/>
  <c r="U279" i="3"/>
  <c r="U282" i="3"/>
  <c r="U281" i="3"/>
  <c r="U277" i="3"/>
  <c r="U280" i="3"/>
  <c r="U275" i="3"/>
  <c r="U278" i="3"/>
  <c r="U292" i="3"/>
  <c r="V122" i="4"/>
  <c r="U276" i="3"/>
  <c r="U271" i="3"/>
  <c r="U274" i="3"/>
  <c r="U284" i="3"/>
  <c r="U269" i="3"/>
  <c r="U272" i="3"/>
  <c r="U270" i="3"/>
  <c r="U268" i="3"/>
  <c r="M102" i="1"/>
  <c r="Z236" i="3"/>
  <c r="U283" i="3"/>
  <c r="U295" i="3"/>
  <c r="U298" i="3"/>
  <c r="U293" i="3"/>
  <c r="U296" i="3"/>
  <c r="U294" i="3"/>
  <c r="U289" i="3"/>
  <c r="T36" i="4"/>
  <c r="U297" i="3"/>
  <c r="U287" i="3"/>
  <c r="U290" i="3"/>
  <c r="U291" i="3"/>
  <c r="U285" i="3"/>
  <c r="U288" i="3"/>
  <c r="U299" i="3"/>
  <c r="U286" i="3"/>
  <c r="M122" i="1"/>
  <c r="M109" i="1"/>
  <c r="M110" i="1"/>
  <c r="M4" i="1"/>
  <c r="M100" i="1"/>
  <c r="C87" i="1"/>
  <c r="AB85" i="4"/>
  <c r="AB184" i="3"/>
  <c r="AC182" i="3"/>
  <c r="P128" i="4"/>
  <c r="T190" i="3"/>
  <c r="K99" i="1"/>
  <c r="K111" i="1"/>
  <c r="K98" i="1"/>
  <c r="K107" i="1"/>
  <c r="K9" i="1"/>
  <c r="S98" i="4"/>
  <c r="S107" i="4"/>
  <c r="T95" i="4"/>
  <c r="U126" i="4"/>
  <c r="O128" i="4"/>
  <c r="P9" i="4"/>
  <c r="P18" i="4"/>
  <c r="P45" i="4"/>
  <c r="O18" i="4"/>
  <c r="O45" i="4"/>
  <c r="T96" i="4"/>
  <c r="T264" i="3"/>
  <c r="K119" i="1"/>
  <c r="K128" i="1"/>
  <c r="K11" i="1"/>
  <c r="T11" i="3"/>
  <c r="T11" i="4"/>
  <c r="S47" i="4"/>
  <c r="J47" i="1"/>
  <c r="T94" i="4"/>
  <c r="J12" i="1"/>
  <c r="S9" i="3"/>
  <c r="AD13" i="3"/>
  <c r="AG13" i="3"/>
  <c r="AD132" i="4"/>
  <c r="AD136" i="4"/>
  <c r="AC136" i="4"/>
  <c r="AD13" i="4"/>
  <c r="AG13" i="4"/>
  <c r="P39" i="1"/>
  <c r="C39" i="1"/>
  <c r="AB83" i="3"/>
  <c r="AC83" i="3"/>
  <c r="W324" i="3"/>
  <c r="M123" i="1"/>
  <c r="Z305" i="3"/>
  <c r="Z123" i="4"/>
  <c r="V324" i="3"/>
  <c r="U100" i="4"/>
  <c r="V234" i="3"/>
  <c r="M124" i="1"/>
  <c r="Z306" i="3"/>
  <c r="Z124" i="4"/>
  <c r="M101" i="1"/>
  <c r="Z235" i="3"/>
  <c r="Z101" i="4"/>
  <c r="M103" i="1"/>
  <c r="Z237" i="3"/>
  <c r="Z103" i="4"/>
  <c r="V296" i="3"/>
  <c r="W296" i="3"/>
  <c r="V295" i="3"/>
  <c r="W295" i="3"/>
  <c r="Z102" i="4"/>
  <c r="V299" i="3"/>
  <c r="W299" i="3"/>
  <c r="V285" i="3"/>
  <c r="W285" i="3"/>
  <c r="V290" i="3"/>
  <c r="W290" i="3"/>
  <c r="V297" i="3"/>
  <c r="W297" i="3"/>
  <c r="V289" i="3"/>
  <c r="W289" i="3"/>
  <c r="V268" i="3"/>
  <c r="W268" i="3"/>
  <c r="V269" i="3"/>
  <c r="W269" i="3"/>
  <c r="V274" i="3"/>
  <c r="W274" i="3"/>
  <c r="V276" i="3"/>
  <c r="W276" i="3"/>
  <c r="W122" i="4"/>
  <c r="W126" i="4"/>
  <c r="V126" i="4"/>
  <c r="V278" i="3"/>
  <c r="W278" i="3"/>
  <c r="V280" i="3"/>
  <c r="W280" i="3"/>
  <c r="V281" i="3"/>
  <c r="W281" i="3"/>
  <c r="V279" i="3"/>
  <c r="W279" i="3"/>
  <c r="Z234" i="3"/>
  <c r="V293" i="3"/>
  <c r="W293" i="3"/>
  <c r="V298" i="3"/>
  <c r="W298" i="3"/>
  <c r="V283" i="3"/>
  <c r="W283" i="3"/>
  <c r="Z304" i="3"/>
  <c r="V286" i="3"/>
  <c r="W286" i="3"/>
  <c r="V288" i="3"/>
  <c r="W288" i="3"/>
  <c r="V291" i="3"/>
  <c r="W291" i="3"/>
  <c r="V287" i="3"/>
  <c r="W287" i="3"/>
  <c r="V294" i="3"/>
  <c r="W294" i="3"/>
  <c r="V270" i="3"/>
  <c r="W270" i="3"/>
  <c r="V272" i="3"/>
  <c r="W272" i="3"/>
  <c r="V284" i="3"/>
  <c r="W284" i="3"/>
  <c r="V271" i="3"/>
  <c r="W271" i="3"/>
  <c r="V292" i="3"/>
  <c r="W292" i="3"/>
  <c r="V275" i="3"/>
  <c r="W275" i="3"/>
  <c r="V277" i="3"/>
  <c r="W277" i="3"/>
  <c r="V282" i="3"/>
  <c r="W282" i="3"/>
  <c r="V273" i="3"/>
  <c r="W273" i="3"/>
  <c r="AD182" i="3"/>
  <c r="AD184" i="3"/>
  <c r="AC184" i="3"/>
  <c r="AB87" i="4"/>
  <c r="AC85" i="4"/>
  <c r="S12" i="3"/>
  <c r="S12" i="4"/>
  <c r="T9" i="3"/>
  <c r="K12" i="1"/>
  <c r="J18" i="1"/>
  <c r="J45" i="1"/>
  <c r="T93" i="4"/>
  <c r="T232" i="3"/>
  <c r="T257" i="3"/>
  <c r="S9" i="4"/>
  <c r="S18" i="4"/>
  <c r="S45" i="4"/>
  <c r="S21" i="3"/>
  <c r="S142" i="3"/>
  <c r="T114" i="4"/>
  <c r="T119" i="4"/>
  <c r="T128" i="4"/>
  <c r="T301" i="3"/>
  <c r="T326" i="3"/>
  <c r="L101" i="1"/>
  <c r="L115" i="1"/>
  <c r="U265" i="3"/>
  <c r="L117" i="1"/>
  <c r="U267" i="3"/>
  <c r="L114" i="1"/>
  <c r="L116" i="1"/>
  <c r="U266" i="3"/>
  <c r="L94" i="1"/>
  <c r="U191" i="3"/>
  <c r="L95" i="1"/>
  <c r="U192" i="3"/>
  <c r="L96" i="1"/>
  <c r="U193" i="3"/>
  <c r="L93" i="1"/>
  <c r="T47" i="4"/>
  <c r="K47" i="1"/>
  <c r="AB39" i="4"/>
  <c r="AC39" i="4"/>
  <c r="M105" i="1"/>
  <c r="M106" i="1"/>
  <c r="U60" i="3"/>
  <c r="W234" i="3"/>
  <c r="V100" i="4"/>
  <c r="Z284" i="3"/>
  <c r="Z289" i="3"/>
  <c r="Z298" i="3"/>
  <c r="Z271" i="3"/>
  <c r="Z272" i="3"/>
  <c r="Z277" i="3"/>
  <c r="Z278" i="3"/>
  <c r="Z283" i="3"/>
  <c r="Z122" i="4"/>
  <c r="Z276" i="3"/>
  <c r="Z281" i="3"/>
  <c r="Z290" i="3"/>
  <c r="Z295" i="3"/>
  <c r="Z296" i="3"/>
  <c r="Z269" i="3"/>
  <c r="Z270" i="3"/>
  <c r="Z275" i="3"/>
  <c r="Z255" i="3"/>
  <c r="Z100" i="4"/>
  <c r="Z268" i="3"/>
  <c r="Z273" i="3"/>
  <c r="Z282" i="3"/>
  <c r="Z287" i="3"/>
  <c r="Z288" i="3"/>
  <c r="Z293" i="3"/>
  <c r="Z294" i="3"/>
  <c r="Z299" i="3"/>
  <c r="Z292" i="3"/>
  <c r="Z297" i="3"/>
  <c r="Z274" i="3"/>
  <c r="Z279" i="3"/>
  <c r="Z280" i="3"/>
  <c r="Z285" i="3"/>
  <c r="Z286" i="3"/>
  <c r="Z291" i="3"/>
  <c r="AD83" i="3"/>
  <c r="AG83" i="3"/>
  <c r="AD85" i="4"/>
  <c r="AD87" i="4"/>
  <c r="AC87" i="4"/>
  <c r="AG85" i="4"/>
  <c r="AG87" i="4"/>
  <c r="T12" i="3"/>
  <c r="T12" i="4"/>
  <c r="K18" i="1"/>
  <c r="K45" i="1"/>
  <c r="V266" i="3"/>
  <c r="W266" i="3"/>
  <c r="U116" i="4"/>
  <c r="V116" i="4"/>
  <c r="W116" i="4"/>
  <c r="U95" i="4"/>
  <c r="V95" i="4"/>
  <c r="V192" i="3"/>
  <c r="W192" i="3"/>
  <c r="U117" i="4"/>
  <c r="V117" i="4"/>
  <c r="W117" i="4"/>
  <c r="V267" i="3"/>
  <c r="W267" i="3"/>
  <c r="T9" i="4"/>
  <c r="T18" i="4"/>
  <c r="T45" i="4"/>
  <c r="N109" i="1"/>
  <c r="U94" i="4"/>
  <c r="V94" i="4"/>
  <c r="V191" i="3"/>
  <c r="W191" i="3"/>
  <c r="V265" i="3"/>
  <c r="W265" i="3"/>
  <c r="U115" i="4"/>
  <c r="V115" i="4"/>
  <c r="W115" i="4"/>
  <c r="U190" i="3"/>
  <c r="L99" i="1"/>
  <c r="L98" i="1"/>
  <c r="U235" i="3"/>
  <c r="L106" i="1"/>
  <c r="M15" i="1"/>
  <c r="L105" i="1"/>
  <c r="U96" i="4"/>
  <c r="V96" i="4"/>
  <c r="V193" i="3"/>
  <c r="W193" i="3"/>
  <c r="U264" i="3"/>
  <c r="L119" i="1"/>
  <c r="L128" i="1"/>
  <c r="L11" i="1"/>
  <c r="U11" i="3"/>
  <c r="V11" i="3"/>
  <c r="W11" i="3"/>
  <c r="T98" i="4"/>
  <c r="T107" i="4"/>
  <c r="W100" i="4"/>
  <c r="N123" i="1"/>
  <c r="AA305" i="3"/>
  <c r="AA123" i="4"/>
  <c r="N110" i="1"/>
  <c r="N4" i="1"/>
  <c r="N121" i="1"/>
  <c r="AA303" i="3"/>
  <c r="N103" i="1"/>
  <c r="AA237" i="3"/>
  <c r="AA103" i="4"/>
  <c r="N101" i="1"/>
  <c r="AA235" i="3"/>
  <c r="AA101" i="4"/>
  <c r="N102" i="1"/>
  <c r="AA236" i="3"/>
  <c r="AA102" i="4"/>
  <c r="U36" i="4"/>
  <c r="V36" i="4"/>
  <c r="W36" i="4"/>
  <c r="V60" i="3"/>
  <c r="W60" i="3"/>
  <c r="N124" i="1"/>
  <c r="AA306" i="3"/>
  <c r="AA124" i="4"/>
  <c r="N122" i="1"/>
  <c r="AA304" i="3"/>
  <c r="N100" i="1"/>
  <c r="Z60" i="3"/>
  <c r="Z105" i="4"/>
  <c r="AD39" i="4"/>
  <c r="AG39" i="4"/>
  <c r="T21" i="3"/>
  <c r="T142" i="3"/>
  <c r="U11" i="4"/>
  <c r="V11" i="4"/>
  <c r="W96" i="4"/>
  <c r="W95" i="4"/>
  <c r="L107" i="1"/>
  <c r="L9" i="1"/>
  <c r="U114" i="4"/>
  <c r="U301" i="3"/>
  <c r="U326" i="3"/>
  <c r="V264" i="3"/>
  <c r="L15" i="1"/>
  <c r="U15" i="3"/>
  <c r="L111" i="1"/>
  <c r="U93" i="4"/>
  <c r="U232" i="3"/>
  <c r="V190" i="3"/>
  <c r="W94" i="4"/>
  <c r="V235" i="3"/>
  <c r="U101" i="4"/>
  <c r="U255" i="3"/>
  <c r="M121" i="1"/>
  <c r="M117" i="1"/>
  <c r="Z267" i="3"/>
  <c r="Z117" i="4"/>
  <c r="M116" i="1"/>
  <c r="Z266" i="3"/>
  <c r="Z116" i="4"/>
  <c r="M115" i="1"/>
  <c r="Z265" i="3"/>
  <c r="Z115" i="4"/>
  <c r="M114" i="1"/>
  <c r="M94" i="1"/>
  <c r="Z191" i="3"/>
  <c r="M96" i="1"/>
  <c r="Z193" i="3"/>
  <c r="M95" i="1"/>
  <c r="Z192" i="3"/>
  <c r="M93" i="1"/>
  <c r="Z15" i="3"/>
  <c r="Z15" i="4"/>
  <c r="O109" i="1"/>
  <c r="O110" i="1"/>
  <c r="O4" i="1"/>
  <c r="O121" i="1"/>
  <c r="AB303" i="3"/>
  <c r="AB121" i="4"/>
  <c r="O103" i="1"/>
  <c r="AB237" i="3"/>
  <c r="N105" i="1"/>
  <c r="AA121" i="4"/>
  <c r="N126" i="1"/>
  <c r="N106" i="1"/>
  <c r="N15" i="1"/>
  <c r="AA234" i="3"/>
  <c r="O122" i="1"/>
  <c r="P122" i="1"/>
  <c r="AA294" i="3"/>
  <c r="AA283" i="3"/>
  <c r="AA296" i="3"/>
  <c r="AA281" i="3"/>
  <c r="AA284" i="3"/>
  <c r="AA280" i="3"/>
  <c r="AA275" i="3"/>
  <c r="AA278" i="3"/>
  <c r="AA272" i="3"/>
  <c r="AA273" i="3"/>
  <c r="AA276" i="3"/>
  <c r="AA288" i="3"/>
  <c r="AA279" i="3"/>
  <c r="AA282" i="3"/>
  <c r="O124" i="1"/>
  <c r="O102" i="1"/>
  <c r="AA122" i="4"/>
  <c r="AA324" i="3"/>
  <c r="AA291" i="3"/>
  <c r="AA269" i="3"/>
  <c r="AA286" i="3"/>
  <c r="AA299" i="3"/>
  <c r="AA270" i="3"/>
  <c r="AA297" i="3"/>
  <c r="AA268" i="3"/>
  <c r="AA271" i="3"/>
  <c r="AA274" i="3"/>
  <c r="Z36" i="4"/>
  <c r="O123" i="1"/>
  <c r="O101" i="1"/>
  <c r="AA285" i="3"/>
  <c r="AA289" i="3"/>
  <c r="AA292" i="3"/>
  <c r="AA293" i="3"/>
  <c r="AA295" i="3"/>
  <c r="AA298" i="3"/>
  <c r="AA277" i="3"/>
  <c r="AA287" i="3"/>
  <c r="AA290" i="3"/>
  <c r="AB273" i="3"/>
  <c r="AB281" i="3"/>
  <c r="AB289" i="3"/>
  <c r="AB297" i="3"/>
  <c r="AB268" i="3"/>
  <c r="AB276" i="3"/>
  <c r="AB284" i="3"/>
  <c r="AB292" i="3"/>
  <c r="AB279" i="3"/>
  <c r="AB295" i="3"/>
  <c r="AB274" i="3"/>
  <c r="AB290" i="3"/>
  <c r="AB275" i="3"/>
  <c r="AB283" i="3"/>
  <c r="AB291" i="3"/>
  <c r="AB299" i="3"/>
  <c r="AB270" i="3"/>
  <c r="AB278" i="3"/>
  <c r="AB286" i="3"/>
  <c r="AB294" i="3"/>
  <c r="AB282" i="3"/>
  <c r="AB269" i="3"/>
  <c r="AB277" i="3"/>
  <c r="AB285" i="3"/>
  <c r="AB293" i="3"/>
  <c r="AB272" i="3"/>
  <c r="AB280" i="3"/>
  <c r="AB288" i="3"/>
  <c r="AB296" i="3"/>
  <c r="AB271" i="3"/>
  <c r="AB287" i="3"/>
  <c r="AB298" i="3"/>
  <c r="U257" i="3"/>
  <c r="P121" i="1"/>
  <c r="Z95" i="4"/>
  <c r="L47" i="1"/>
  <c r="U47" i="4"/>
  <c r="V47" i="4"/>
  <c r="U119" i="4"/>
  <c r="U128" i="4"/>
  <c r="V114" i="4"/>
  <c r="Z96" i="4"/>
  <c r="V101" i="4"/>
  <c r="U105" i="4"/>
  <c r="W190" i="3"/>
  <c r="W232" i="3"/>
  <c r="V232" i="3"/>
  <c r="V15" i="3"/>
  <c r="W15" i="3"/>
  <c r="U15" i="4"/>
  <c r="V15" i="4"/>
  <c r="W15" i="4"/>
  <c r="Z94" i="4"/>
  <c r="W235" i="3"/>
  <c r="W255" i="3"/>
  <c r="V255" i="3"/>
  <c r="V301" i="3"/>
  <c r="V326" i="3"/>
  <c r="W264" i="3"/>
  <c r="W301" i="3"/>
  <c r="W326" i="3"/>
  <c r="L12" i="1"/>
  <c r="U9" i="3"/>
  <c r="Z190" i="3"/>
  <c r="M99" i="1"/>
  <c r="M111" i="1"/>
  <c r="M98" i="1"/>
  <c r="M107" i="1"/>
  <c r="M9" i="1"/>
  <c r="M119" i="1"/>
  <c r="Z264" i="3"/>
  <c r="Z303" i="3"/>
  <c r="M126" i="1"/>
  <c r="U98" i="4"/>
  <c r="V93" i="4"/>
  <c r="P103" i="1"/>
  <c r="O126" i="1"/>
  <c r="AB304" i="3"/>
  <c r="AC304" i="3"/>
  <c r="AD304" i="3"/>
  <c r="AA15" i="3"/>
  <c r="AA15" i="4"/>
  <c r="AA255" i="3"/>
  <c r="AA100" i="4"/>
  <c r="AA105" i="4"/>
  <c r="W11" i="4"/>
  <c r="AB103" i="4"/>
  <c r="AC103" i="4"/>
  <c r="AC237" i="3"/>
  <c r="AD237" i="3"/>
  <c r="AC287" i="3"/>
  <c r="AD287" i="3"/>
  <c r="AC295" i="3"/>
  <c r="AD295" i="3"/>
  <c r="AC292" i="3"/>
  <c r="AD292" i="3"/>
  <c r="AC285" i="3"/>
  <c r="AD285" i="3"/>
  <c r="AB305" i="3"/>
  <c r="P123" i="1"/>
  <c r="AC271" i="3"/>
  <c r="AD271" i="3"/>
  <c r="AC291" i="3"/>
  <c r="AD291" i="3"/>
  <c r="AB306" i="3"/>
  <c r="P124" i="1"/>
  <c r="AC282" i="3"/>
  <c r="AD282" i="3"/>
  <c r="AC288" i="3"/>
  <c r="AD288" i="3"/>
  <c r="AC273" i="3"/>
  <c r="AD273" i="3"/>
  <c r="AC278" i="3"/>
  <c r="AD278" i="3"/>
  <c r="AC280" i="3"/>
  <c r="AD280" i="3"/>
  <c r="AC268" i="3"/>
  <c r="AD268" i="3"/>
  <c r="AC297" i="3"/>
  <c r="AD297" i="3"/>
  <c r="AC269" i="3"/>
  <c r="AD269" i="3"/>
  <c r="AC284" i="3"/>
  <c r="AD284" i="3"/>
  <c r="AC296" i="3"/>
  <c r="AD296" i="3"/>
  <c r="AC290" i="3"/>
  <c r="AD290" i="3"/>
  <c r="AC277" i="3"/>
  <c r="AD277" i="3"/>
  <c r="AC298" i="3"/>
  <c r="AD298" i="3"/>
  <c r="AC293" i="3"/>
  <c r="AD293" i="3"/>
  <c r="AC289" i="3"/>
  <c r="AD289" i="3"/>
  <c r="AC274" i="3"/>
  <c r="AD274" i="3"/>
  <c r="AA126" i="4"/>
  <c r="AC279" i="3"/>
  <c r="AD279" i="3"/>
  <c r="AC276" i="3"/>
  <c r="AD276" i="3"/>
  <c r="AC272" i="3"/>
  <c r="AD272" i="3"/>
  <c r="AC275" i="3"/>
  <c r="AD275" i="3"/>
  <c r="AC294" i="3"/>
  <c r="AD294" i="3"/>
  <c r="AB235" i="3"/>
  <c r="P101" i="1"/>
  <c r="AC270" i="3"/>
  <c r="AD270" i="3"/>
  <c r="AC299" i="3"/>
  <c r="AD299" i="3"/>
  <c r="AC286" i="3"/>
  <c r="AD286" i="3"/>
  <c r="AB236" i="3"/>
  <c r="P102" i="1"/>
  <c r="AC281" i="3"/>
  <c r="AD281" i="3"/>
  <c r="AC283" i="3"/>
  <c r="AD283" i="3"/>
  <c r="U12" i="3"/>
  <c r="U21" i="3"/>
  <c r="U142" i="3"/>
  <c r="L18" i="1"/>
  <c r="L45" i="1"/>
  <c r="L46" i="1"/>
  <c r="W257" i="3"/>
  <c r="Z47" i="4"/>
  <c r="M47" i="1"/>
  <c r="W93" i="4"/>
  <c r="W98" i="4"/>
  <c r="V98" i="4"/>
  <c r="Z114" i="4"/>
  <c r="Z119" i="4"/>
  <c r="Z301" i="3"/>
  <c r="Z93" i="4"/>
  <c r="Z232" i="3"/>
  <c r="Z257" i="3"/>
  <c r="V9" i="3"/>
  <c r="U9" i="4"/>
  <c r="V257" i="3"/>
  <c r="Z121" i="4"/>
  <c r="Z324" i="3"/>
  <c r="O93" i="1"/>
  <c r="U107" i="4"/>
  <c r="V119" i="4"/>
  <c r="V128" i="4"/>
  <c r="W114" i="4"/>
  <c r="W119" i="4"/>
  <c r="W128" i="4"/>
  <c r="AC303" i="3"/>
  <c r="AD303" i="3"/>
  <c r="M128" i="1"/>
  <c r="M11" i="1"/>
  <c r="Z11" i="3"/>
  <c r="Z11" i="4"/>
  <c r="M12" i="1"/>
  <c r="Z9" i="3"/>
  <c r="N117" i="1"/>
  <c r="N116" i="1"/>
  <c r="N114" i="1"/>
  <c r="N115" i="1"/>
  <c r="N93" i="1"/>
  <c r="N96" i="1"/>
  <c r="AA193" i="3"/>
  <c r="N95" i="1"/>
  <c r="AA192" i="3"/>
  <c r="N94" i="1"/>
  <c r="AA191" i="3"/>
  <c r="W101" i="4"/>
  <c r="W105" i="4"/>
  <c r="V105" i="4"/>
  <c r="AB324" i="3"/>
  <c r="AB122" i="4"/>
  <c r="AC122" i="4"/>
  <c r="AD122" i="4"/>
  <c r="AA60" i="3"/>
  <c r="AA36" i="4"/>
  <c r="P126" i="1"/>
  <c r="C126" i="1"/>
  <c r="AB124" i="4"/>
  <c r="AC124" i="4"/>
  <c r="AD124" i="4"/>
  <c r="AC306" i="3"/>
  <c r="AD306" i="3"/>
  <c r="AB102" i="4"/>
  <c r="AC102" i="4"/>
  <c r="AC236" i="3"/>
  <c r="AD236" i="3"/>
  <c r="AB101" i="4"/>
  <c r="AC101" i="4"/>
  <c r="AC235" i="3"/>
  <c r="AD235" i="3"/>
  <c r="AB123" i="4"/>
  <c r="AC305" i="3"/>
  <c r="AD103" i="4"/>
  <c r="AG103" i="4"/>
  <c r="V12" i="3"/>
  <c r="W12" i="3"/>
  <c r="U12" i="4"/>
  <c r="V12" i="4"/>
  <c r="W12" i="4"/>
  <c r="Z12" i="3"/>
  <c r="Z12" i="4"/>
  <c r="Z326" i="3"/>
  <c r="M18" i="1"/>
  <c r="M45" i="1"/>
  <c r="O94" i="1"/>
  <c r="V107" i="4"/>
  <c r="P4" i="1"/>
  <c r="R96" i="1"/>
  <c r="O95" i="1"/>
  <c r="AB190" i="3"/>
  <c r="P93" i="1"/>
  <c r="W9" i="3"/>
  <c r="W21" i="3"/>
  <c r="W142" i="3"/>
  <c r="V21" i="3"/>
  <c r="V142" i="3"/>
  <c r="R93" i="1"/>
  <c r="R94" i="1"/>
  <c r="R95" i="1"/>
  <c r="AA264" i="3"/>
  <c r="N119" i="1"/>
  <c r="N128" i="1"/>
  <c r="N11" i="1"/>
  <c r="Z9" i="4"/>
  <c r="Z21" i="3"/>
  <c r="Z142" i="3"/>
  <c r="AA95" i="4"/>
  <c r="AA265" i="3"/>
  <c r="W107" i="4"/>
  <c r="AA96" i="4"/>
  <c r="AA266" i="3"/>
  <c r="AB192" i="3"/>
  <c r="AB95" i="4"/>
  <c r="P95" i="1"/>
  <c r="AA94" i="4"/>
  <c r="AA190" i="3"/>
  <c r="N98" i="1"/>
  <c r="N107" i="1"/>
  <c r="N9" i="1"/>
  <c r="N99" i="1"/>
  <c r="N111" i="1"/>
  <c r="AA267" i="3"/>
  <c r="O100" i="1"/>
  <c r="O114" i="1"/>
  <c r="O115" i="1"/>
  <c r="AB265" i="3"/>
  <c r="AB115" i="4"/>
  <c r="O116" i="1"/>
  <c r="AB266" i="3"/>
  <c r="AB116" i="4"/>
  <c r="O117" i="1"/>
  <c r="AB267" i="3"/>
  <c r="AB117" i="4"/>
  <c r="O96" i="1"/>
  <c r="Z126" i="4"/>
  <c r="Z128" i="4"/>
  <c r="AC121" i="4"/>
  <c r="AD121" i="4"/>
  <c r="V9" i="4"/>
  <c r="Z98" i="4"/>
  <c r="Z107" i="4"/>
  <c r="AB60" i="3"/>
  <c r="P36" i="1"/>
  <c r="AD305" i="3"/>
  <c r="AD324" i="3"/>
  <c r="AC324" i="3"/>
  <c r="AB126" i="4"/>
  <c r="AC123" i="4"/>
  <c r="AD101" i="4"/>
  <c r="AG101" i="4"/>
  <c r="AD102" i="4"/>
  <c r="AG102" i="4"/>
  <c r="Z18" i="4"/>
  <c r="Z45" i="4"/>
  <c r="U18" i="4"/>
  <c r="U45" i="4"/>
  <c r="AC192" i="3"/>
  <c r="AD192" i="3"/>
  <c r="O98" i="1"/>
  <c r="AC95" i="4"/>
  <c r="AG95" i="4"/>
  <c r="P94" i="1"/>
  <c r="P116" i="1"/>
  <c r="AB191" i="3"/>
  <c r="AC267" i="3"/>
  <c r="AD267" i="3"/>
  <c r="AA117" i="4"/>
  <c r="AC117" i="4"/>
  <c r="AD117" i="4"/>
  <c r="AA114" i="4"/>
  <c r="AA301" i="3"/>
  <c r="AA326" i="3"/>
  <c r="W9" i="4"/>
  <c r="W18" i="4"/>
  <c r="W45" i="4"/>
  <c r="V18" i="4"/>
  <c r="V45" i="4"/>
  <c r="P100" i="1"/>
  <c r="AB234" i="3"/>
  <c r="O106" i="1"/>
  <c r="O105" i="1"/>
  <c r="AA9" i="3"/>
  <c r="N12" i="1"/>
  <c r="AA116" i="4"/>
  <c r="AC116" i="4"/>
  <c r="AD116" i="4"/>
  <c r="AC266" i="3"/>
  <c r="AD266" i="3"/>
  <c r="P115" i="1"/>
  <c r="AB93" i="4"/>
  <c r="P117" i="1"/>
  <c r="AA93" i="4"/>
  <c r="AA232" i="3"/>
  <c r="AA257" i="3"/>
  <c r="AC190" i="3"/>
  <c r="AA115" i="4"/>
  <c r="AC115" i="4"/>
  <c r="AD115" i="4"/>
  <c r="AC265" i="3"/>
  <c r="AD265" i="3"/>
  <c r="AA11" i="3"/>
  <c r="AB193" i="3"/>
  <c r="P96" i="1"/>
  <c r="P114" i="1"/>
  <c r="O119" i="1"/>
  <c r="O128" i="1"/>
  <c r="O11" i="1"/>
  <c r="AB11" i="3"/>
  <c r="AB11" i="4"/>
  <c r="AB264" i="3"/>
  <c r="AA47" i="4"/>
  <c r="N47" i="1"/>
  <c r="O99" i="1"/>
  <c r="AB36" i="4"/>
  <c r="AC36" i="4"/>
  <c r="AC60" i="3"/>
  <c r="AD123" i="4"/>
  <c r="AD126" i="4"/>
  <c r="AC126" i="4"/>
  <c r="N18" i="1"/>
  <c r="N45" i="1"/>
  <c r="P98" i="1"/>
  <c r="C98" i="1"/>
  <c r="AD95" i="4"/>
  <c r="O107" i="1"/>
  <c r="O9" i="1"/>
  <c r="P11" i="1"/>
  <c r="AB94" i="4"/>
  <c r="AC94" i="4"/>
  <c r="AG94" i="4"/>
  <c r="AC191" i="3"/>
  <c r="AD191" i="3"/>
  <c r="P119" i="1"/>
  <c r="AD190" i="3"/>
  <c r="P99" i="1"/>
  <c r="AA98" i="4"/>
  <c r="AA107" i="4"/>
  <c r="AC93" i="4"/>
  <c r="AA119" i="4"/>
  <c r="AA128" i="4"/>
  <c r="P128" i="1"/>
  <c r="C128" i="1"/>
  <c r="C119" i="1"/>
  <c r="O111" i="1"/>
  <c r="O15" i="1"/>
  <c r="AA12" i="3"/>
  <c r="AA21" i="3"/>
  <c r="AA142" i="3"/>
  <c r="AB100" i="4"/>
  <c r="AC234" i="3"/>
  <c r="AB255" i="3"/>
  <c r="AC264" i="3"/>
  <c r="AB114" i="4"/>
  <c r="AB119" i="4"/>
  <c r="AB128" i="4"/>
  <c r="AB301" i="3"/>
  <c r="AB326" i="3"/>
  <c r="AB96" i="4"/>
  <c r="AC96" i="4"/>
  <c r="AC193" i="3"/>
  <c r="AD193" i="3"/>
  <c r="AC11" i="3"/>
  <c r="AA11" i="4"/>
  <c r="AC11" i="4"/>
  <c r="AD11" i="4"/>
  <c r="AB232" i="3"/>
  <c r="AA9" i="4"/>
  <c r="P105" i="1"/>
  <c r="P106" i="1"/>
  <c r="AD36" i="4"/>
  <c r="AG36" i="4"/>
  <c r="AD60" i="3"/>
  <c r="AG60" i="3"/>
  <c r="AD94" i="4"/>
  <c r="O12" i="1"/>
  <c r="P12" i="1"/>
  <c r="AG11" i="4"/>
  <c r="P9" i="1"/>
  <c r="AB9" i="3"/>
  <c r="AC9" i="3"/>
  <c r="AG9" i="3"/>
  <c r="P111" i="1"/>
  <c r="AB98" i="4"/>
  <c r="AC232" i="3"/>
  <c r="AD11" i="3"/>
  <c r="AG11" i="3"/>
  <c r="AC100" i="4"/>
  <c r="AB105" i="4"/>
  <c r="AC47" i="4"/>
  <c r="O47" i="1"/>
  <c r="AB47" i="4"/>
  <c r="AD264" i="3"/>
  <c r="AD301" i="3"/>
  <c r="AD326" i="3"/>
  <c r="AC301" i="3"/>
  <c r="AC326" i="3"/>
  <c r="P107" i="1"/>
  <c r="C107" i="1"/>
  <c r="C105" i="1"/>
  <c r="AD96" i="4"/>
  <c r="AG96" i="4"/>
  <c r="AB257" i="3"/>
  <c r="AA12" i="4"/>
  <c r="AD93" i="4"/>
  <c r="AC98" i="4"/>
  <c r="AG93" i="4"/>
  <c r="AD234" i="3"/>
  <c r="AD255" i="3"/>
  <c r="AC255" i="3"/>
  <c r="AB15" i="3"/>
  <c r="P15" i="1"/>
  <c r="AC114" i="4"/>
  <c r="AD232" i="3"/>
  <c r="AD9" i="3"/>
  <c r="O18" i="1"/>
  <c r="O45" i="1"/>
  <c r="O46" i="1"/>
  <c r="AB12" i="3"/>
  <c r="AB9" i="4"/>
  <c r="AC9" i="4"/>
  <c r="AC257" i="3"/>
  <c r="AD98" i="4"/>
  <c r="P18" i="1"/>
  <c r="P45" i="1"/>
  <c r="C45" i="1"/>
  <c r="AB107" i="4"/>
  <c r="AD257" i="3"/>
  <c r="AC105" i="4"/>
  <c r="AD100" i="4"/>
  <c r="AD105" i="4"/>
  <c r="AG100" i="4"/>
  <c r="AA18" i="4"/>
  <c r="AA45" i="4"/>
  <c r="AC119" i="4"/>
  <c r="AC128" i="4"/>
  <c r="AD114" i="4"/>
  <c r="AD119" i="4"/>
  <c r="AD128" i="4"/>
  <c r="AC15" i="3"/>
  <c r="AB15" i="4"/>
  <c r="AC15" i="4"/>
  <c r="AB21" i="3"/>
  <c r="AB142" i="3"/>
  <c r="AG98" i="4"/>
  <c r="C18" i="1"/>
  <c r="AD107" i="4"/>
  <c r="AB12" i="4"/>
  <c r="AC12" i="4"/>
  <c r="AC18" i="4"/>
  <c r="AC45" i="4"/>
  <c r="AC12" i="3"/>
  <c r="AD9" i="4"/>
  <c r="AG9" i="4"/>
  <c r="AC107" i="4"/>
  <c r="AG107" i="4"/>
  <c r="AG105" i="4"/>
  <c r="AG15" i="4"/>
  <c r="AD15" i="4"/>
  <c r="AD15" i="3"/>
  <c r="AG15" i="3"/>
  <c r="AB18" i="4"/>
  <c r="AB45" i="4"/>
  <c r="AG12" i="3"/>
  <c r="AG21" i="3"/>
  <c r="AG142" i="3"/>
  <c r="AD12" i="3"/>
  <c r="AD21" i="3"/>
  <c r="AD142" i="3"/>
  <c r="AC21" i="3"/>
  <c r="AC142" i="3"/>
  <c r="AC143" i="3"/>
  <c r="AG12" i="4"/>
  <c r="AG18" i="4"/>
  <c r="AG45" i="4"/>
  <c r="AC46" i="4"/>
  <c r="AD12" i="4"/>
  <c r="AD18" i="4"/>
  <c r="AD45" i="4"/>
</calcChain>
</file>

<file path=xl/comments1.xml><?xml version="1.0" encoding="utf-8"?>
<comments xmlns="http://schemas.openxmlformats.org/spreadsheetml/2006/main">
  <authors>
    <author>Ted Dolan</author>
  </authors>
  <commentList>
    <comment ref="D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E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F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G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H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I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J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K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L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M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O25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Assume $0.25 per sq foot, per month
</t>
        </r>
      </text>
    </comment>
    <comment ref="E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Assume $0.25 per sq foot, per month
</t>
        </r>
      </text>
    </comment>
    <comment ref="F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Assume $0.25 per sq foot, per month
</t>
        </r>
      </text>
    </comment>
    <comment ref="G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H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I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J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K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L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M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N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  <comment ref="O26" authorId="0">
      <text>
        <r>
          <rPr>
            <b/>
            <sz val="9"/>
            <color indexed="81"/>
            <rFont val="Tahoma"/>
            <family val="2"/>
          </rPr>
          <t>Ted Dolan:</t>
        </r>
        <r>
          <rPr>
            <sz val="9"/>
            <color indexed="81"/>
            <rFont val="Tahoma"/>
            <family val="2"/>
          </rPr>
          <t xml:space="preserve">
# sq feet required *
$ cost per sq foot /
12 months
= rent per month</t>
        </r>
      </text>
    </comment>
  </commentList>
</comments>
</file>

<file path=xl/sharedStrings.xml><?xml version="1.0" encoding="utf-8"?>
<sst xmlns="http://schemas.openxmlformats.org/spreadsheetml/2006/main" count="497" uniqueCount="213">
  <si>
    <t>Cost Center Expense Estimate</t>
  </si>
  <si>
    <t xml:space="preserve"> </t>
  </si>
  <si>
    <t>Hire Date /</t>
  </si>
  <si>
    <t>Annual</t>
  </si>
  <si>
    <t>Ref Field</t>
  </si>
  <si>
    <t>Account Descriptions</t>
  </si>
  <si>
    <t>salary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</si>
  <si>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</si>
  <si>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</si>
  <si>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</si>
  <si>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</si>
  <si>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</si>
  <si>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</si>
  <si>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</si>
  <si>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</si>
  <si>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</si>
  <si>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</si>
  <si>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</si>
  <si>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</si>
  <si>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 YR</t>
  </si>
  <si>
    <t>Hired</t>
  </si>
  <si>
    <t>Level</t>
  </si>
  <si>
    <t xml:space="preserve"> -----------  </t>
  </si>
  <si>
    <t xml:space="preserve"> -----------------------------------</t>
  </si>
  <si>
    <t xml:space="preserve"> -----------</t>
  </si>
  <si>
    <t>-------</t>
  </si>
  <si>
    <t>Operating Expenses</t>
  </si>
  <si>
    <t>Direct Labor - mfg only</t>
  </si>
  <si>
    <t>Salaries</t>
  </si>
  <si>
    <t>Commissions</t>
  </si>
  <si>
    <t>Bonuses</t>
  </si>
  <si>
    <t>Fringe</t>
  </si>
  <si>
    <t>Temporary Help</t>
  </si>
  <si>
    <t>Training &amp; Seminars</t>
  </si>
  <si>
    <t>Recruiting</t>
  </si>
  <si>
    <t>Relocation</t>
  </si>
  <si>
    <t>Automobile Allowance</t>
  </si>
  <si>
    <t>Corporate Training</t>
  </si>
  <si>
    <t>Employee Activities</t>
  </si>
  <si>
    <t>Total Personnel Expense:</t>
  </si>
  <si>
    <t>Outside Services &amp; Consultants</t>
  </si>
  <si>
    <t>Outside Services - Collection</t>
  </si>
  <si>
    <t>Outside Services - Audit</t>
  </si>
  <si>
    <t>Outside Services - Tax</t>
  </si>
  <si>
    <t>Outside Services - Legal</t>
  </si>
  <si>
    <t>Total Outside Svcs Expense:</t>
  </si>
  <si>
    <t>Facilities - Allocation</t>
  </si>
  <si>
    <t>Property taxes</t>
  </si>
  <si>
    <t>Landlord Operating expenses</t>
  </si>
  <si>
    <t>Rent- Actual</t>
  </si>
  <si>
    <t>Telephone - Actual</t>
  </si>
  <si>
    <t>IS - Allocation</t>
  </si>
  <si>
    <t>Telecom - Allocation</t>
  </si>
  <si>
    <t>Telephone - Allocation</t>
  </si>
  <si>
    <t>Utilities</t>
  </si>
  <si>
    <t>On-line Services</t>
  </si>
  <si>
    <t>Software Purchases</t>
  </si>
  <si>
    <t>Postage &amp; Delivery</t>
  </si>
  <si>
    <t>Office Supplies</t>
  </si>
  <si>
    <t>Facilities Other</t>
  </si>
  <si>
    <t>Building and Grounds</t>
  </si>
  <si>
    <t>Security</t>
  </si>
  <si>
    <t>Cleaning</t>
  </si>
  <si>
    <t>Moving</t>
  </si>
  <si>
    <t>Equipment Rental</t>
  </si>
  <si>
    <t>Repair &amp; Maintenance</t>
  </si>
  <si>
    <t>Maintenance Contracts</t>
  </si>
  <si>
    <t>Dues &amp; Subscriptions</t>
  </si>
  <si>
    <t>Computer Supplies</t>
  </si>
  <si>
    <t>Corporate Insurance</t>
  </si>
  <si>
    <t>Total Facilities &amp; Equipment Expense:</t>
  </si>
  <si>
    <t>Travel</t>
  </si>
  <si>
    <t>Printing</t>
  </si>
  <si>
    <t>Collateral</t>
  </si>
  <si>
    <t>Trade Shows</t>
  </si>
  <si>
    <t>Seminars/ User Groups</t>
  </si>
  <si>
    <t>International Seminars</t>
  </si>
  <si>
    <t>Media Insertions</t>
  </si>
  <si>
    <t>Internal Marketing</t>
  </si>
  <si>
    <t>Promotions</t>
  </si>
  <si>
    <t>Ad Production</t>
  </si>
  <si>
    <t>Advertising - Coop/ MDF</t>
  </si>
  <si>
    <t>Channel Programs</t>
  </si>
  <si>
    <t>Market Research</t>
  </si>
  <si>
    <t>Direct Mail</t>
  </si>
  <si>
    <t>Competitor Analysis</t>
  </si>
  <si>
    <t>Public Relations</t>
  </si>
  <si>
    <t>Intra-Quarter Accrual</t>
  </si>
  <si>
    <t>Total Advertising &amp; Promo Expense:</t>
  </si>
  <si>
    <t>Depreciation</t>
  </si>
  <si>
    <t>Freight</t>
  </si>
  <si>
    <t>Tooling</t>
  </si>
  <si>
    <t>Rework</t>
  </si>
  <si>
    <t>Rush Charges</t>
  </si>
  <si>
    <t>Test Fixtures/ repairs</t>
  </si>
  <si>
    <t>Int'l Power Supplies</t>
  </si>
  <si>
    <t>Packing Material</t>
  </si>
  <si>
    <t>Duties and Taxes</t>
  </si>
  <si>
    <t>Total Manufacturing Expense:</t>
  </si>
  <si>
    <t>Other Engr</t>
  </si>
  <si>
    <t>Layout</t>
  </si>
  <si>
    <t>Prototype Boards</t>
  </si>
  <si>
    <t>Safety FCC</t>
  </si>
  <si>
    <t>Heat Test DVT</t>
  </si>
  <si>
    <t>Alpha Units</t>
  </si>
  <si>
    <t>Beta Units</t>
  </si>
  <si>
    <t>EGPRO Reserve</t>
  </si>
  <si>
    <t>Mechanical</t>
  </si>
  <si>
    <t>IBEAM Prototypes</t>
  </si>
  <si>
    <t>Total R&amp;D Expense:</t>
  </si>
  <si>
    <t>Organizational Costs</t>
  </si>
  <si>
    <t>Provision for Sales Tax</t>
  </si>
  <si>
    <t>Bank Charges</t>
  </si>
  <si>
    <t>Trademarks</t>
  </si>
  <si>
    <t>Misc taxes and fees</t>
  </si>
  <si>
    <t>Tax Penalties</t>
  </si>
  <si>
    <t>Bad Debts</t>
  </si>
  <si>
    <t>Public Company Fees</t>
  </si>
  <si>
    <t>Total Other Expense:</t>
  </si>
  <si>
    <t>NRE Credits</t>
  </si>
  <si>
    <t>FAS 86 SW Cap credits</t>
  </si>
  <si>
    <t>Mat Aq OH applied</t>
  </si>
  <si>
    <t>FA&amp;T Burden</t>
  </si>
  <si>
    <t>FA&amp;T Direct Labor</t>
  </si>
  <si>
    <t>FA&amp;T Overhead</t>
  </si>
  <si>
    <t>Warranty Alllocation credit</t>
  </si>
  <si>
    <t>Over or Under applied</t>
  </si>
  <si>
    <t>Charitable Contributions</t>
  </si>
  <si>
    <t>Miscellaneous</t>
  </si>
  <si>
    <t>Loaner Units</t>
  </si>
  <si>
    <t>Inventory Usage</t>
  </si>
  <si>
    <t>Corporate Bonus</t>
  </si>
  <si>
    <t>Total Miscellaneous Expense:</t>
  </si>
  <si>
    <t>Total Operating Expense:</t>
  </si>
  <si>
    <t>Quarterly Summary:</t>
  </si>
  <si>
    <t xml:space="preserve">First Quarter: </t>
  </si>
  <si>
    <t xml:space="preserve">Second Quarter: </t>
  </si>
  <si>
    <t xml:space="preserve">Third Quarter: </t>
  </si>
  <si>
    <t xml:space="preserve">Fourth Quarter: </t>
  </si>
  <si>
    <t>Capital Expenditures</t>
  </si>
  <si>
    <t>Furniture &amp; Fixtures</t>
  </si>
  <si>
    <t>Office Computers</t>
  </si>
  <si>
    <t>Office Other</t>
  </si>
  <si>
    <t>Demonstration Equipment</t>
  </si>
  <si>
    <t>License Fees</t>
  </si>
  <si>
    <t>Total Capital Purchases:</t>
  </si>
  <si>
    <t>Cumulative Capital Adds</t>
  </si>
  <si>
    <t>Base Depreciation</t>
  </si>
  <si>
    <t>Current Year Adds Depreciation</t>
  </si>
  <si>
    <t>Total Depreciation Expense:</t>
  </si>
  <si>
    <t>Useful Life of Capital Adds:</t>
  </si>
  <si>
    <t>Total Salaries for Current Heads:</t>
  </si>
  <si>
    <t>Total Current Headcount</t>
  </si>
  <si>
    <t>Total Salaries for Proposed Heads:</t>
  </si>
  <si>
    <t>Total Proposed New Headcount</t>
  </si>
  <si>
    <t>Total Salaries:</t>
  </si>
  <si>
    <t>Salary Increase Rate:</t>
  </si>
  <si>
    <t>Fringe Rate:</t>
  </si>
  <si>
    <t>Total Cost Center Headcount</t>
  </si>
  <si>
    <t>Total Commissions for Current Heads:</t>
  </si>
  <si>
    <t>Total Commissions for Proposed Heads:</t>
  </si>
  <si>
    <t>Total Commissions:</t>
  </si>
  <si>
    <t>Total Temporary Help Expense:</t>
  </si>
  <si>
    <t>Outside Services</t>
  </si>
  <si>
    <t>Total Outside Services</t>
  </si>
  <si>
    <t>Forecast</t>
  </si>
  <si>
    <t>Budget</t>
  </si>
  <si>
    <t>Variance</t>
  </si>
  <si>
    <t>Aug</t>
  </si>
  <si>
    <t>Sep</t>
  </si>
  <si>
    <t>Oct</t>
  </si>
  <si>
    <t>Nov</t>
  </si>
  <si>
    <t>Dec</t>
  </si>
  <si>
    <t>Month</t>
  </si>
  <si>
    <t>Q1</t>
  </si>
  <si>
    <t>Q2</t>
  </si>
  <si>
    <t>Q3</t>
  </si>
  <si>
    <t>Q4</t>
  </si>
  <si>
    <t>Total Outside Services Expense:</t>
  </si>
  <si>
    <t>Headcount</t>
  </si>
  <si>
    <t>Dept 800 - General and Admin</t>
  </si>
  <si>
    <t>FY</t>
  </si>
  <si>
    <t>Target:</t>
  </si>
  <si>
    <t>Actual</t>
  </si>
  <si>
    <t>G&amp;A</t>
  </si>
  <si>
    <t>Plan</t>
  </si>
  <si>
    <t>New Hire</t>
  </si>
  <si>
    <t>Misc</t>
  </si>
  <si>
    <t>Accounting and Tax</t>
  </si>
  <si>
    <t>Promotional Costs</t>
  </si>
  <si>
    <t>Production Equipment</t>
  </si>
  <si>
    <t>Buildout Costs</t>
  </si>
  <si>
    <t>Total Production Equipment:</t>
  </si>
  <si>
    <t>Total Buildout Costs:</t>
  </si>
  <si>
    <t>Cleaning Services</t>
  </si>
  <si>
    <t>Delivery Services</t>
  </si>
  <si>
    <t>Hostess</t>
  </si>
  <si>
    <t>Ovens</t>
  </si>
  <si>
    <t>Tables, Chairs, Etc</t>
  </si>
  <si>
    <t>Pots and Pans</t>
  </si>
  <si>
    <t>Dough  mixer</t>
  </si>
  <si>
    <t>Dishwashing</t>
  </si>
  <si>
    <t>Design, Permit, Other</t>
  </si>
  <si>
    <t>Signage</t>
  </si>
  <si>
    <t>HVAC, plumbing, electrical</t>
  </si>
  <si>
    <t>Rent- Actual (# sq ft * $/ft / 12)</t>
  </si>
  <si>
    <t>Refrigeration</t>
  </si>
  <si>
    <t>New hire ($/hr * hrs/wk * 52)</t>
  </si>
  <si>
    <t>Carpentry, buildout</t>
  </si>
  <si>
    <t>New Hire ($/hr,40 hr wk,52 wks yr)</t>
  </si>
  <si>
    <t>POS &amp; Internet</t>
  </si>
  <si>
    <t>CC Processing</t>
  </si>
  <si>
    <t>Mgr ($/hr * hrs/wk * 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</si>
</sst>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000_);_(* \(#,##0.0000\);_(* &quot;-&quot;??_);_(@_)"/>
  </numFmts>
  <fonts count="18" x14ac:knownFonts="1">
    <font>
      <sz val="10"/>
      <name val="Times"/>
    </font>
    <font>
      <sz val="10"/>
      <name val="Times"/>
      <family val="1"/>
    </font>
    <font>
      <sz val="10"/>
      <name val="Tms Rmn"/>
    </font>
    <font>
      <b/>
      <sz val="12"/>
      <name val="Tms Rmn"/>
    </font>
    <font>
      <b/>
      <sz val="10"/>
      <name val="Tms Rmn"/>
    </font>
    <font>
      <i/>
      <sz val="10"/>
      <name val="Tms Rmn"/>
    </font>
    <font>
      <i/>
      <sz val="7"/>
      <name val="Tms Rmn"/>
    </font>
    <font>
      <b/>
      <i/>
      <sz val="10"/>
      <name val="Tms Rmn"/>
    </font>
    <font>
      <sz val="9"/>
      <name val="Times"/>
      <family val="1"/>
    </font>
    <font>
      <i/>
      <sz val="11"/>
      <name val="Tms Rmn"/>
      <family val="1"/>
    </font>
    <font>
      <sz val="8"/>
      <name val="Tms Rmn"/>
      <family val="1"/>
    </font>
    <font>
      <sz val="8"/>
      <name val="Tms Rmn"/>
    </font>
    <font>
      <i/>
      <sz val="11"/>
      <name val="Tms Rmn"/>
    </font>
    <font>
      <sz val="9"/>
      <name val="Tms Rmn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Times"/>
    </font>
    <font>
      <u/>
      <sz val="10"/>
      <color theme="11"/>
      <name val="Times"/>
    </font>
  </fonts>
  <fills count="4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rgb="FF00FF99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37" fontId="2" fillId="0" borderId="0" xfId="0" applyNumberFormat="1" applyFont="1" applyBorder="1" applyProtection="1"/>
    <xf numFmtId="3" fontId="2" fillId="0" borderId="0" xfId="1" applyNumberFormat="1" applyFont="1" applyBorder="1" applyAlignment="1" applyProtection="1">
      <alignment horizontal="center"/>
    </xf>
    <xf numFmtId="3" fontId="2" fillId="0" borderId="0" xfId="1" applyNumberFormat="1" applyFont="1" applyBorder="1" applyAlignment="1" applyProtection="1">
      <alignment horizontal="right"/>
    </xf>
    <xf numFmtId="0" fontId="7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/>
    </xf>
    <xf numFmtId="37" fontId="2" fillId="0" borderId="1" xfId="0" applyNumberFormat="1" applyFont="1" applyBorder="1" applyProtection="1">
      <protection locked="0"/>
    </xf>
    <xf numFmtId="37" fontId="5" fillId="0" borderId="0" xfId="0" applyNumberFormat="1" applyFont="1" applyBorder="1" applyAlignment="1" applyProtection="1">
      <alignment horizontal="center"/>
    </xf>
    <xf numFmtId="37" fontId="2" fillId="0" borderId="0" xfId="0" applyNumberFormat="1" applyFont="1" applyBorder="1" applyAlignment="1" applyProtection="1">
      <alignment horizontal="center"/>
    </xf>
    <xf numFmtId="37" fontId="2" fillId="0" borderId="0" xfId="0" applyNumberFormat="1" applyFont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14" fontId="2" fillId="0" borderId="1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</xf>
    <xf numFmtId="165" fontId="9" fillId="0" borderId="0" xfId="1" applyNumberFormat="1" applyFont="1" applyBorder="1" applyAlignment="1" applyProtection="1">
      <alignment horizontal="right"/>
    </xf>
    <xf numFmtId="165" fontId="2" fillId="0" borderId="0" xfId="1" applyNumberFormat="1" applyFont="1" applyBorder="1" applyProtection="1"/>
    <xf numFmtId="165" fontId="2" fillId="0" borderId="0" xfId="1" applyNumberFormat="1" applyFont="1" applyProtection="1"/>
    <xf numFmtId="165" fontId="2" fillId="0" borderId="0" xfId="1" applyNumberFormat="1" applyFont="1" applyAlignment="1" applyProtection="1">
      <alignment horizontal="center"/>
    </xf>
    <xf numFmtId="165" fontId="2" fillId="0" borderId="0" xfId="1" applyNumberFormat="1" applyFont="1" applyBorder="1" applyAlignment="1" applyProtection="1">
      <alignment horizontal="center"/>
    </xf>
    <xf numFmtId="165" fontId="0" fillId="0" borderId="0" xfId="1" applyNumberFormat="1" applyFont="1" applyProtection="1"/>
    <xf numFmtId="165" fontId="2" fillId="0" borderId="2" xfId="1" applyNumberFormat="1" applyFont="1" applyBorder="1" applyProtection="1"/>
    <xf numFmtId="165" fontId="2" fillId="0" borderId="1" xfId="1" applyNumberFormat="1" applyFont="1" applyBorder="1" applyProtection="1">
      <protection locked="0"/>
    </xf>
    <xf numFmtId="165" fontId="2" fillId="0" borderId="3" xfId="1" applyNumberFormat="1" applyFont="1" applyBorder="1" applyProtection="1"/>
    <xf numFmtId="165" fontId="2" fillId="0" borderId="0" xfId="1" applyNumberFormat="1" applyFont="1" applyBorder="1" applyProtection="1">
      <protection locked="0"/>
    </xf>
    <xf numFmtId="0" fontId="7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2" fillId="0" borderId="1" xfId="0" applyFont="1" applyBorder="1" applyAlignment="1" applyProtection="1">
      <alignment horizontal="left"/>
      <protection locked="0"/>
    </xf>
    <xf numFmtId="14" fontId="8" fillId="0" borderId="0" xfId="1" applyNumberFormat="1" applyFont="1" applyAlignment="1" applyProtection="1">
      <alignment horizontal="center"/>
    </xf>
    <xf numFmtId="14" fontId="2" fillId="0" borderId="0" xfId="0" applyNumberFormat="1" applyFont="1" applyAlignment="1" applyProtection="1">
      <alignment horizontal="center"/>
    </xf>
    <xf numFmtId="165" fontId="10" fillId="0" borderId="2" xfId="1" applyNumberFormat="1" applyFont="1" applyBorder="1" applyProtection="1"/>
    <xf numFmtId="0" fontId="2" fillId="0" borderId="0" xfId="0" applyFont="1" applyBorder="1" applyAlignment="1" applyProtection="1">
      <alignment horizontal="left"/>
      <protection locked="0"/>
    </xf>
    <xf numFmtId="14" fontId="0" fillId="0" borderId="0" xfId="0" applyNumberFormat="1" applyAlignment="1" applyProtection="1">
      <alignment horizontal="center"/>
    </xf>
    <xf numFmtId="0" fontId="5" fillId="0" borderId="0" xfId="0" applyFont="1" applyAlignment="1" applyProtection="1">
      <alignment horizontal="left"/>
    </xf>
    <xf numFmtId="14" fontId="2" fillId="0" borderId="1" xfId="0" applyNumberFormat="1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37" fontId="2" fillId="0" borderId="0" xfId="0" applyNumberFormat="1" applyFont="1" applyProtection="1">
      <protection locked="0"/>
    </xf>
    <xf numFmtId="165" fontId="2" fillId="0" borderId="0" xfId="1" applyNumberFormat="1" applyFont="1" applyBorder="1" applyAlignment="1" applyProtection="1">
      <alignment horizontal="right"/>
      <protection locked="0"/>
    </xf>
    <xf numFmtId="165" fontId="0" fillId="0" borderId="0" xfId="1" applyNumberFormat="1" applyFont="1" applyProtection="1">
      <protection locked="0"/>
    </xf>
    <xf numFmtId="0" fontId="0" fillId="0" borderId="0" xfId="0" applyProtection="1">
      <protection locked="0"/>
    </xf>
    <xf numFmtId="14" fontId="2" fillId="0" borderId="0" xfId="0" applyNumberFormat="1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0" xfId="1" applyNumberFormat="1" applyFont="1" applyProtection="1">
      <protection locked="0"/>
    </xf>
    <xf numFmtId="165" fontId="2" fillId="0" borderId="0" xfId="1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37" fontId="7" fillId="0" borderId="0" xfId="0" applyNumberFormat="1" applyFont="1" applyProtection="1">
      <protection locked="0"/>
    </xf>
    <xf numFmtId="165" fontId="11" fillId="0" borderId="2" xfId="1" applyNumberFormat="1" applyFont="1" applyBorder="1" applyProtection="1">
      <protection locked="0"/>
    </xf>
    <xf numFmtId="165" fontId="2" fillId="0" borderId="2" xfId="1" applyNumberFormat="1" applyFont="1" applyBorder="1" applyAlignment="1" applyProtection="1">
      <alignment horizontal="right"/>
      <protection locked="0"/>
    </xf>
    <xf numFmtId="165" fontId="2" fillId="0" borderId="2" xfId="1" applyNumberFormat="1" applyFon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14" fontId="8" fillId="0" borderId="0" xfId="1" applyNumberFormat="1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165" fontId="2" fillId="0" borderId="0" xfId="1" applyNumberFormat="1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3" fillId="0" borderId="0" xfId="0" applyFont="1" applyProtection="1">
      <protection locked="0"/>
    </xf>
    <xf numFmtId="37" fontId="4" fillId="0" borderId="0" xfId="0" applyNumberFormat="1" applyFont="1" applyProtection="1">
      <protection locked="0"/>
    </xf>
    <xf numFmtId="165" fontId="9" fillId="0" borderId="0" xfId="1" applyNumberFormat="1" applyFont="1" applyBorder="1" applyAlignment="1" applyProtection="1">
      <alignment horizontal="right"/>
      <protection locked="0"/>
    </xf>
    <xf numFmtId="38" fontId="2" fillId="0" borderId="0" xfId="0" applyNumberFormat="1" applyFont="1" applyProtection="1">
      <protection locked="0"/>
    </xf>
    <xf numFmtId="22" fontId="5" fillId="0" borderId="0" xfId="0" applyNumberFormat="1" applyFont="1" applyAlignment="1" applyProtection="1">
      <alignment horizontal="left"/>
      <protection locked="0"/>
    </xf>
    <xf numFmtId="37" fontId="2" fillId="0" borderId="0" xfId="0" applyNumberFormat="1" applyFont="1" applyAlignment="1" applyProtection="1">
      <alignment horizontal="left"/>
      <protection locked="0"/>
    </xf>
    <xf numFmtId="166" fontId="2" fillId="0" borderId="0" xfId="1" applyNumberFormat="1" applyFont="1" applyBorder="1" applyProtection="1">
      <protection locked="0"/>
    </xf>
    <xf numFmtId="3" fontId="2" fillId="0" borderId="0" xfId="1" applyNumberFormat="1" applyFont="1" applyAlignment="1" applyProtection="1">
      <alignment horizontal="center"/>
      <protection locked="0"/>
    </xf>
    <xf numFmtId="165" fontId="6" fillId="0" borderId="0" xfId="1" applyNumberFormat="1" applyFont="1" applyBorder="1" applyAlignment="1" applyProtection="1">
      <alignment horizontal="center"/>
      <protection locked="0"/>
    </xf>
    <xf numFmtId="165" fontId="2" fillId="0" borderId="0" xfId="1" applyNumberFormat="1" applyFont="1" applyBorder="1" applyAlignment="1" applyProtection="1">
      <alignment horizontal="center"/>
      <protection locked="0"/>
    </xf>
    <xf numFmtId="43" fontId="2" fillId="0" borderId="0" xfId="1" applyFont="1" applyBorder="1" applyProtection="1">
      <protection locked="0"/>
    </xf>
    <xf numFmtId="37" fontId="2" fillId="0" borderId="0" xfId="0" applyNumberFormat="1" applyFont="1" applyBorder="1" applyProtection="1">
      <protection locked="0"/>
    </xf>
    <xf numFmtId="0" fontId="2" fillId="0" borderId="0" xfId="0" applyFont="1" applyBorder="1" applyProtection="1">
      <protection locked="0"/>
    </xf>
    <xf numFmtId="165" fontId="2" fillId="0" borderId="0" xfId="1" quotePrefix="1" applyNumberFormat="1" applyFont="1" applyBorder="1" applyAlignment="1" applyProtection="1">
      <alignment horizontal="center"/>
      <protection locked="0"/>
    </xf>
    <xf numFmtId="43" fontId="2" fillId="0" borderId="0" xfId="1" applyFont="1" applyBorder="1" applyAlignment="1" applyProtection="1">
      <alignment horizontal="center"/>
      <protection locked="0"/>
    </xf>
    <xf numFmtId="37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37" fontId="2" fillId="0" borderId="0" xfId="0" applyNumberFormat="1" applyFont="1" applyAlignment="1" applyProtection="1">
      <alignment horizontal="center"/>
      <protection locked="0"/>
    </xf>
    <xf numFmtId="165" fontId="2" fillId="0" borderId="0" xfId="1" quotePrefix="1" applyNumberFormat="1" applyFont="1" applyAlignment="1" applyProtection="1">
      <alignment horizontal="center"/>
      <protection locked="0"/>
    </xf>
    <xf numFmtId="43" fontId="2" fillId="0" borderId="0" xfId="1" applyFont="1" applyBorder="1" applyAlignment="1" applyProtection="1">
      <alignment horizontal="right"/>
      <protection locked="0"/>
    </xf>
    <xf numFmtId="37" fontId="2" fillId="0" borderId="0" xfId="0" applyNumberFormat="1" applyFont="1" applyBorder="1" applyAlignment="1" applyProtection="1">
      <alignment horizontal="right"/>
      <protection locked="0"/>
    </xf>
    <xf numFmtId="165" fontId="2" fillId="0" borderId="3" xfId="1" applyNumberFormat="1" applyFont="1" applyBorder="1" applyProtection="1">
      <protection locked="0"/>
    </xf>
    <xf numFmtId="165" fontId="2" fillId="0" borderId="1" xfId="1" applyNumberFormat="1" applyFont="1" applyBorder="1" applyProtection="1"/>
    <xf numFmtId="166" fontId="0" fillId="0" borderId="0" xfId="1" applyNumberFormat="1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165" fontId="11" fillId="0" borderId="0" xfId="1" applyNumberFormat="1" applyFont="1" applyBorder="1" applyProtection="1">
      <protection locked="0"/>
    </xf>
    <xf numFmtId="165" fontId="0" fillId="0" borderId="0" xfId="0" applyNumberFormat="1"/>
    <xf numFmtId="37" fontId="0" fillId="0" borderId="0" xfId="0" applyNumberFormat="1"/>
    <xf numFmtId="3" fontId="5" fillId="0" borderId="0" xfId="1" applyNumberFormat="1" applyFont="1" applyBorder="1" applyAlignment="1" applyProtection="1">
      <alignment horizontal="center"/>
    </xf>
    <xf numFmtId="165" fontId="12" fillId="0" borderId="0" xfId="1" applyNumberFormat="1" applyFont="1" applyBorder="1" applyAlignment="1" applyProtection="1">
      <alignment horizontal="right"/>
      <protection locked="0"/>
    </xf>
    <xf numFmtId="0" fontId="11" fillId="0" borderId="0" xfId="0" applyFont="1" applyAlignment="1" applyProtection="1">
      <alignment horizontal="center"/>
      <protection locked="0"/>
    </xf>
    <xf numFmtId="165" fontId="2" fillId="0" borderId="0" xfId="0" applyNumberFormat="1" applyFont="1" applyProtection="1"/>
    <xf numFmtId="165" fontId="2" fillId="0" borderId="0" xfId="0" applyNumberFormat="1" applyFont="1" applyProtection="1">
      <protection locked="0"/>
    </xf>
    <xf numFmtId="165" fontId="11" fillId="0" borderId="5" xfId="1" applyNumberFormat="1" applyFont="1" applyBorder="1" applyProtection="1">
      <protection locked="0"/>
    </xf>
    <xf numFmtId="165" fontId="2" fillId="0" borderId="4" xfId="1" applyNumberFormat="1" applyFont="1" applyBorder="1" applyProtection="1">
      <protection locked="0"/>
    </xf>
    <xf numFmtId="164" fontId="2" fillId="0" borderId="4" xfId="2" applyNumberFormat="1" applyFont="1" applyBorder="1" applyProtection="1">
      <protection locked="0"/>
    </xf>
    <xf numFmtId="14" fontId="13" fillId="0" borderId="0" xfId="1" applyNumberFormat="1" applyFont="1" applyAlignment="1" applyProtection="1">
      <alignment horizontal="center"/>
      <protection locked="0"/>
    </xf>
    <xf numFmtId="165" fontId="13" fillId="0" borderId="0" xfId="1" applyNumberFormat="1" applyFont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165" fontId="2" fillId="2" borderId="1" xfId="1" applyNumberFormat="1" applyFont="1" applyFill="1" applyBorder="1" applyProtection="1">
      <protection locked="0"/>
    </xf>
    <xf numFmtId="14" fontId="2" fillId="3" borderId="1" xfId="0" applyNumberFormat="1" applyFont="1" applyFill="1" applyBorder="1" applyAlignment="1" applyProtection="1">
      <alignment horizontal="center"/>
      <protection locked="0"/>
    </xf>
    <xf numFmtId="37" fontId="2" fillId="3" borderId="1" xfId="0" applyNumberFormat="1" applyFont="1" applyFill="1" applyBorder="1" applyProtection="1">
      <protection locked="0"/>
    </xf>
    <xf numFmtId="164" fontId="4" fillId="3" borderId="4" xfId="2" applyNumberFormat="1" applyFont="1" applyFill="1" applyBorder="1" applyProtection="1">
      <protection locked="0"/>
    </xf>
  </cellXfs>
  <cellStyles count="7">
    <cellStyle name="Comma" xfId="1" builtinId="3"/>
    <cellStyle name="Followed Hyperlink" xfId="4" builtinId="9" hidden="1"/>
    <cellStyle name="Followed Hyperlink" xfId="6" builtinId="9" hidden="1"/>
    <cellStyle name="Hyperlink" xfId="3" builtinId="8" hidden="1"/>
    <cellStyle name="Hyperlink" xfId="5" builtinId="8" hidden="1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tal%20Revenue%20Pl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UnitsSoldMonth"/>
      <sheetName val="Rev&amp;COGSPerUnit"/>
      <sheetName val="Rev&amp;COGSMonth"/>
      <sheetName val="RevQtrly"/>
    </sheetNames>
    <sheetDataSet>
      <sheetData sheetId="0">
        <row r="6">
          <cell r="D6">
            <v>26145</v>
          </cell>
          <cell r="E6">
            <v>26667.9</v>
          </cell>
          <cell r="F6">
            <v>27201.258000000002</v>
          </cell>
          <cell r="G6">
            <v>27745.283160000006</v>
          </cell>
          <cell r="H6">
            <v>28300.188823200002</v>
          </cell>
          <cell r="I6">
            <v>28866.192599663998</v>
          </cell>
          <cell r="J6">
            <v>29443.516451657284</v>
          </cell>
          <cell r="K6">
            <v>30032.386780690427</v>
          </cell>
          <cell r="L6">
            <v>30633.034516304237</v>
          </cell>
          <cell r="M6">
            <v>31245.695206630317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outlinePr summaryRight="0"/>
    <pageSetUpPr autoPageBreaks="0"/>
  </sheetPr>
  <dimension ref="A1:BP149"/>
  <sheetViews>
    <sheetView showGridLines="0" tabSelected="1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27" sqref="B27"/>
    </sheetView>
  </sheetViews>
  <sheetFormatPr baseColWidth="10" defaultColWidth="9.33203125" defaultRowHeight="13" x14ac:dyDescent="0"/>
  <cols>
    <col min="1" max="1" width="9.5" style="38" customWidth="1"/>
    <col min="2" max="2" width="26.83203125" style="45" customWidth="1"/>
    <col min="3" max="3" width="10.1640625" style="45" customWidth="1"/>
    <col min="4" max="5" width="9.6640625" style="46" customWidth="1"/>
    <col min="6" max="6" width="10.1640625" style="46" customWidth="1"/>
    <col min="7" max="8" width="9.6640625" style="46" customWidth="1"/>
    <col min="9" max="9" width="9.5" style="46" bestFit="1" customWidth="1"/>
    <col min="10" max="11" width="9.6640625" style="46" customWidth="1"/>
    <col min="12" max="12" width="10.1640625" style="46" customWidth="1"/>
    <col min="13" max="14" width="9.6640625" style="46" customWidth="1"/>
    <col min="15" max="15" width="10.33203125" style="46" customWidth="1"/>
    <col min="16" max="16" width="12.6640625" style="46" customWidth="1"/>
    <col min="17" max="17" width="1.6640625" style="46" customWidth="1"/>
    <col min="18" max="19" width="6.5" style="46" customWidth="1"/>
    <col min="20" max="20" width="16.1640625" style="45" customWidth="1"/>
    <col min="21" max="16384" width="9.33203125" style="45"/>
  </cols>
  <sheetData>
    <row r="1" spans="1:68" ht="16">
      <c r="B1" s="58" t="s">
        <v>0</v>
      </c>
      <c r="C1" s="59"/>
      <c r="D1" s="87"/>
      <c r="E1" s="27"/>
      <c r="F1" s="27"/>
      <c r="G1" s="27"/>
      <c r="H1" s="27"/>
      <c r="I1" s="27"/>
      <c r="J1" s="27"/>
      <c r="K1" s="27"/>
      <c r="L1" s="27"/>
      <c r="M1" s="27"/>
      <c r="N1" s="27"/>
      <c r="P1" s="56"/>
      <c r="T1" s="61"/>
      <c r="U1" s="61"/>
      <c r="V1" s="61"/>
      <c r="W1" s="61"/>
      <c r="X1" s="61"/>
      <c r="Y1" s="61"/>
      <c r="Z1" s="61"/>
      <c r="AA1" s="61"/>
    </row>
    <row r="2" spans="1:68">
      <c r="A2" s="39" t="s">
        <v>184</v>
      </c>
      <c r="B2" s="62" t="s">
        <v>180</v>
      </c>
      <c r="C2" s="63"/>
      <c r="D2" s="64">
        <v>0</v>
      </c>
      <c r="E2" s="27"/>
      <c r="F2" s="27"/>
      <c r="G2" s="27"/>
      <c r="H2" s="27"/>
      <c r="I2" s="27"/>
      <c r="J2" s="27"/>
      <c r="K2" s="27"/>
      <c r="L2" s="27"/>
      <c r="M2" s="27"/>
      <c r="N2" s="27"/>
      <c r="P2" s="56"/>
      <c r="T2" s="61"/>
      <c r="U2" s="61"/>
      <c r="V2" s="61"/>
      <c r="W2" s="61"/>
      <c r="X2" s="61"/>
      <c r="Y2" s="61"/>
      <c r="Z2" s="61"/>
      <c r="AA2" s="61"/>
    </row>
    <row r="3" spans="1:68" ht="6" customHeight="1">
      <c r="B3" s="45" t="s">
        <v>1</v>
      </c>
      <c r="C3" s="65"/>
      <c r="D3" s="27"/>
      <c r="E3" s="66"/>
      <c r="F3" s="66"/>
      <c r="G3" s="27"/>
      <c r="H3" s="27"/>
      <c r="I3" s="27"/>
      <c r="J3" s="67"/>
      <c r="K3" s="67"/>
      <c r="L3" s="67"/>
      <c r="M3" s="67"/>
      <c r="N3" s="27"/>
      <c r="O3" s="27"/>
      <c r="P3" s="67"/>
      <c r="Q3" s="27"/>
      <c r="R3" s="27"/>
      <c r="S3" s="27"/>
      <c r="T3" s="68"/>
      <c r="U3" s="68"/>
      <c r="V3" s="68"/>
      <c r="W3" s="69"/>
      <c r="X3" s="69"/>
      <c r="Y3" s="69"/>
      <c r="Z3" s="69"/>
      <c r="AA3" s="69"/>
      <c r="AB3" s="69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</row>
    <row r="4" spans="1:68">
      <c r="A4" s="88" t="s">
        <v>2</v>
      </c>
      <c r="B4" s="45" t="s">
        <v>1</v>
      </c>
      <c r="C4" s="65" t="s">
        <v>3</v>
      </c>
      <c r="D4" s="71">
        <f>+D110-D109+1</f>
        <v>31</v>
      </c>
      <c r="E4" s="71">
        <f t="shared" ref="E4:O4" si="0">+E110-E109+1</f>
        <v>29</v>
      </c>
      <c r="F4" s="71">
        <f t="shared" si="0"/>
        <v>31</v>
      </c>
      <c r="G4" s="71">
        <f t="shared" si="0"/>
        <v>30</v>
      </c>
      <c r="H4" s="71">
        <f t="shared" si="0"/>
        <v>31</v>
      </c>
      <c r="I4" s="71">
        <f t="shared" si="0"/>
        <v>30</v>
      </c>
      <c r="J4" s="71">
        <f t="shared" si="0"/>
        <v>31</v>
      </c>
      <c r="K4" s="71">
        <f t="shared" si="0"/>
        <v>31</v>
      </c>
      <c r="L4" s="71">
        <f t="shared" si="0"/>
        <v>30</v>
      </c>
      <c r="M4" s="71">
        <f t="shared" si="0"/>
        <v>31</v>
      </c>
      <c r="N4" s="71">
        <f t="shared" si="0"/>
        <v>30</v>
      </c>
      <c r="O4" s="71">
        <f t="shared" si="0"/>
        <v>31</v>
      </c>
      <c r="P4" s="67">
        <f>SUM(D4:O4)</f>
        <v>366</v>
      </c>
      <c r="Q4" s="67"/>
      <c r="R4" s="67"/>
      <c r="S4" s="67"/>
      <c r="T4" s="72"/>
      <c r="U4" s="72"/>
      <c r="V4" s="72"/>
      <c r="W4" s="73"/>
      <c r="X4" s="73"/>
      <c r="Y4" s="73"/>
      <c r="Z4" s="73"/>
      <c r="AA4" s="73"/>
      <c r="AB4" s="73"/>
      <c r="AC4" s="70"/>
      <c r="AD4" s="74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</row>
    <row r="5" spans="1:68">
      <c r="A5" s="88" t="s">
        <v>4</v>
      </c>
      <c r="B5" s="38" t="s">
        <v>5</v>
      </c>
      <c r="C5" s="65" t="s">
        <v>6</v>
      </c>
      <c r="D5" s="67" t="s">
        <v>7</v>
      </c>
      <c r="E5" s="67" t="s">
        <v>8</v>
      </c>
      <c r="F5" s="67" t="s">
        <v>9</v>
      </c>
      <c r="G5" s="67" t="s">
        <v>10</v>
      </c>
      <c r="H5" s="67" t="s">
        <v>11</v>
      </c>
      <c r="I5" s="67" t="s">
        <v>12</v>
      </c>
      <c r="J5" s="67" t="s">
        <v>13</v>
      </c>
      <c r="K5" s="67" t="s">
        <v>14</v>
      </c>
      <c r="L5" s="67" t="s">
        <v>15</v>
      </c>
      <c r="M5" s="67" t="s">
        <v>16</v>
      </c>
      <c r="N5" s="67" t="s">
        <v>17</v>
      </c>
      <c r="O5" s="67" t="s">
        <v>18</v>
      </c>
      <c r="P5" s="67" t="s">
        <v>19</v>
      </c>
      <c r="Q5" s="67"/>
      <c r="R5" s="67" t="s">
        <v>20</v>
      </c>
      <c r="S5" s="67" t="s">
        <v>21</v>
      </c>
      <c r="T5" s="72"/>
      <c r="U5" s="72"/>
      <c r="V5" s="72"/>
      <c r="W5" s="73"/>
      <c r="X5" s="73"/>
      <c r="Y5" s="73"/>
      <c r="Z5" s="73"/>
      <c r="AA5" s="73"/>
      <c r="AB5" s="73"/>
      <c r="AC5" s="70"/>
      <c r="AD5" s="74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</row>
    <row r="6" spans="1:68">
      <c r="A6" s="73" t="s">
        <v>22</v>
      </c>
      <c r="B6" s="75" t="s">
        <v>23</v>
      </c>
      <c r="C6" s="65" t="s">
        <v>24</v>
      </c>
      <c r="D6" s="56" t="s">
        <v>24</v>
      </c>
      <c r="E6" s="56" t="s">
        <v>24</v>
      </c>
      <c r="F6" s="56" t="s">
        <v>24</v>
      </c>
      <c r="G6" s="56" t="s">
        <v>24</v>
      </c>
      <c r="H6" s="56" t="s">
        <v>24</v>
      </c>
      <c r="I6" s="56" t="s">
        <v>24</v>
      </c>
      <c r="J6" s="56" t="s">
        <v>24</v>
      </c>
      <c r="K6" s="56" t="s">
        <v>24</v>
      </c>
      <c r="L6" s="56" t="s">
        <v>24</v>
      </c>
      <c r="M6" s="56" t="s">
        <v>24</v>
      </c>
      <c r="N6" s="56" t="s">
        <v>24</v>
      </c>
      <c r="O6" s="56" t="s">
        <v>24</v>
      </c>
      <c r="P6" s="56" t="s">
        <v>24</v>
      </c>
      <c r="Q6" s="67"/>
      <c r="R6" s="76" t="s">
        <v>25</v>
      </c>
      <c r="S6" s="76" t="s">
        <v>25</v>
      </c>
      <c r="T6" s="72"/>
      <c r="U6" s="72"/>
      <c r="V6" s="77"/>
      <c r="W6" s="78"/>
      <c r="X6" s="78"/>
      <c r="Y6" s="78"/>
      <c r="Z6" s="78"/>
      <c r="AA6" s="78"/>
      <c r="AB6" s="78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</row>
    <row r="7" spans="1:68">
      <c r="B7" s="57" t="s">
        <v>26</v>
      </c>
      <c r="C7" s="40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68" ht="12.5" hidden="1" customHeight="1">
      <c r="C8" s="40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0">
        <f>SUM(D8:O8)</f>
        <v>0</v>
      </c>
    </row>
    <row r="9" spans="1:68" s="1" customFormat="1">
      <c r="A9" s="8"/>
      <c r="B9" s="1" t="s">
        <v>28</v>
      </c>
      <c r="D9" s="20">
        <f>D107</f>
        <v>0</v>
      </c>
      <c r="E9" s="20">
        <f t="shared" ref="E9:O9" si="1">E107</f>
        <v>2051</v>
      </c>
      <c r="F9" s="20">
        <f t="shared" si="1"/>
        <v>6891</v>
      </c>
      <c r="G9" s="20">
        <f t="shared" si="1"/>
        <v>6666</v>
      </c>
      <c r="H9" s="20">
        <f t="shared" si="1"/>
        <v>6891</v>
      </c>
      <c r="I9" s="20">
        <f t="shared" si="1"/>
        <v>6666</v>
      </c>
      <c r="J9" s="20">
        <f t="shared" si="1"/>
        <v>6891</v>
      </c>
      <c r="K9" s="20">
        <f t="shared" si="1"/>
        <v>6891</v>
      </c>
      <c r="L9" s="20">
        <f t="shared" si="1"/>
        <v>6666</v>
      </c>
      <c r="M9" s="20">
        <f t="shared" si="1"/>
        <v>6891</v>
      </c>
      <c r="N9" s="20">
        <f t="shared" si="1"/>
        <v>6666</v>
      </c>
      <c r="O9" s="20">
        <f t="shared" si="1"/>
        <v>6891</v>
      </c>
      <c r="P9" s="20">
        <f>SUM(D9:O9)</f>
        <v>70061</v>
      </c>
      <c r="Q9" s="20"/>
      <c r="R9" s="20"/>
      <c r="S9" s="20"/>
      <c r="T9" s="89"/>
    </row>
    <row r="10" spans="1:68" hidden="1">
      <c r="B10" s="45" t="s">
        <v>29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f>SUM(D10:O10)</f>
        <v>0</v>
      </c>
    </row>
    <row r="11" spans="1:68">
      <c r="B11" s="45" t="s">
        <v>30</v>
      </c>
      <c r="D11" s="25">
        <f>D128</f>
        <v>0</v>
      </c>
      <c r="E11" s="25">
        <f t="shared" ref="E11:O11" si="2">E128</f>
        <v>0</v>
      </c>
      <c r="F11" s="25">
        <f t="shared" si="2"/>
        <v>0</v>
      </c>
      <c r="G11" s="25">
        <f t="shared" si="2"/>
        <v>0</v>
      </c>
      <c r="H11" s="25">
        <f t="shared" si="2"/>
        <v>0</v>
      </c>
      <c r="I11" s="25">
        <f t="shared" si="2"/>
        <v>0</v>
      </c>
      <c r="J11" s="25">
        <f t="shared" si="2"/>
        <v>0</v>
      </c>
      <c r="K11" s="25">
        <f t="shared" si="2"/>
        <v>0</v>
      </c>
      <c r="L11" s="25">
        <f t="shared" si="2"/>
        <v>0</v>
      </c>
      <c r="M11" s="25">
        <f t="shared" si="2"/>
        <v>0</v>
      </c>
      <c r="N11" s="25">
        <f t="shared" si="2"/>
        <v>0</v>
      </c>
      <c r="O11" s="25">
        <f t="shared" si="2"/>
        <v>0</v>
      </c>
      <c r="P11" s="46">
        <f>SUM(D11:O11)</f>
        <v>0</v>
      </c>
    </row>
    <row r="12" spans="1:68">
      <c r="B12" s="45" t="s">
        <v>31</v>
      </c>
      <c r="D12" s="46">
        <f t="shared" ref="D12:O12" si="3">+(+D10+D9)*$C$110</f>
        <v>0</v>
      </c>
      <c r="E12" s="46">
        <f t="shared" si="3"/>
        <v>307.64999999999998</v>
      </c>
      <c r="F12" s="46">
        <f t="shared" si="3"/>
        <v>1033.6499999999999</v>
      </c>
      <c r="G12" s="46">
        <f t="shared" si="3"/>
        <v>999.9</v>
      </c>
      <c r="H12" s="46">
        <f t="shared" si="3"/>
        <v>1033.6499999999999</v>
      </c>
      <c r="I12" s="46">
        <f t="shared" si="3"/>
        <v>999.9</v>
      </c>
      <c r="J12" s="46">
        <f t="shared" si="3"/>
        <v>1033.6499999999999</v>
      </c>
      <c r="K12" s="46">
        <f t="shared" si="3"/>
        <v>1033.6499999999999</v>
      </c>
      <c r="L12" s="46">
        <f t="shared" si="3"/>
        <v>999.9</v>
      </c>
      <c r="M12" s="46">
        <f t="shared" si="3"/>
        <v>1033.6499999999999</v>
      </c>
      <c r="N12" s="46">
        <f t="shared" si="3"/>
        <v>999.9</v>
      </c>
      <c r="O12" s="46">
        <f t="shared" si="3"/>
        <v>1033.6499999999999</v>
      </c>
      <c r="P12" s="46">
        <f t="shared" ref="P12:P16" si="4">SUM(D12:O12)</f>
        <v>10509.149999999998</v>
      </c>
      <c r="T12" s="90"/>
    </row>
    <row r="13" spans="1:68">
      <c r="B13" s="45" t="s">
        <v>32</v>
      </c>
      <c r="D13" s="46">
        <f>+D136</f>
        <v>0</v>
      </c>
      <c r="E13" s="46">
        <f>+E136</f>
        <v>0</v>
      </c>
      <c r="F13" s="46">
        <f>+F136</f>
        <v>0</v>
      </c>
      <c r="G13" s="46">
        <f>+G136</f>
        <v>0</v>
      </c>
      <c r="H13" s="46">
        <f t="shared" ref="H13:O13" si="5">+H136</f>
        <v>0</v>
      </c>
      <c r="I13" s="46">
        <f t="shared" si="5"/>
        <v>0</v>
      </c>
      <c r="J13" s="46">
        <f t="shared" si="5"/>
        <v>0</v>
      </c>
      <c r="K13" s="46">
        <f t="shared" si="5"/>
        <v>0</v>
      </c>
      <c r="L13" s="46">
        <f t="shared" si="5"/>
        <v>0</v>
      </c>
      <c r="M13" s="46">
        <f t="shared" si="5"/>
        <v>0</v>
      </c>
      <c r="N13" s="46">
        <f t="shared" si="5"/>
        <v>0</v>
      </c>
      <c r="O13" s="46">
        <f t="shared" si="5"/>
        <v>0</v>
      </c>
      <c r="P13" s="46">
        <f t="shared" si="4"/>
        <v>0</v>
      </c>
      <c r="T13" s="90"/>
    </row>
    <row r="14" spans="1:68" hidden="1">
      <c r="B14" s="45" t="s">
        <v>33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46">
        <f t="shared" si="4"/>
        <v>0</v>
      </c>
    </row>
    <row r="15" spans="1:68" hidden="1">
      <c r="B15" s="45" t="s">
        <v>34</v>
      </c>
      <c r="D15" s="25">
        <f>0*(D106)</f>
        <v>0</v>
      </c>
      <c r="E15" s="25">
        <f>1000*(E106-D106)</f>
        <v>0</v>
      </c>
      <c r="F15" s="25">
        <f t="shared" ref="F15:O15" si="6">1000*(F106-E106)</f>
        <v>0</v>
      </c>
      <c r="G15" s="25">
        <f t="shared" si="6"/>
        <v>0</v>
      </c>
      <c r="H15" s="25">
        <f t="shared" si="6"/>
        <v>0</v>
      </c>
      <c r="I15" s="25">
        <f t="shared" si="6"/>
        <v>0</v>
      </c>
      <c r="J15" s="25">
        <f t="shared" si="6"/>
        <v>0</v>
      </c>
      <c r="K15" s="25">
        <f t="shared" si="6"/>
        <v>0</v>
      </c>
      <c r="L15" s="25">
        <f t="shared" si="6"/>
        <v>0</v>
      </c>
      <c r="M15" s="25">
        <f t="shared" si="6"/>
        <v>0</v>
      </c>
      <c r="N15" s="25">
        <f t="shared" si="6"/>
        <v>0</v>
      </c>
      <c r="O15" s="25">
        <f t="shared" si="6"/>
        <v>0</v>
      </c>
      <c r="P15" s="46">
        <f t="shared" si="4"/>
        <v>0</v>
      </c>
    </row>
    <row r="16" spans="1:68" hidden="1">
      <c r="B16" s="45" t="s">
        <v>38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46">
        <f t="shared" si="4"/>
        <v>0</v>
      </c>
    </row>
    <row r="17" spans="2:20" ht="6" customHeight="1"/>
    <row r="18" spans="2:20" ht="14" thickBot="1">
      <c r="B18" s="48" t="s">
        <v>39</v>
      </c>
      <c r="C18" s="49" t="str">
        <f>IF(ABS(SUM(D18:O18)-P18)&lt;0.01,"","Error")</f>
        <v/>
      </c>
      <c r="D18" s="52">
        <f t="shared" ref="D18:P18" si="7">SUM(D8:D17)</f>
        <v>0</v>
      </c>
      <c r="E18" s="52">
        <f t="shared" si="7"/>
        <v>2358.65</v>
      </c>
      <c r="F18" s="52">
        <f t="shared" si="7"/>
        <v>7924.65</v>
      </c>
      <c r="G18" s="52">
        <f t="shared" si="7"/>
        <v>7665.9</v>
      </c>
      <c r="H18" s="52">
        <f t="shared" si="7"/>
        <v>7924.65</v>
      </c>
      <c r="I18" s="52">
        <f t="shared" si="7"/>
        <v>7665.9</v>
      </c>
      <c r="J18" s="52">
        <f t="shared" si="7"/>
        <v>7924.65</v>
      </c>
      <c r="K18" s="52">
        <f t="shared" si="7"/>
        <v>7924.65</v>
      </c>
      <c r="L18" s="52">
        <f t="shared" si="7"/>
        <v>7665.9</v>
      </c>
      <c r="M18" s="52">
        <f t="shared" si="7"/>
        <v>7924.65</v>
      </c>
      <c r="N18" s="52">
        <f t="shared" si="7"/>
        <v>7665.9</v>
      </c>
      <c r="O18" s="52">
        <f t="shared" si="7"/>
        <v>7924.65</v>
      </c>
      <c r="P18" s="52">
        <f t="shared" si="7"/>
        <v>80570.149999999994</v>
      </c>
      <c r="T18" s="90"/>
    </row>
    <row r="19" spans="2:20" ht="6" customHeight="1" thickTop="1"/>
    <row r="20" spans="2:20">
      <c r="B20" s="45" t="s">
        <v>40</v>
      </c>
      <c r="C20" s="49" t="str">
        <f>IF(ABS(SUM(D20:O20)-P20)&lt;0.01,"","Error")</f>
        <v/>
      </c>
      <c r="D20" s="25">
        <f>D148</f>
        <v>0</v>
      </c>
      <c r="E20" s="25">
        <f t="shared" ref="E20:O20" si="8">E148</f>
        <v>0</v>
      </c>
      <c r="F20" s="25">
        <f t="shared" si="8"/>
        <v>275</v>
      </c>
      <c r="G20" s="25">
        <f t="shared" si="8"/>
        <v>275</v>
      </c>
      <c r="H20" s="25">
        <f t="shared" si="8"/>
        <v>275</v>
      </c>
      <c r="I20" s="25">
        <f t="shared" si="8"/>
        <v>275</v>
      </c>
      <c r="J20" s="25">
        <f t="shared" si="8"/>
        <v>275</v>
      </c>
      <c r="K20" s="25">
        <f t="shared" si="8"/>
        <v>275</v>
      </c>
      <c r="L20" s="25">
        <f t="shared" si="8"/>
        <v>275</v>
      </c>
      <c r="M20" s="25">
        <f t="shared" si="8"/>
        <v>275</v>
      </c>
      <c r="N20" s="25">
        <f t="shared" si="8"/>
        <v>275</v>
      </c>
      <c r="O20" s="25">
        <f t="shared" si="8"/>
        <v>275</v>
      </c>
      <c r="P20" s="46">
        <f t="shared" ref="P20:P21" si="9">SUM(D20:O20)</f>
        <v>2750</v>
      </c>
    </row>
    <row r="21" spans="2:20">
      <c r="B21" s="45" t="s">
        <v>44</v>
      </c>
      <c r="C21" s="49"/>
      <c r="D21" s="25">
        <v>0</v>
      </c>
      <c r="E21" s="25">
        <v>0</v>
      </c>
      <c r="F21" s="25">
        <v>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46">
        <f t="shared" si="9"/>
        <v>2000</v>
      </c>
    </row>
    <row r="22" spans="2:20" ht="6" customHeight="1"/>
    <row r="23" spans="2:20" ht="14" thickBot="1">
      <c r="B23" s="48" t="s">
        <v>45</v>
      </c>
      <c r="C23" s="49" t="str">
        <f>IF(ABS(SUM(D23:O23)-P23)&lt;0.01,"","Error")</f>
        <v/>
      </c>
      <c r="D23" s="52">
        <f t="shared" ref="D23:P23" si="10">SUM(D20:D22)</f>
        <v>0</v>
      </c>
      <c r="E23" s="52">
        <f t="shared" si="10"/>
        <v>0</v>
      </c>
      <c r="F23" s="52">
        <f t="shared" si="10"/>
        <v>2275</v>
      </c>
      <c r="G23" s="52">
        <f t="shared" si="10"/>
        <v>275</v>
      </c>
      <c r="H23" s="52">
        <f t="shared" si="10"/>
        <v>275</v>
      </c>
      <c r="I23" s="52">
        <f t="shared" si="10"/>
        <v>275</v>
      </c>
      <c r="J23" s="52">
        <f t="shared" si="10"/>
        <v>275</v>
      </c>
      <c r="K23" s="52">
        <f t="shared" si="10"/>
        <v>275</v>
      </c>
      <c r="L23" s="52">
        <f t="shared" si="10"/>
        <v>275</v>
      </c>
      <c r="M23" s="52">
        <f t="shared" si="10"/>
        <v>275</v>
      </c>
      <c r="N23" s="52">
        <f t="shared" si="10"/>
        <v>275</v>
      </c>
      <c r="O23" s="52">
        <f t="shared" si="10"/>
        <v>275</v>
      </c>
      <c r="P23" s="52">
        <f t="shared" si="10"/>
        <v>4750</v>
      </c>
      <c r="T23" s="90"/>
    </row>
    <row r="24" spans="2:20" ht="6" customHeight="1" thickTop="1"/>
    <row r="25" spans="2:20">
      <c r="B25" s="45" t="s">
        <v>205</v>
      </c>
      <c r="D25" s="25">
        <f>0*40/12</f>
        <v>0</v>
      </c>
      <c r="E25" s="25">
        <f>0*40/12</f>
        <v>0</v>
      </c>
      <c r="F25" s="25">
        <f>(1000*28)/12</f>
        <v>2333.3333333333335</v>
      </c>
      <c r="G25" s="25">
        <f>+F25</f>
        <v>2333.3333333333335</v>
      </c>
      <c r="H25" s="25">
        <f t="shared" ref="H25:O25" si="11">+G25</f>
        <v>2333.3333333333335</v>
      </c>
      <c r="I25" s="25">
        <f t="shared" si="11"/>
        <v>2333.3333333333335</v>
      </c>
      <c r="J25" s="25">
        <f t="shared" si="11"/>
        <v>2333.3333333333335</v>
      </c>
      <c r="K25" s="25">
        <f t="shared" si="11"/>
        <v>2333.3333333333335</v>
      </c>
      <c r="L25" s="25">
        <f t="shared" si="11"/>
        <v>2333.3333333333335</v>
      </c>
      <c r="M25" s="25">
        <f t="shared" si="11"/>
        <v>2333.3333333333335</v>
      </c>
      <c r="N25" s="25">
        <f t="shared" si="11"/>
        <v>2333.3333333333335</v>
      </c>
      <c r="O25" s="25">
        <f t="shared" si="11"/>
        <v>2333.3333333333335</v>
      </c>
      <c r="P25" s="46">
        <f t="shared" ref="P25:P28" si="12">SUM(D25:O25)</f>
        <v>23333.333333333332</v>
      </c>
    </row>
    <row r="26" spans="2:20">
      <c r="B26" s="45" t="s">
        <v>54</v>
      </c>
      <c r="D26" s="25">
        <f>0*0.6</f>
        <v>0</v>
      </c>
      <c r="E26" s="25">
        <f>0*0.6</f>
        <v>0</v>
      </c>
      <c r="F26" s="25">
        <f>(0.35*1500)</f>
        <v>525</v>
      </c>
      <c r="G26" s="25">
        <f>+F26</f>
        <v>525</v>
      </c>
      <c r="H26" s="25">
        <f t="shared" ref="H26:O26" si="13">+G26</f>
        <v>525</v>
      </c>
      <c r="I26" s="25">
        <f t="shared" si="13"/>
        <v>525</v>
      </c>
      <c r="J26" s="25">
        <f t="shared" si="13"/>
        <v>525</v>
      </c>
      <c r="K26" s="25">
        <f t="shared" si="13"/>
        <v>525</v>
      </c>
      <c r="L26" s="25">
        <f t="shared" si="13"/>
        <v>525</v>
      </c>
      <c r="M26" s="25">
        <f t="shared" si="13"/>
        <v>525</v>
      </c>
      <c r="N26" s="25">
        <f t="shared" si="13"/>
        <v>525</v>
      </c>
      <c r="O26" s="25">
        <f t="shared" si="13"/>
        <v>525</v>
      </c>
      <c r="P26" s="46">
        <f t="shared" si="12"/>
        <v>5250</v>
      </c>
    </row>
    <row r="27" spans="2:20">
      <c r="B27" s="45" t="s">
        <v>211</v>
      </c>
      <c r="D27" s="25">
        <v>0</v>
      </c>
      <c r="E27" s="25">
        <v>0</v>
      </c>
      <c r="F27" s="25">
        <f>0.019*[1]UnitsSoldMonth!$D$6</f>
        <v>496.755</v>
      </c>
      <c r="G27" s="25">
        <f>0.019*[1]UnitsSoldMonth!$E$6</f>
        <v>506.69010000000003</v>
      </c>
      <c r="H27" s="25">
        <f>0.019*[1]UnitsSoldMonth!$F$6</f>
        <v>516.82390199999998</v>
      </c>
      <c r="I27" s="25">
        <f>0.019*[1]UnitsSoldMonth!$G$6</f>
        <v>527.16038004000006</v>
      </c>
      <c r="J27" s="25">
        <f>0.019*[1]UnitsSoldMonth!$H$6</f>
        <v>537.70358764080004</v>
      </c>
      <c r="K27" s="25">
        <f>0.019*[1]UnitsSoldMonth!$I$6</f>
        <v>548.45765939361593</v>
      </c>
      <c r="L27" s="25">
        <f>0.019*[1]UnitsSoldMonth!$J$6</f>
        <v>559.42681258148843</v>
      </c>
      <c r="M27" s="25">
        <f>0.019*[1]UnitsSoldMonth!$K$6</f>
        <v>570.61534883311811</v>
      </c>
      <c r="N27" s="25">
        <f>0.019*[1]UnitsSoldMonth!$L$6</f>
        <v>582.02765580978053</v>
      </c>
      <c r="O27" s="25">
        <f>0.019*[1]UnitsSoldMonth!$M$6</f>
        <v>593.66820892597605</v>
      </c>
      <c r="P27" s="46">
        <f t="shared" si="12"/>
        <v>5439.3286552247782</v>
      </c>
    </row>
    <row r="28" spans="2:20">
      <c r="B28" s="45" t="s">
        <v>58</v>
      </c>
      <c r="D28" s="25">
        <f>100*0</f>
        <v>0</v>
      </c>
      <c r="E28" s="25">
        <f t="shared" ref="E28" si="14">100*0</f>
        <v>0</v>
      </c>
      <c r="F28" s="25">
        <v>75</v>
      </c>
      <c r="G28" s="25">
        <f>+F28</f>
        <v>75</v>
      </c>
      <c r="H28" s="25">
        <f t="shared" ref="H27:O28" si="15">+G28</f>
        <v>75</v>
      </c>
      <c r="I28" s="25">
        <f t="shared" si="15"/>
        <v>75</v>
      </c>
      <c r="J28" s="25">
        <f t="shared" si="15"/>
        <v>75</v>
      </c>
      <c r="K28" s="25">
        <f t="shared" si="15"/>
        <v>75</v>
      </c>
      <c r="L28" s="25">
        <f t="shared" si="15"/>
        <v>75</v>
      </c>
      <c r="M28" s="25">
        <f t="shared" si="15"/>
        <v>75</v>
      </c>
      <c r="N28" s="25">
        <f t="shared" si="15"/>
        <v>75</v>
      </c>
      <c r="O28" s="25">
        <f t="shared" si="15"/>
        <v>75</v>
      </c>
      <c r="P28" s="46">
        <f t="shared" si="12"/>
        <v>750</v>
      </c>
    </row>
    <row r="29" spans="2:20">
      <c r="B29" s="45" t="s">
        <v>64</v>
      </c>
      <c r="D29" s="25">
        <f>200*0</f>
        <v>0</v>
      </c>
      <c r="E29" s="25">
        <f t="shared" ref="E29" si="16">200*0</f>
        <v>0</v>
      </c>
      <c r="F29" s="25">
        <v>250</v>
      </c>
      <c r="G29" s="25">
        <f t="shared" ref="G29:H32" si="17">+F29</f>
        <v>250</v>
      </c>
      <c r="H29" s="25">
        <f t="shared" si="17"/>
        <v>250</v>
      </c>
      <c r="I29" s="25">
        <f t="shared" ref="I29:O29" si="18">+H29</f>
        <v>250</v>
      </c>
      <c r="J29" s="25">
        <f t="shared" si="18"/>
        <v>250</v>
      </c>
      <c r="K29" s="25">
        <f t="shared" si="18"/>
        <v>250</v>
      </c>
      <c r="L29" s="25">
        <f t="shared" si="18"/>
        <v>250</v>
      </c>
      <c r="M29" s="25">
        <f t="shared" si="18"/>
        <v>250</v>
      </c>
      <c r="N29" s="25">
        <f t="shared" si="18"/>
        <v>250</v>
      </c>
      <c r="O29" s="25">
        <f t="shared" si="18"/>
        <v>250</v>
      </c>
      <c r="P29" s="46">
        <f t="shared" ref="P29:P32" si="19">SUM(D29:O29)</f>
        <v>2500</v>
      </c>
    </row>
    <row r="30" spans="2:20">
      <c r="B30" s="45" t="s">
        <v>65</v>
      </c>
      <c r="D30" s="25">
        <v>0</v>
      </c>
      <c r="E30" s="25">
        <v>0</v>
      </c>
      <c r="F30" s="25">
        <v>100</v>
      </c>
      <c r="G30" s="25">
        <f t="shared" si="17"/>
        <v>100</v>
      </c>
      <c r="H30" s="25">
        <f t="shared" si="17"/>
        <v>100</v>
      </c>
      <c r="I30" s="25">
        <f t="shared" ref="I30:O30" si="20">+H30</f>
        <v>100</v>
      </c>
      <c r="J30" s="25">
        <f t="shared" si="20"/>
        <v>100</v>
      </c>
      <c r="K30" s="25">
        <f t="shared" si="20"/>
        <v>100</v>
      </c>
      <c r="L30" s="25">
        <f t="shared" si="20"/>
        <v>100</v>
      </c>
      <c r="M30" s="25">
        <f t="shared" si="20"/>
        <v>100</v>
      </c>
      <c r="N30" s="25">
        <f t="shared" si="20"/>
        <v>100</v>
      </c>
      <c r="O30" s="25">
        <f t="shared" si="20"/>
        <v>100</v>
      </c>
      <c r="P30" s="46">
        <f t="shared" si="19"/>
        <v>1000</v>
      </c>
    </row>
    <row r="31" spans="2:20">
      <c r="B31" s="45" t="s">
        <v>69</v>
      </c>
      <c r="D31" s="25">
        <v>0</v>
      </c>
      <c r="E31" s="25">
        <v>0</v>
      </c>
      <c r="F31" s="25">
        <v>250</v>
      </c>
      <c r="G31" s="25">
        <f t="shared" si="17"/>
        <v>250</v>
      </c>
      <c r="H31" s="25">
        <f t="shared" si="17"/>
        <v>250</v>
      </c>
      <c r="I31" s="25">
        <f t="shared" ref="I31:O31" si="21">+H31</f>
        <v>250</v>
      </c>
      <c r="J31" s="25">
        <f t="shared" si="21"/>
        <v>250</v>
      </c>
      <c r="K31" s="25">
        <f t="shared" si="21"/>
        <v>250</v>
      </c>
      <c r="L31" s="25">
        <f t="shared" si="21"/>
        <v>250</v>
      </c>
      <c r="M31" s="25">
        <f t="shared" si="21"/>
        <v>250</v>
      </c>
      <c r="N31" s="25">
        <f t="shared" si="21"/>
        <v>250</v>
      </c>
      <c r="O31" s="25">
        <f t="shared" si="21"/>
        <v>250</v>
      </c>
      <c r="P31" s="46">
        <f t="shared" si="19"/>
        <v>2500</v>
      </c>
    </row>
    <row r="32" spans="2:20">
      <c r="B32" s="45" t="s">
        <v>189</v>
      </c>
      <c r="D32" s="25">
        <v>0</v>
      </c>
      <c r="E32" s="25">
        <v>0</v>
      </c>
      <c r="F32" s="25">
        <v>100</v>
      </c>
      <c r="G32" s="25">
        <f t="shared" si="17"/>
        <v>100</v>
      </c>
      <c r="H32" s="25">
        <f t="shared" si="17"/>
        <v>100</v>
      </c>
      <c r="I32" s="25">
        <f t="shared" ref="I32:O32" si="22">+H32</f>
        <v>100</v>
      </c>
      <c r="J32" s="25">
        <f t="shared" si="22"/>
        <v>100</v>
      </c>
      <c r="K32" s="25">
        <f t="shared" si="22"/>
        <v>100</v>
      </c>
      <c r="L32" s="25">
        <f t="shared" si="22"/>
        <v>100</v>
      </c>
      <c r="M32" s="25">
        <f t="shared" si="22"/>
        <v>100</v>
      </c>
      <c r="N32" s="25">
        <f t="shared" si="22"/>
        <v>100</v>
      </c>
      <c r="O32" s="25">
        <f t="shared" si="22"/>
        <v>100</v>
      </c>
      <c r="P32" s="46">
        <f t="shared" si="19"/>
        <v>1000</v>
      </c>
    </row>
    <row r="33" spans="2:20" ht="6" customHeight="1"/>
    <row r="34" spans="2:20" ht="14" thickBot="1">
      <c r="B34" s="48" t="s">
        <v>70</v>
      </c>
      <c r="C34" s="49" t="str">
        <f>IF(ABS(SUM(D34:O34)-P34)&lt;0.01,"","Error")</f>
        <v/>
      </c>
      <c r="D34" s="52">
        <f t="shared" ref="D34:P34" si="23">SUM(D24:D33)</f>
        <v>0</v>
      </c>
      <c r="E34" s="52">
        <f t="shared" si="23"/>
        <v>0</v>
      </c>
      <c r="F34" s="52">
        <f t="shared" si="23"/>
        <v>4130.0883333333331</v>
      </c>
      <c r="G34" s="52">
        <f t="shared" si="23"/>
        <v>4140.0234333333337</v>
      </c>
      <c r="H34" s="52">
        <f t="shared" si="23"/>
        <v>4150.157235333334</v>
      </c>
      <c r="I34" s="52">
        <f t="shared" si="23"/>
        <v>4160.4937133733338</v>
      </c>
      <c r="J34" s="52">
        <f t="shared" si="23"/>
        <v>4171.036920974133</v>
      </c>
      <c r="K34" s="52">
        <f t="shared" si="23"/>
        <v>4181.7909927269493</v>
      </c>
      <c r="L34" s="52">
        <f t="shared" si="23"/>
        <v>4192.7601459148218</v>
      </c>
      <c r="M34" s="52">
        <f t="shared" si="23"/>
        <v>4203.9486821664514</v>
      </c>
      <c r="N34" s="52">
        <f t="shared" si="23"/>
        <v>4215.3609891431142</v>
      </c>
      <c r="O34" s="52">
        <f t="shared" si="23"/>
        <v>4227.0015422593096</v>
      </c>
      <c r="P34" s="52">
        <f t="shared" si="23"/>
        <v>41772.661988558109</v>
      </c>
      <c r="T34" s="90"/>
    </row>
    <row r="35" spans="2:20" ht="6" customHeight="1" thickTop="1"/>
    <row r="36" spans="2:20">
      <c r="B36" s="45" t="s">
        <v>71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46">
        <f>SUM(D36:O36)</f>
        <v>0</v>
      </c>
    </row>
    <row r="37" spans="2:20" hidden="1"/>
    <row r="38" spans="2:20" ht="6" customHeight="1"/>
    <row r="39" spans="2:20">
      <c r="B39" s="45" t="s">
        <v>89</v>
      </c>
      <c r="C39" s="49" t="str">
        <f>IF(ABS(SUM(D39:O39)-P39)&lt;0.01,"","Error")</f>
        <v/>
      </c>
      <c r="D39" s="46">
        <f>D87</f>
        <v>0</v>
      </c>
      <c r="E39" s="46">
        <f t="shared" ref="E39:O39" si="24">E87</f>
        <v>0</v>
      </c>
      <c r="F39" s="46">
        <f t="shared" si="24"/>
        <v>1215</v>
      </c>
      <c r="G39" s="46">
        <f t="shared" si="24"/>
        <v>1215</v>
      </c>
      <c r="H39" s="46">
        <f t="shared" si="24"/>
        <v>1215</v>
      </c>
      <c r="I39" s="46">
        <f t="shared" si="24"/>
        <v>1215</v>
      </c>
      <c r="J39" s="46">
        <f t="shared" si="24"/>
        <v>1215</v>
      </c>
      <c r="K39" s="46">
        <f t="shared" si="24"/>
        <v>1215</v>
      </c>
      <c r="L39" s="46">
        <f t="shared" si="24"/>
        <v>1215</v>
      </c>
      <c r="M39" s="46">
        <f t="shared" si="24"/>
        <v>1215</v>
      </c>
      <c r="N39" s="46">
        <f t="shared" si="24"/>
        <v>1215</v>
      </c>
      <c r="O39" s="46">
        <f t="shared" si="24"/>
        <v>1215</v>
      </c>
      <c r="P39" s="46">
        <f>SUM(D39:O39)</f>
        <v>12150</v>
      </c>
    </row>
    <row r="40" spans="2:20" ht="6.5" customHeight="1">
      <c r="C40" s="49"/>
    </row>
    <row r="41" spans="2:20">
      <c r="B41" s="45" t="s">
        <v>187</v>
      </c>
      <c r="D41" s="25">
        <f>1000*0</f>
        <v>0</v>
      </c>
      <c r="E41" s="25">
        <f t="shared" ref="E41" si="25">1000*0</f>
        <v>0</v>
      </c>
      <c r="F41" s="25">
        <v>500</v>
      </c>
      <c r="G41" s="25">
        <f t="shared" ref="G41:O41" si="26">+F41</f>
        <v>500</v>
      </c>
      <c r="H41" s="25">
        <f t="shared" si="26"/>
        <v>500</v>
      </c>
      <c r="I41" s="25">
        <f t="shared" si="26"/>
        <v>500</v>
      </c>
      <c r="J41" s="25">
        <f t="shared" si="26"/>
        <v>500</v>
      </c>
      <c r="K41" s="25">
        <f t="shared" si="26"/>
        <v>500</v>
      </c>
      <c r="L41" s="25">
        <f t="shared" si="26"/>
        <v>500</v>
      </c>
      <c r="M41" s="25">
        <f t="shared" si="26"/>
        <v>500</v>
      </c>
      <c r="N41" s="25">
        <f t="shared" si="26"/>
        <v>500</v>
      </c>
      <c r="O41" s="25">
        <f t="shared" si="26"/>
        <v>500</v>
      </c>
      <c r="P41" s="46">
        <f t="shared" ref="P41" si="27">SUM(D41:O41)</f>
        <v>5000</v>
      </c>
    </row>
    <row r="42" spans="2:20" ht="5.5" customHeight="1"/>
    <row r="43" spans="2:20" ht="14" thickBot="1">
      <c r="B43" s="48" t="s">
        <v>132</v>
      </c>
      <c r="C43" s="49" t="str">
        <f>IF(ABS(SUM(D43:O43)-P43)&lt;0.01,"","Error")</f>
        <v/>
      </c>
      <c r="D43" s="52">
        <f t="shared" ref="D43:P43" si="28">SUM(D41:D42)</f>
        <v>0</v>
      </c>
      <c r="E43" s="52">
        <f t="shared" si="28"/>
        <v>0</v>
      </c>
      <c r="F43" s="52">
        <f t="shared" si="28"/>
        <v>500</v>
      </c>
      <c r="G43" s="52">
        <f t="shared" si="28"/>
        <v>500</v>
      </c>
      <c r="H43" s="52">
        <f t="shared" si="28"/>
        <v>500</v>
      </c>
      <c r="I43" s="52">
        <f t="shared" si="28"/>
        <v>500</v>
      </c>
      <c r="J43" s="52">
        <f t="shared" si="28"/>
        <v>500</v>
      </c>
      <c r="K43" s="52">
        <f t="shared" si="28"/>
        <v>500</v>
      </c>
      <c r="L43" s="52">
        <f t="shared" si="28"/>
        <v>500</v>
      </c>
      <c r="M43" s="52">
        <f t="shared" si="28"/>
        <v>500</v>
      </c>
      <c r="N43" s="52">
        <f t="shared" si="28"/>
        <v>500</v>
      </c>
      <c r="O43" s="52">
        <f t="shared" si="28"/>
        <v>500</v>
      </c>
      <c r="P43" s="52">
        <f t="shared" si="28"/>
        <v>5000</v>
      </c>
    </row>
    <row r="44" spans="2:20" ht="14" thickTop="1">
      <c r="T44" s="90"/>
    </row>
    <row r="45" spans="2:20" ht="14" thickBot="1">
      <c r="B45" s="48" t="s">
        <v>133</v>
      </c>
      <c r="C45" s="49" t="str">
        <f>IF(ABS(SUM(D45:O45)-P45)&lt;0.01,"","Error")</f>
        <v/>
      </c>
      <c r="D45" s="79">
        <f>SUM(D18,D23,D34,D36,D39,D43)</f>
        <v>0</v>
      </c>
      <c r="E45" s="79">
        <f t="shared" ref="E45:O45" si="29">SUM(E18,E23,E34,E36,E39,E43)</f>
        <v>2358.65</v>
      </c>
      <c r="F45" s="79">
        <f t="shared" si="29"/>
        <v>16044.738333333333</v>
      </c>
      <c r="G45" s="79">
        <f t="shared" si="29"/>
        <v>13795.923433333333</v>
      </c>
      <c r="H45" s="79">
        <f t="shared" si="29"/>
        <v>14064.807235333334</v>
      </c>
      <c r="I45" s="79">
        <f t="shared" si="29"/>
        <v>13816.393713373334</v>
      </c>
      <c r="J45" s="79">
        <f t="shared" si="29"/>
        <v>14085.686920974133</v>
      </c>
      <c r="K45" s="79">
        <f t="shared" si="29"/>
        <v>14096.440992726948</v>
      </c>
      <c r="L45" s="79">
        <f t="shared" si="29"/>
        <v>13848.660145914822</v>
      </c>
      <c r="M45" s="79">
        <f t="shared" si="29"/>
        <v>14118.598682166452</v>
      </c>
      <c r="N45" s="79">
        <f t="shared" si="29"/>
        <v>13871.260989143113</v>
      </c>
      <c r="O45" s="79">
        <f t="shared" si="29"/>
        <v>14141.651542259309</v>
      </c>
      <c r="P45" s="79">
        <f>SUM(P18,P23,P34,P36,P39,P43)</f>
        <v>144242.8119885581</v>
      </c>
      <c r="T45" s="90"/>
    </row>
    <row r="46" spans="2:20" ht="15" thickTop="1" thickBot="1">
      <c r="B46" s="48" t="s">
        <v>134</v>
      </c>
      <c r="C46" s="49"/>
      <c r="D46" s="27"/>
      <c r="E46" s="41" t="s">
        <v>135</v>
      </c>
      <c r="F46" s="91">
        <f>SUM(D45:F45)</f>
        <v>18403.388333333332</v>
      </c>
      <c r="G46" s="27"/>
      <c r="H46" s="41" t="s">
        <v>136</v>
      </c>
      <c r="I46" s="91">
        <f>SUM(G45:I45)</f>
        <v>41677.124382039998</v>
      </c>
      <c r="J46" s="27"/>
      <c r="K46" s="41" t="s">
        <v>137</v>
      </c>
      <c r="L46" s="91">
        <f>SUM(J45:L45)</f>
        <v>42030.788059615901</v>
      </c>
      <c r="M46" s="27"/>
      <c r="N46" s="41" t="s">
        <v>138</v>
      </c>
      <c r="O46" s="91">
        <f>SUM(M45:O45)</f>
        <v>42131.511213568876</v>
      </c>
      <c r="P46" s="27"/>
      <c r="T46" s="46"/>
    </row>
    <row r="47" spans="2:20" ht="14" thickTop="1">
      <c r="B47" s="48" t="s">
        <v>158</v>
      </c>
      <c r="D47" s="46">
        <f>D111</f>
        <v>0</v>
      </c>
      <c r="E47" s="46">
        <f t="shared" ref="E47:O47" si="30">E111</f>
        <v>3</v>
      </c>
      <c r="F47" s="46">
        <f t="shared" si="30"/>
        <v>4</v>
      </c>
      <c r="G47" s="46">
        <f t="shared" si="30"/>
        <v>4</v>
      </c>
      <c r="H47" s="46">
        <f t="shared" si="30"/>
        <v>4</v>
      </c>
      <c r="I47" s="46">
        <f>I111</f>
        <v>4</v>
      </c>
      <c r="J47" s="46">
        <f t="shared" si="30"/>
        <v>4</v>
      </c>
      <c r="K47" s="46">
        <f t="shared" si="30"/>
        <v>4</v>
      </c>
      <c r="L47" s="46">
        <f t="shared" si="30"/>
        <v>4</v>
      </c>
      <c r="M47" s="46">
        <f t="shared" si="30"/>
        <v>4</v>
      </c>
      <c r="N47" s="46">
        <f t="shared" si="30"/>
        <v>4</v>
      </c>
      <c r="O47" s="46">
        <f t="shared" si="30"/>
        <v>4</v>
      </c>
    </row>
    <row r="48" spans="2:20">
      <c r="B48" s="57" t="s">
        <v>139</v>
      </c>
    </row>
    <row r="49" spans="2:16" ht="8" customHeight="1"/>
    <row r="50" spans="2:16">
      <c r="B50" s="45" t="s">
        <v>140</v>
      </c>
      <c r="D50" s="25"/>
      <c r="E50" s="25"/>
      <c r="F50" s="25">
        <v>0</v>
      </c>
      <c r="G50" s="25"/>
      <c r="H50" s="25"/>
      <c r="I50" s="25"/>
      <c r="J50" s="25"/>
      <c r="K50" s="25"/>
      <c r="L50" s="25"/>
      <c r="M50" s="25"/>
      <c r="N50" s="25"/>
      <c r="O50" s="25"/>
      <c r="P50" s="46">
        <f>SUM(D50:O50)</f>
        <v>0</v>
      </c>
    </row>
    <row r="51" spans="2:16">
      <c r="B51" s="45" t="s">
        <v>141</v>
      </c>
      <c r="D51" s="46">
        <f t="shared" ref="D51:O51" si="31">+D69</f>
        <v>0</v>
      </c>
      <c r="E51" s="46">
        <f t="shared" si="31"/>
        <v>0</v>
      </c>
      <c r="F51" s="46">
        <f t="shared" si="31"/>
        <v>0</v>
      </c>
      <c r="G51" s="46">
        <f t="shared" si="31"/>
        <v>0</v>
      </c>
      <c r="H51" s="46">
        <f t="shared" si="31"/>
        <v>0</v>
      </c>
      <c r="I51" s="46">
        <f t="shared" si="31"/>
        <v>0</v>
      </c>
      <c r="J51" s="46">
        <f t="shared" si="31"/>
        <v>0</v>
      </c>
      <c r="K51" s="46">
        <f t="shared" si="31"/>
        <v>0</v>
      </c>
      <c r="L51" s="46">
        <f t="shared" si="31"/>
        <v>0</v>
      </c>
      <c r="M51" s="46">
        <f t="shared" si="31"/>
        <v>0</v>
      </c>
      <c r="N51" s="46">
        <f t="shared" si="31"/>
        <v>0</v>
      </c>
      <c r="O51" s="46">
        <f t="shared" si="31"/>
        <v>0</v>
      </c>
      <c r="P51" s="46">
        <f>SUM(D51:O51)</f>
        <v>0</v>
      </c>
    </row>
    <row r="52" spans="2:16">
      <c r="B52" s="45" t="s">
        <v>190</v>
      </c>
      <c r="D52" s="46">
        <f t="shared" ref="D52:O52" si="32">+D70</f>
        <v>0</v>
      </c>
      <c r="E52" s="46">
        <f t="shared" si="32"/>
        <v>0</v>
      </c>
      <c r="F52" s="46">
        <v>0</v>
      </c>
      <c r="G52" s="46">
        <f t="shared" si="32"/>
        <v>0</v>
      </c>
      <c r="H52" s="46">
        <f t="shared" si="32"/>
        <v>0</v>
      </c>
      <c r="I52" s="46">
        <f t="shared" si="32"/>
        <v>0</v>
      </c>
      <c r="J52" s="46">
        <f t="shared" si="32"/>
        <v>0</v>
      </c>
      <c r="K52" s="46">
        <f t="shared" si="32"/>
        <v>0</v>
      </c>
      <c r="L52" s="46">
        <f t="shared" si="32"/>
        <v>0</v>
      </c>
      <c r="M52" s="46">
        <f t="shared" si="32"/>
        <v>0</v>
      </c>
      <c r="N52" s="46">
        <f t="shared" si="32"/>
        <v>0</v>
      </c>
      <c r="O52" s="46">
        <f t="shared" si="32"/>
        <v>0</v>
      </c>
      <c r="P52" s="46">
        <f>SUM(D52:O52)</f>
        <v>0</v>
      </c>
    </row>
    <row r="53" spans="2:16">
      <c r="B53" s="45" t="s">
        <v>143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46">
        <f>SUM(D53:O53)</f>
        <v>0</v>
      </c>
    </row>
    <row r="54" spans="2:16">
      <c r="B54" s="45" t="s">
        <v>191</v>
      </c>
      <c r="D54" s="46">
        <f t="shared" ref="D54:O54" si="33">+D79</f>
        <v>0</v>
      </c>
      <c r="E54" s="46">
        <f t="shared" si="33"/>
        <v>0</v>
      </c>
      <c r="F54" s="46">
        <f t="shared" si="33"/>
        <v>43750</v>
      </c>
      <c r="G54" s="46">
        <f t="shared" si="33"/>
        <v>0</v>
      </c>
      <c r="H54" s="46">
        <f t="shared" si="33"/>
        <v>0</v>
      </c>
      <c r="I54" s="46">
        <f t="shared" si="33"/>
        <v>0</v>
      </c>
      <c r="J54" s="46">
        <f t="shared" si="33"/>
        <v>0</v>
      </c>
      <c r="K54" s="46">
        <f t="shared" si="33"/>
        <v>0</v>
      </c>
      <c r="L54" s="46">
        <f t="shared" si="33"/>
        <v>0</v>
      </c>
      <c r="M54" s="46">
        <f t="shared" si="33"/>
        <v>0</v>
      </c>
      <c r="N54" s="46">
        <f t="shared" si="33"/>
        <v>0</v>
      </c>
      <c r="O54" s="46">
        <f t="shared" si="33"/>
        <v>0</v>
      </c>
      <c r="P54" s="46">
        <f>SUM(D54:O54)</f>
        <v>43750</v>
      </c>
    </row>
    <row r="55" spans="2:16" ht="6" customHeight="1"/>
    <row r="56" spans="2:16" ht="14" thickBot="1">
      <c r="B56" s="48" t="s">
        <v>145</v>
      </c>
      <c r="C56" s="49" t="str">
        <f>IF(ABS(SUM(D56:O56)-P56)&lt;0.01,"","Error")</f>
        <v/>
      </c>
      <c r="D56" s="52">
        <f>SUM(D49:D55)</f>
        <v>0</v>
      </c>
      <c r="E56" s="52">
        <f t="shared" ref="E56:P56" si="34">SUM(E49:E55)</f>
        <v>0</v>
      </c>
      <c r="F56" s="52">
        <f t="shared" si="34"/>
        <v>43750</v>
      </c>
      <c r="G56" s="52">
        <f t="shared" si="34"/>
        <v>0</v>
      </c>
      <c r="H56" s="52">
        <f t="shared" si="34"/>
        <v>0</v>
      </c>
      <c r="I56" s="52">
        <f t="shared" si="34"/>
        <v>0</v>
      </c>
      <c r="J56" s="52">
        <f t="shared" si="34"/>
        <v>0</v>
      </c>
      <c r="K56" s="52">
        <f t="shared" si="34"/>
        <v>0</v>
      </c>
      <c r="L56" s="52">
        <f t="shared" si="34"/>
        <v>0</v>
      </c>
      <c r="M56" s="52">
        <f t="shared" si="34"/>
        <v>0</v>
      </c>
      <c r="N56" s="52">
        <f t="shared" si="34"/>
        <v>0</v>
      </c>
      <c r="O56" s="52">
        <f t="shared" si="34"/>
        <v>0</v>
      </c>
      <c r="P56" s="52">
        <f t="shared" si="34"/>
        <v>43750</v>
      </c>
    </row>
    <row r="57" spans="2:16" ht="6" customHeight="1" thickTop="1"/>
    <row r="58" spans="2:16" ht="12" customHeight="1">
      <c r="B58" s="45" t="s">
        <v>146</v>
      </c>
      <c r="D58" s="46">
        <f>+D56</f>
        <v>0</v>
      </c>
      <c r="E58" s="46">
        <f>+E56+D58</f>
        <v>0</v>
      </c>
      <c r="F58" s="46">
        <f>+F56+E58</f>
        <v>43750</v>
      </c>
      <c r="G58" s="46">
        <f t="shared" ref="G58:O58" si="35">+G56+F58</f>
        <v>43750</v>
      </c>
      <c r="H58" s="46">
        <f t="shared" si="35"/>
        <v>43750</v>
      </c>
      <c r="I58" s="46">
        <f t="shared" si="35"/>
        <v>43750</v>
      </c>
      <c r="J58" s="46">
        <f t="shared" si="35"/>
        <v>43750</v>
      </c>
      <c r="K58" s="46">
        <f t="shared" si="35"/>
        <v>43750</v>
      </c>
      <c r="L58" s="46">
        <f t="shared" si="35"/>
        <v>43750</v>
      </c>
      <c r="M58" s="46">
        <f t="shared" si="35"/>
        <v>43750</v>
      </c>
      <c r="N58" s="46">
        <f t="shared" si="35"/>
        <v>43750</v>
      </c>
      <c r="O58" s="46">
        <f t="shared" si="35"/>
        <v>43750</v>
      </c>
    </row>
    <row r="59" spans="2:16" ht="5.5" customHeight="1"/>
    <row r="60" spans="2:16">
      <c r="B60" s="57" t="s">
        <v>190</v>
      </c>
    </row>
    <row r="61" spans="2:16" ht="8" customHeight="1"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</row>
    <row r="62" spans="2:16">
      <c r="B62" s="30" t="s">
        <v>197</v>
      </c>
      <c r="C62" s="45" t="s">
        <v>1</v>
      </c>
      <c r="D62" s="25">
        <v>0</v>
      </c>
      <c r="E62" s="25">
        <v>0</v>
      </c>
      <c r="F62" s="25">
        <v>21995</v>
      </c>
      <c r="G62" s="25">
        <v>0</v>
      </c>
      <c r="H62" s="25">
        <v>0</v>
      </c>
      <c r="I62" s="25"/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46">
        <f t="shared" ref="P62:P68" si="36">SUM(D62:O62)</f>
        <v>21995</v>
      </c>
    </row>
    <row r="63" spans="2:16">
      <c r="B63" s="30" t="s">
        <v>206</v>
      </c>
      <c r="C63" s="45" t="s">
        <v>1</v>
      </c>
      <c r="D63" s="25">
        <v>0</v>
      </c>
      <c r="E63" s="25">
        <v>0</v>
      </c>
      <c r="F63" s="25">
        <v>10500</v>
      </c>
      <c r="G63" s="25">
        <v>0</v>
      </c>
      <c r="H63" s="25">
        <v>0</v>
      </c>
      <c r="I63" s="25"/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46">
        <f t="shared" si="36"/>
        <v>10500</v>
      </c>
    </row>
    <row r="64" spans="2:16">
      <c r="B64" s="30" t="s">
        <v>198</v>
      </c>
      <c r="C64" s="45" t="s">
        <v>1</v>
      </c>
      <c r="D64" s="25">
        <v>0</v>
      </c>
      <c r="E64" s="25">
        <v>0</v>
      </c>
      <c r="F64" s="25">
        <v>13000</v>
      </c>
      <c r="G64" s="25">
        <v>0</v>
      </c>
      <c r="H64" s="25">
        <v>0</v>
      </c>
      <c r="I64" s="25"/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46">
        <f t="shared" si="36"/>
        <v>13000</v>
      </c>
    </row>
    <row r="65" spans="1:19">
      <c r="B65" s="30" t="s">
        <v>210</v>
      </c>
      <c r="C65" s="45" t="s">
        <v>1</v>
      </c>
      <c r="D65" s="25">
        <v>0</v>
      </c>
      <c r="E65" s="25">
        <v>0</v>
      </c>
      <c r="F65" s="25">
        <v>1000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46">
        <f t="shared" si="36"/>
        <v>1000</v>
      </c>
    </row>
    <row r="66" spans="1:19">
      <c r="B66" s="30" t="s">
        <v>199</v>
      </c>
      <c r="C66" s="45" t="s">
        <v>1</v>
      </c>
      <c r="D66" s="25">
        <v>0</v>
      </c>
      <c r="E66" s="25">
        <v>0</v>
      </c>
      <c r="F66" s="25">
        <v>500</v>
      </c>
      <c r="G66" s="25">
        <v>0</v>
      </c>
      <c r="H66" s="25">
        <v>0</v>
      </c>
      <c r="I66" s="25"/>
      <c r="J66" s="25">
        <v>0</v>
      </c>
      <c r="K66" s="25">
        <v>0</v>
      </c>
      <c r="L66" s="25"/>
      <c r="M66" s="25">
        <v>0</v>
      </c>
      <c r="N66" s="25">
        <v>0</v>
      </c>
      <c r="O66" s="25">
        <v>0</v>
      </c>
      <c r="P66" s="46">
        <f t="shared" si="36"/>
        <v>500</v>
      </c>
    </row>
    <row r="67" spans="1:19">
      <c r="B67" s="30" t="s">
        <v>200</v>
      </c>
      <c r="C67" s="45" t="s">
        <v>1</v>
      </c>
      <c r="D67" s="25">
        <v>0</v>
      </c>
      <c r="E67" s="25">
        <v>0</v>
      </c>
      <c r="F67" s="25">
        <v>3500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46">
        <f t="shared" si="36"/>
        <v>3500</v>
      </c>
    </row>
    <row r="68" spans="1:19">
      <c r="B68" s="30" t="s">
        <v>201</v>
      </c>
      <c r="C68" s="45" t="s">
        <v>1</v>
      </c>
      <c r="D68" s="25">
        <v>0</v>
      </c>
      <c r="E68" s="25">
        <v>0</v>
      </c>
      <c r="F68" s="25">
        <v>1350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46">
        <f t="shared" si="36"/>
        <v>1350</v>
      </c>
    </row>
    <row r="69" spans="1:19" ht="6" customHeight="1"/>
    <row r="70" spans="1:19" ht="14" thickBot="1">
      <c r="B70" s="48" t="s">
        <v>192</v>
      </c>
      <c r="C70" s="49"/>
      <c r="D70" s="52">
        <f t="shared" ref="D70:P70" si="37">SUM(D61:D69)</f>
        <v>0</v>
      </c>
      <c r="E70" s="52">
        <f t="shared" si="37"/>
        <v>0</v>
      </c>
      <c r="F70" s="52">
        <f t="shared" si="37"/>
        <v>51845</v>
      </c>
      <c r="G70" s="52">
        <f t="shared" si="37"/>
        <v>0</v>
      </c>
      <c r="H70" s="52">
        <f t="shared" si="37"/>
        <v>0</v>
      </c>
      <c r="I70" s="52">
        <f t="shared" si="37"/>
        <v>0</v>
      </c>
      <c r="J70" s="52">
        <f t="shared" si="37"/>
        <v>0</v>
      </c>
      <c r="K70" s="52">
        <f t="shared" si="37"/>
        <v>0</v>
      </c>
      <c r="L70" s="52">
        <f t="shared" si="37"/>
        <v>0</v>
      </c>
      <c r="M70" s="52">
        <f t="shared" si="37"/>
        <v>0</v>
      </c>
      <c r="N70" s="52">
        <f t="shared" si="37"/>
        <v>0</v>
      </c>
      <c r="O70" s="52">
        <f t="shared" si="37"/>
        <v>0</v>
      </c>
      <c r="P70" s="52">
        <f t="shared" si="37"/>
        <v>51845</v>
      </c>
    </row>
    <row r="71" spans="1:19" s="70" customFormat="1" ht="8" customHeight="1" thickTop="1">
      <c r="A71" s="74"/>
      <c r="B71" s="34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</row>
    <row r="72" spans="1:19">
      <c r="B72" s="57" t="s">
        <v>191</v>
      </c>
    </row>
    <row r="73" spans="1:19" ht="8" customHeight="1"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</row>
    <row r="74" spans="1:19">
      <c r="B74" s="30" t="s">
        <v>204</v>
      </c>
      <c r="D74" s="25">
        <v>0</v>
      </c>
      <c r="E74" s="25">
        <v>0</v>
      </c>
      <c r="F74" s="25">
        <v>7500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46">
        <f>SUM(D74:O74)</f>
        <v>7500</v>
      </c>
    </row>
    <row r="75" spans="1:19">
      <c r="B75" s="30" t="s">
        <v>208</v>
      </c>
      <c r="D75" s="25">
        <v>0</v>
      </c>
      <c r="E75" s="25">
        <v>0</v>
      </c>
      <c r="F75" s="25">
        <v>25000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46">
        <f>SUM(D75:O75)</f>
        <v>25000</v>
      </c>
    </row>
    <row r="76" spans="1:19">
      <c r="B76" s="30" t="s">
        <v>202</v>
      </c>
      <c r="D76" s="25"/>
      <c r="E76" s="25"/>
      <c r="F76" s="25">
        <v>10000</v>
      </c>
      <c r="G76" s="25"/>
      <c r="H76" s="25"/>
      <c r="I76" s="25"/>
      <c r="J76" s="25"/>
      <c r="K76" s="25"/>
      <c r="L76" s="25"/>
      <c r="M76" s="25"/>
      <c r="N76" s="25"/>
      <c r="O76" s="25"/>
      <c r="P76" s="46">
        <f>SUM(D76:O76)</f>
        <v>10000</v>
      </c>
    </row>
    <row r="77" spans="1:19">
      <c r="B77" s="30" t="s">
        <v>203</v>
      </c>
      <c r="D77" s="25"/>
      <c r="E77" s="25"/>
      <c r="F77" s="25">
        <v>1250</v>
      </c>
      <c r="G77" s="25"/>
      <c r="H77" s="25"/>
      <c r="I77" s="25"/>
      <c r="J77" s="25"/>
      <c r="K77" s="25"/>
      <c r="L77" s="25"/>
      <c r="M77" s="25"/>
      <c r="N77" s="25"/>
      <c r="O77" s="25"/>
      <c r="P77" s="46">
        <f>SUM(D77:O77)</f>
        <v>1250</v>
      </c>
    </row>
    <row r="78" spans="1:19" ht="6" customHeight="1"/>
    <row r="79" spans="1:19" ht="14" thickBot="1">
      <c r="B79" s="48" t="s">
        <v>193</v>
      </c>
      <c r="C79" s="49" t="str">
        <f>IF(ABS(SUM(D79:O79)-P79)&lt;0.01,"","Error")</f>
        <v/>
      </c>
      <c r="D79" s="52">
        <f t="shared" ref="D79:P79" si="38">SUM(D73:D78)</f>
        <v>0</v>
      </c>
      <c r="E79" s="52">
        <f t="shared" si="38"/>
        <v>0</v>
      </c>
      <c r="F79" s="52">
        <f t="shared" si="38"/>
        <v>43750</v>
      </c>
      <c r="G79" s="52">
        <f t="shared" si="38"/>
        <v>0</v>
      </c>
      <c r="H79" s="52">
        <f t="shared" si="38"/>
        <v>0</v>
      </c>
      <c r="I79" s="52">
        <f t="shared" si="38"/>
        <v>0</v>
      </c>
      <c r="J79" s="52">
        <f t="shared" si="38"/>
        <v>0</v>
      </c>
      <c r="K79" s="52">
        <f t="shared" si="38"/>
        <v>0</v>
      </c>
      <c r="L79" s="52">
        <f t="shared" si="38"/>
        <v>0</v>
      </c>
      <c r="M79" s="52">
        <f t="shared" si="38"/>
        <v>0</v>
      </c>
      <c r="N79" s="52">
        <f t="shared" si="38"/>
        <v>0</v>
      </c>
      <c r="O79" s="52">
        <f t="shared" si="38"/>
        <v>0</v>
      </c>
      <c r="P79" s="52">
        <f t="shared" si="38"/>
        <v>43750</v>
      </c>
    </row>
    <row r="80" spans="1:19" ht="6" customHeight="1" thickTop="1"/>
    <row r="81" spans="1:19" ht="12.75" customHeight="1"/>
    <row r="82" spans="1:19">
      <c r="B82" s="57" t="s">
        <v>89</v>
      </c>
    </row>
    <row r="83" spans="1:19" ht="8" customHeight="1"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</row>
    <row r="84" spans="1:19">
      <c r="B84" s="45" t="s">
        <v>147</v>
      </c>
      <c r="D84" s="46">
        <v>0</v>
      </c>
      <c r="E84" s="46">
        <f>+D84</f>
        <v>0</v>
      </c>
      <c r="F84" s="46">
        <f t="shared" ref="F84:O84" si="39">+E84</f>
        <v>0</v>
      </c>
      <c r="G84" s="46">
        <f t="shared" si="39"/>
        <v>0</v>
      </c>
      <c r="H84" s="46">
        <f t="shared" si="39"/>
        <v>0</v>
      </c>
      <c r="I84" s="46">
        <f t="shared" si="39"/>
        <v>0</v>
      </c>
      <c r="J84" s="46">
        <f t="shared" si="39"/>
        <v>0</v>
      </c>
      <c r="K84" s="46">
        <f t="shared" si="39"/>
        <v>0</v>
      </c>
      <c r="L84" s="46">
        <f t="shared" si="39"/>
        <v>0</v>
      </c>
      <c r="M84" s="46">
        <f t="shared" si="39"/>
        <v>0</v>
      </c>
      <c r="N84" s="46">
        <f t="shared" si="39"/>
        <v>0</v>
      </c>
      <c r="O84" s="46">
        <f t="shared" si="39"/>
        <v>0</v>
      </c>
      <c r="P84" s="46">
        <f>SUM(D84:O84)</f>
        <v>0</v>
      </c>
    </row>
    <row r="85" spans="1:19">
      <c r="B85" s="45" t="s">
        <v>148</v>
      </c>
      <c r="D85" s="46">
        <f t="shared" ref="D85:O85" si="40">ROUND(D58/$C$89,0)</f>
        <v>0</v>
      </c>
      <c r="E85" s="46">
        <f t="shared" si="40"/>
        <v>0</v>
      </c>
      <c r="F85" s="46">
        <f t="shared" si="40"/>
        <v>1215</v>
      </c>
      <c r="G85" s="46">
        <f t="shared" si="40"/>
        <v>1215</v>
      </c>
      <c r="H85" s="46">
        <f t="shared" si="40"/>
        <v>1215</v>
      </c>
      <c r="I85" s="46">
        <f t="shared" si="40"/>
        <v>1215</v>
      </c>
      <c r="J85" s="46">
        <f t="shared" si="40"/>
        <v>1215</v>
      </c>
      <c r="K85" s="46">
        <f t="shared" si="40"/>
        <v>1215</v>
      </c>
      <c r="L85" s="46">
        <f t="shared" si="40"/>
        <v>1215</v>
      </c>
      <c r="M85" s="46">
        <f t="shared" si="40"/>
        <v>1215</v>
      </c>
      <c r="N85" s="46">
        <f t="shared" si="40"/>
        <v>1215</v>
      </c>
      <c r="O85" s="46">
        <f t="shared" si="40"/>
        <v>1215</v>
      </c>
      <c r="P85" s="46">
        <f>SUM(D85:O85)</f>
        <v>12150</v>
      </c>
    </row>
    <row r="86" spans="1:19" ht="6" customHeight="1"/>
    <row r="87" spans="1:19" ht="14" thickBot="1">
      <c r="B87" s="48" t="s">
        <v>149</v>
      </c>
      <c r="C87" s="49" t="str">
        <f>IF(ABS(SUM(D87:O87)-P87)&lt;0.01,"","Error")</f>
        <v/>
      </c>
      <c r="D87" s="52">
        <f>SUM(D83:D86)</f>
        <v>0</v>
      </c>
      <c r="E87" s="52">
        <f t="shared" ref="E87:P87" si="41">SUM(E83:E86)</f>
        <v>0</v>
      </c>
      <c r="F87" s="52">
        <f t="shared" si="41"/>
        <v>1215</v>
      </c>
      <c r="G87" s="52">
        <f t="shared" si="41"/>
        <v>1215</v>
      </c>
      <c r="H87" s="52">
        <f t="shared" si="41"/>
        <v>1215</v>
      </c>
      <c r="I87" s="52">
        <f t="shared" si="41"/>
        <v>1215</v>
      </c>
      <c r="J87" s="52">
        <f t="shared" si="41"/>
        <v>1215</v>
      </c>
      <c r="K87" s="52">
        <f t="shared" si="41"/>
        <v>1215</v>
      </c>
      <c r="L87" s="52">
        <f t="shared" si="41"/>
        <v>1215</v>
      </c>
      <c r="M87" s="52">
        <f t="shared" si="41"/>
        <v>1215</v>
      </c>
      <c r="N87" s="52">
        <f t="shared" si="41"/>
        <v>1215</v>
      </c>
      <c r="O87" s="52">
        <f t="shared" si="41"/>
        <v>1215</v>
      </c>
      <c r="P87" s="52">
        <f t="shared" si="41"/>
        <v>12150</v>
      </c>
    </row>
    <row r="88" spans="1:19" ht="6" customHeight="1" thickTop="1"/>
    <row r="89" spans="1:19">
      <c r="B89" s="48" t="s">
        <v>150</v>
      </c>
      <c r="C89" s="92">
        <v>36</v>
      </c>
    </row>
    <row r="90" spans="1:19" ht="6.5" customHeight="1"/>
    <row r="91" spans="1:19">
      <c r="B91" s="55" t="s">
        <v>28</v>
      </c>
      <c r="C91" s="40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P91" s="56"/>
    </row>
    <row r="92" spans="1:19" ht="3.75" customHeight="1">
      <c r="B92" s="39"/>
      <c r="C92" s="40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41"/>
    </row>
    <row r="93" spans="1:19">
      <c r="A93" s="98">
        <v>42430</v>
      </c>
      <c r="B93" s="30" t="s">
        <v>212</v>
      </c>
      <c r="C93" s="99">
        <f>15*40*52</f>
        <v>31200</v>
      </c>
      <c r="D93" s="46">
        <f t="shared" ref="D93:O96" si="42">ROUND(IF($A93=0,0,IF($A93&lt;D$109,($C93/365)*D$4,IF($A93&lt;D$110,((D$110-($A93-1))/1)*($C93/365),0))),0)</f>
        <v>0</v>
      </c>
      <c r="E93" s="46">
        <f t="shared" si="42"/>
        <v>0</v>
      </c>
      <c r="F93" s="46">
        <f t="shared" si="42"/>
        <v>2650</v>
      </c>
      <c r="G93" s="46">
        <f t="shared" si="42"/>
        <v>2564</v>
      </c>
      <c r="H93" s="46">
        <f t="shared" si="42"/>
        <v>2650</v>
      </c>
      <c r="I93" s="46">
        <f t="shared" si="42"/>
        <v>2564</v>
      </c>
      <c r="J93" s="46">
        <f t="shared" si="42"/>
        <v>2650</v>
      </c>
      <c r="K93" s="46">
        <f t="shared" si="42"/>
        <v>2650</v>
      </c>
      <c r="L93" s="46">
        <f t="shared" si="42"/>
        <v>2564</v>
      </c>
      <c r="M93" s="46">
        <f t="shared" si="42"/>
        <v>2650</v>
      </c>
      <c r="N93" s="46">
        <f t="shared" si="42"/>
        <v>2564</v>
      </c>
      <c r="O93" s="46">
        <f t="shared" si="42"/>
        <v>2650</v>
      </c>
      <c r="P93" s="41">
        <f t="shared" ref="P93:P96" si="43">SUM(D93:O93)</f>
        <v>26156</v>
      </c>
      <c r="R93" s="46">
        <f>+P$4</f>
        <v>366</v>
      </c>
      <c r="S93" s="46">
        <v>0</v>
      </c>
    </row>
    <row r="94" spans="1:19">
      <c r="A94" s="98">
        <v>42415</v>
      </c>
      <c r="B94" s="30" t="s">
        <v>207</v>
      </c>
      <c r="C94" s="99">
        <f>13*40*52</f>
        <v>27040</v>
      </c>
      <c r="D94" s="46">
        <f t="shared" si="42"/>
        <v>0</v>
      </c>
      <c r="E94" s="46">
        <f t="shared" si="42"/>
        <v>1111</v>
      </c>
      <c r="F94" s="46">
        <f t="shared" si="42"/>
        <v>2297</v>
      </c>
      <c r="G94" s="46">
        <f t="shared" si="42"/>
        <v>2222</v>
      </c>
      <c r="H94" s="46">
        <f t="shared" si="42"/>
        <v>2297</v>
      </c>
      <c r="I94" s="46">
        <f t="shared" si="42"/>
        <v>2222</v>
      </c>
      <c r="J94" s="46">
        <f t="shared" si="42"/>
        <v>2297</v>
      </c>
      <c r="K94" s="46">
        <f t="shared" si="42"/>
        <v>2297</v>
      </c>
      <c r="L94" s="46">
        <f t="shared" si="42"/>
        <v>2222</v>
      </c>
      <c r="M94" s="46">
        <f t="shared" si="42"/>
        <v>2297</v>
      </c>
      <c r="N94" s="46">
        <f t="shared" si="42"/>
        <v>2222</v>
      </c>
      <c r="O94" s="46">
        <f t="shared" si="42"/>
        <v>2297</v>
      </c>
      <c r="P94" s="41">
        <f t="shared" si="43"/>
        <v>23781</v>
      </c>
      <c r="R94" s="46">
        <f t="shared" ref="R94:R96" si="44">+P$4</f>
        <v>366</v>
      </c>
      <c r="S94" s="46">
        <v>0</v>
      </c>
    </row>
    <row r="95" spans="1:19">
      <c r="A95" s="98">
        <v>42415</v>
      </c>
      <c r="B95" s="30" t="s">
        <v>207</v>
      </c>
      <c r="C95" s="99">
        <f>11*20*52</f>
        <v>11440</v>
      </c>
      <c r="D95" s="46">
        <f t="shared" si="42"/>
        <v>0</v>
      </c>
      <c r="E95" s="46">
        <f t="shared" si="42"/>
        <v>470</v>
      </c>
      <c r="F95" s="46">
        <f t="shared" si="42"/>
        <v>972</v>
      </c>
      <c r="G95" s="46">
        <f t="shared" si="42"/>
        <v>940</v>
      </c>
      <c r="H95" s="46">
        <f t="shared" si="42"/>
        <v>972</v>
      </c>
      <c r="I95" s="46">
        <f t="shared" si="42"/>
        <v>940</v>
      </c>
      <c r="J95" s="46">
        <f t="shared" si="42"/>
        <v>972</v>
      </c>
      <c r="K95" s="46">
        <f t="shared" si="42"/>
        <v>972</v>
      </c>
      <c r="L95" s="46">
        <f t="shared" si="42"/>
        <v>940</v>
      </c>
      <c r="M95" s="46">
        <f t="shared" si="42"/>
        <v>972</v>
      </c>
      <c r="N95" s="46">
        <f t="shared" si="42"/>
        <v>940</v>
      </c>
      <c r="O95" s="46">
        <f t="shared" si="42"/>
        <v>972</v>
      </c>
      <c r="P95" s="41">
        <f t="shared" si="43"/>
        <v>10062</v>
      </c>
      <c r="R95" s="46">
        <f t="shared" si="44"/>
        <v>366</v>
      </c>
      <c r="S95" s="46">
        <v>0</v>
      </c>
    </row>
    <row r="96" spans="1:19">
      <c r="A96" s="98">
        <v>42415</v>
      </c>
      <c r="B96" s="30" t="s">
        <v>207</v>
      </c>
      <c r="C96" s="99">
        <f>11*20*52</f>
        <v>11440</v>
      </c>
      <c r="D96" s="46">
        <f t="shared" si="42"/>
        <v>0</v>
      </c>
      <c r="E96" s="46">
        <f t="shared" si="42"/>
        <v>470</v>
      </c>
      <c r="F96" s="46">
        <f t="shared" si="42"/>
        <v>972</v>
      </c>
      <c r="G96" s="46">
        <f t="shared" si="42"/>
        <v>940</v>
      </c>
      <c r="H96" s="46">
        <f t="shared" si="42"/>
        <v>972</v>
      </c>
      <c r="I96" s="46">
        <f t="shared" si="42"/>
        <v>940</v>
      </c>
      <c r="J96" s="46">
        <f t="shared" si="42"/>
        <v>972</v>
      </c>
      <c r="K96" s="46">
        <f t="shared" si="42"/>
        <v>972</v>
      </c>
      <c r="L96" s="46">
        <f t="shared" si="42"/>
        <v>940</v>
      </c>
      <c r="M96" s="46">
        <f t="shared" si="42"/>
        <v>972</v>
      </c>
      <c r="N96" s="46">
        <f t="shared" si="42"/>
        <v>940</v>
      </c>
      <c r="O96" s="46">
        <f t="shared" si="42"/>
        <v>972</v>
      </c>
      <c r="P96" s="41">
        <f t="shared" si="43"/>
        <v>10062</v>
      </c>
      <c r="R96" s="46">
        <f t="shared" si="44"/>
        <v>366</v>
      </c>
      <c r="S96" s="46">
        <v>0</v>
      </c>
    </row>
    <row r="97" spans="1:19" ht="6" customHeight="1">
      <c r="C97" s="40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P97" s="47"/>
    </row>
    <row r="98" spans="1:19" ht="14" thickBot="1">
      <c r="B98" s="48" t="s">
        <v>151</v>
      </c>
      <c r="C98" s="49" t="str">
        <f>IF(ABS(SUM(D98:O98)-P98)&lt;0.01,"","Error")</f>
        <v/>
      </c>
      <c r="D98" s="50">
        <f t="shared" ref="D98:P98" si="45">SUM(D92:D97)</f>
        <v>0</v>
      </c>
      <c r="E98" s="50">
        <f t="shared" si="45"/>
        <v>2051</v>
      </c>
      <c r="F98" s="50">
        <f t="shared" si="45"/>
        <v>6891</v>
      </c>
      <c r="G98" s="50">
        <f t="shared" si="45"/>
        <v>6666</v>
      </c>
      <c r="H98" s="50">
        <f t="shared" si="45"/>
        <v>6891</v>
      </c>
      <c r="I98" s="50">
        <f t="shared" si="45"/>
        <v>6666</v>
      </c>
      <c r="J98" s="50">
        <f t="shared" si="45"/>
        <v>6891</v>
      </c>
      <c r="K98" s="50">
        <f t="shared" si="45"/>
        <v>6891</v>
      </c>
      <c r="L98" s="50">
        <f t="shared" si="45"/>
        <v>6666</v>
      </c>
      <c r="M98" s="50">
        <f t="shared" si="45"/>
        <v>6891</v>
      </c>
      <c r="N98" s="50">
        <f t="shared" si="45"/>
        <v>6666</v>
      </c>
      <c r="O98" s="50">
        <f t="shared" si="45"/>
        <v>6891</v>
      </c>
      <c r="P98" s="51">
        <f t="shared" si="45"/>
        <v>70061</v>
      </c>
    </row>
    <row r="99" spans="1:19" ht="15" customHeight="1" thickTop="1">
      <c r="B99" s="48" t="s">
        <v>152</v>
      </c>
      <c r="C99" s="83">
        <f t="shared" ref="C99:P99" si="46">COUNTIF(C93:C96,"&gt;1")</f>
        <v>4</v>
      </c>
      <c r="D99" s="83">
        <f t="shared" si="46"/>
        <v>0</v>
      </c>
      <c r="E99" s="83">
        <f t="shared" si="46"/>
        <v>3</v>
      </c>
      <c r="F99" s="83">
        <f t="shared" si="46"/>
        <v>4</v>
      </c>
      <c r="G99" s="83">
        <f t="shared" si="46"/>
        <v>4</v>
      </c>
      <c r="H99" s="83">
        <f t="shared" si="46"/>
        <v>4</v>
      </c>
      <c r="I99" s="83">
        <f t="shared" si="46"/>
        <v>4</v>
      </c>
      <c r="J99" s="83">
        <f t="shared" si="46"/>
        <v>4</v>
      </c>
      <c r="K99" s="83">
        <f t="shared" si="46"/>
        <v>4</v>
      </c>
      <c r="L99" s="83">
        <f t="shared" si="46"/>
        <v>4</v>
      </c>
      <c r="M99" s="83">
        <f t="shared" si="46"/>
        <v>4</v>
      </c>
      <c r="N99" s="83">
        <f t="shared" si="46"/>
        <v>4</v>
      </c>
      <c r="O99" s="83">
        <f t="shared" si="46"/>
        <v>4</v>
      </c>
      <c r="P99" s="83">
        <f t="shared" si="46"/>
        <v>4</v>
      </c>
    </row>
    <row r="100" spans="1:19">
      <c r="A100" s="98">
        <v>42583</v>
      </c>
      <c r="B100" s="96" t="s">
        <v>209</v>
      </c>
      <c r="C100" s="99">
        <f>0*40*52</f>
        <v>0</v>
      </c>
      <c r="D100" s="46">
        <f t="shared" ref="D100:O103" si="47">ROUND(IF($A100=0,0,IF($A100&lt;D$109,($C100/365)*D$4,IF($A100&lt;D$110,((D$110-($A100-1))/1)*($C100/365),0))),0)</f>
        <v>0</v>
      </c>
      <c r="E100" s="46">
        <f t="shared" si="47"/>
        <v>0</v>
      </c>
      <c r="F100" s="46">
        <f t="shared" si="47"/>
        <v>0</v>
      </c>
      <c r="G100" s="46">
        <f t="shared" si="47"/>
        <v>0</v>
      </c>
      <c r="H100" s="46">
        <f t="shared" si="47"/>
        <v>0</v>
      </c>
      <c r="I100" s="46">
        <f t="shared" si="47"/>
        <v>0</v>
      </c>
      <c r="J100" s="46">
        <f t="shared" si="47"/>
        <v>0</v>
      </c>
      <c r="K100" s="46">
        <f t="shared" si="47"/>
        <v>0</v>
      </c>
      <c r="L100" s="46">
        <f t="shared" si="47"/>
        <v>0</v>
      </c>
      <c r="M100" s="46">
        <f t="shared" si="47"/>
        <v>0</v>
      </c>
      <c r="N100" s="46">
        <f t="shared" si="47"/>
        <v>0</v>
      </c>
      <c r="O100" s="46">
        <f t="shared" si="47"/>
        <v>0</v>
      </c>
      <c r="P100" s="41">
        <f t="shared" ref="P100:P103" si="48">SUM(D100:O100)</f>
        <v>0</v>
      </c>
      <c r="S100" s="46">
        <v>0</v>
      </c>
    </row>
    <row r="101" spans="1:19">
      <c r="A101" s="98">
        <v>0</v>
      </c>
      <c r="B101" s="30" t="s">
        <v>186</v>
      </c>
      <c r="C101" s="99">
        <v>0</v>
      </c>
      <c r="D101" s="46">
        <f t="shared" si="47"/>
        <v>0</v>
      </c>
      <c r="E101" s="46">
        <f t="shared" si="47"/>
        <v>0</v>
      </c>
      <c r="F101" s="46">
        <f t="shared" si="47"/>
        <v>0</v>
      </c>
      <c r="G101" s="46">
        <f t="shared" si="47"/>
        <v>0</v>
      </c>
      <c r="H101" s="46">
        <f t="shared" si="47"/>
        <v>0</v>
      </c>
      <c r="I101" s="46">
        <f t="shared" si="47"/>
        <v>0</v>
      </c>
      <c r="J101" s="46">
        <f t="shared" si="47"/>
        <v>0</v>
      </c>
      <c r="K101" s="46">
        <f t="shared" si="47"/>
        <v>0</v>
      </c>
      <c r="L101" s="46">
        <f t="shared" si="47"/>
        <v>0</v>
      </c>
      <c r="M101" s="46">
        <f t="shared" si="47"/>
        <v>0</v>
      </c>
      <c r="N101" s="46">
        <f t="shared" si="47"/>
        <v>0</v>
      </c>
      <c r="O101" s="46">
        <f t="shared" si="47"/>
        <v>0</v>
      </c>
      <c r="P101" s="41">
        <f t="shared" si="48"/>
        <v>0</v>
      </c>
      <c r="S101" s="46">
        <v>0</v>
      </c>
    </row>
    <row r="102" spans="1:19">
      <c r="A102" s="98">
        <v>0</v>
      </c>
      <c r="B102" s="30" t="s">
        <v>186</v>
      </c>
      <c r="C102" s="99">
        <v>0</v>
      </c>
      <c r="D102" s="46">
        <f t="shared" si="47"/>
        <v>0</v>
      </c>
      <c r="E102" s="46">
        <f t="shared" si="47"/>
        <v>0</v>
      </c>
      <c r="F102" s="46">
        <f t="shared" si="47"/>
        <v>0</v>
      </c>
      <c r="G102" s="46">
        <f t="shared" si="47"/>
        <v>0</v>
      </c>
      <c r="H102" s="46">
        <f t="shared" si="47"/>
        <v>0</v>
      </c>
      <c r="I102" s="46">
        <f t="shared" si="47"/>
        <v>0</v>
      </c>
      <c r="J102" s="46">
        <f t="shared" si="47"/>
        <v>0</v>
      </c>
      <c r="K102" s="46">
        <f t="shared" si="47"/>
        <v>0</v>
      </c>
      <c r="L102" s="46">
        <f t="shared" si="47"/>
        <v>0</v>
      </c>
      <c r="M102" s="46">
        <f t="shared" si="47"/>
        <v>0</v>
      </c>
      <c r="N102" s="46">
        <f t="shared" si="47"/>
        <v>0</v>
      </c>
      <c r="O102" s="46">
        <f t="shared" si="47"/>
        <v>0</v>
      </c>
      <c r="P102" s="41">
        <f t="shared" si="48"/>
        <v>0</v>
      </c>
      <c r="S102" s="46">
        <v>0</v>
      </c>
    </row>
    <row r="103" spans="1:19">
      <c r="A103" s="98">
        <v>0</v>
      </c>
      <c r="B103" s="30" t="s">
        <v>186</v>
      </c>
      <c r="C103" s="99">
        <v>0</v>
      </c>
      <c r="D103" s="46">
        <f t="shared" si="47"/>
        <v>0</v>
      </c>
      <c r="E103" s="46">
        <f t="shared" si="47"/>
        <v>0</v>
      </c>
      <c r="F103" s="46">
        <f t="shared" si="47"/>
        <v>0</v>
      </c>
      <c r="G103" s="46">
        <f t="shared" si="47"/>
        <v>0</v>
      </c>
      <c r="H103" s="46">
        <f t="shared" si="47"/>
        <v>0</v>
      </c>
      <c r="I103" s="46">
        <f t="shared" si="47"/>
        <v>0</v>
      </c>
      <c r="J103" s="46">
        <f t="shared" si="47"/>
        <v>0</v>
      </c>
      <c r="K103" s="46">
        <f t="shared" si="47"/>
        <v>0</v>
      </c>
      <c r="L103" s="46">
        <f t="shared" si="47"/>
        <v>0</v>
      </c>
      <c r="M103" s="46">
        <f t="shared" si="47"/>
        <v>0</v>
      </c>
      <c r="N103" s="46">
        <f t="shared" si="47"/>
        <v>0</v>
      </c>
      <c r="O103" s="46">
        <f t="shared" si="47"/>
        <v>0</v>
      </c>
      <c r="P103" s="41">
        <f t="shared" si="48"/>
        <v>0</v>
      </c>
      <c r="S103" s="46">
        <v>0</v>
      </c>
    </row>
    <row r="104" spans="1:19" ht="6" customHeight="1">
      <c r="B104" s="48"/>
      <c r="C104" s="40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P104" s="47"/>
    </row>
    <row r="105" spans="1:19" ht="14" thickBot="1">
      <c r="B105" s="48" t="s">
        <v>153</v>
      </c>
      <c r="C105" s="49" t="str">
        <f>IF(ABS(SUM(D105:O105)-P105)&lt;0.01,"","Error")</f>
        <v/>
      </c>
      <c r="D105" s="52">
        <f t="shared" ref="D105:P105" si="49">SUM(D100:D104)</f>
        <v>0</v>
      </c>
      <c r="E105" s="52">
        <f t="shared" si="49"/>
        <v>0</v>
      </c>
      <c r="F105" s="52">
        <f t="shared" si="49"/>
        <v>0</v>
      </c>
      <c r="G105" s="52">
        <f t="shared" si="49"/>
        <v>0</v>
      </c>
      <c r="H105" s="52">
        <f t="shared" si="49"/>
        <v>0</v>
      </c>
      <c r="I105" s="52">
        <f t="shared" si="49"/>
        <v>0</v>
      </c>
      <c r="J105" s="52">
        <f t="shared" si="49"/>
        <v>0</v>
      </c>
      <c r="K105" s="52">
        <f t="shared" si="49"/>
        <v>0</v>
      </c>
      <c r="L105" s="52">
        <f t="shared" si="49"/>
        <v>0</v>
      </c>
      <c r="M105" s="52">
        <f t="shared" si="49"/>
        <v>0</v>
      </c>
      <c r="N105" s="52">
        <f t="shared" si="49"/>
        <v>0</v>
      </c>
      <c r="O105" s="52">
        <f t="shared" si="49"/>
        <v>0</v>
      </c>
      <c r="P105" s="52">
        <f t="shared" si="49"/>
        <v>0</v>
      </c>
    </row>
    <row r="106" spans="1:19" ht="15.75" customHeight="1" thickTop="1">
      <c r="B106" s="45" t="s">
        <v>154</v>
      </c>
      <c r="C106" s="83">
        <f t="shared" ref="C106:P106" si="50">COUNTIF(C100:C103,"&gt;1")</f>
        <v>0</v>
      </c>
      <c r="D106" s="83">
        <f t="shared" si="50"/>
        <v>0</v>
      </c>
      <c r="E106" s="83">
        <f t="shared" si="50"/>
        <v>0</v>
      </c>
      <c r="F106" s="83">
        <f t="shared" si="50"/>
        <v>0</v>
      </c>
      <c r="G106" s="83">
        <f t="shared" si="50"/>
        <v>0</v>
      </c>
      <c r="H106" s="83">
        <f t="shared" si="50"/>
        <v>0</v>
      </c>
      <c r="I106" s="83">
        <f t="shared" si="50"/>
        <v>0</v>
      </c>
      <c r="J106" s="83">
        <f t="shared" si="50"/>
        <v>0</v>
      </c>
      <c r="K106" s="83">
        <f t="shared" si="50"/>
        <v>0</v>
      </c>
      <c r="L106" s="83">
        <f t="shared" si="50"/>
        <v>0</v>
      </c>
      <c r="M106" s="83">
        <f t="shared" si="50"/>
        <v>0</v>
      </c>
      <c r="N106" s="83">
        <f t="shared" si="50"/>
        <v>0</v>
      </c>
      <c r="O106" s="83">
        <f t="shared" si="50"/>
        <v>0</v>
      </c>
      <c r="P106" s="83">
        <f t="shared" si="50"/>
        <v>0</v>
      </c>
    </row>
    <row r="107" spans="1:19" ht="14" thickBot="1">
      <c r="B107" s="48" t="s">
        <v>155</v>
      </c>
      <c r="C107" s="49" t="str">
        <f>IF(ABS(SUM(D107:O107)-P107)&lt;0.01,"","Error")</f>
        <v/>
      </c>
      <c r="D107" s="50">
        <f t="shared" ref="D107:P107" si="51">+D105+D98</f>
        <v>0</v>
      </c>
      <c r="E107" s="50">
        <f t="shared" si="51"/>
        <v>2051</v>
      </c>
      <c r="F107" s="50">
        <f t="shared" si="51"/>
        <v>6891</v>
      </c>
      <c r="G107" s="50">
        <f t="shared" si="51"/>
        <v>6666</v>
      </c>
      <c r="H107" s="50">
        <f t="shared" si="51"/>
        <v>6891</v>
      </c>
      <c r="I107" s="50">
        <f t="shared" si="51"/>
        <v>6666</v>
      </c>
      <c r="J107" s="50">
        <f t="shared" si="51"/>
        <v>6891</v>
      </c>
      <c r="K107" s="50">
        <f t="shared" si="51"/>
        <v>6891</v>
      </c>
      <c r="L107" s="50">
        <f t="shared" si="51"/>
        <v>6666</v>
      </c>
      <c r="M107" s="50">
        <f t="shared" si="51"/>
        <v>6891</v>
      </c>
      <c r="N107" s="50">
        <f t="shared" si="51"/>
        <v>6666</v>
      </c>
      <c r="O107" s="50">
        <f t="shared" si="51"/>
        <v>6891</v>
      </c>
      <c r="P107" s="52">
        <f t="shared" si="51"/>
        <v>70061</v>
      </c>
    </row>
    <row r="108" spans="1:19" ht="6" customHeight="1" thickTop="1"/>
    <row r="109" spans="1:19">
      <c r="B109" s="48" t="s">
        <v>156</v>
      </c>
      <c r="C109" s="93">
        <v>0</v>
      </c>
      <c r="D109" s="94">
        <v>42370</v>
      </c>
      <c r="E109" s="94">
        <f t="shared" ref="E109:O109" si="52">+D110+1</f>
        <v>42401</v>
      </c>
      <c r="F109" s="94">
        <f t="shared" si="52"/>
        <v>42430</v>
      </c>
      <c r="G109" s="94">
        <f t="shared" si="52"/>
        <v>42461</v>
      </c>
      <c r="H109" s="94">
        <f t="shared" si="52"/>
        <v>42491</v>
      </c>
      <c r="I109" s="94">
        <f t="shared" si="52"/>
        <v>42522</v>
      </c>
      <c r="J109" s="94">
        <f t="shared" si="52"/>
        <v>42552</v>
      </c>
      <c r="K109" s="94">
        <f t="shared" si="52"/>
        <v>42583</v>
      </c>
      <c r="L109" s="94">
        <f t="shared" si="52"/>
        <v>42614</v>
      </c>
      <c r="M109" s="94">
        <f t="shared" si="52"/>
        <v>42644</v>
      </c>
      <c r="N109" s="94">
        <f t="shared" si="52"/>
        <v>42675</v>
      </c>
      <c r="O109" s="94">
        <f t="shared" si="52"/>
        <v>42705</v>
      </c>
    </row>
    <row r="110" spans="1:19">
      <c r="B110" s="48" t="s">
        <v>157</v>
      </c>
      <c r="C110" s="100">
        <v>0.15</v>
      </c>
      <c r="D110" s="94">
        <f>+D109+30</f>
        <v>42400</v>
      </c>
      <c r="E110" s="94">
        <f>+E109+28</f>
        <v>42429</v>
      </c>
      <c r="F110" s="94">
        <f>+F109+30</f>
        <v>42460</v>
      </c>
      <c r="G110" s="94">
        <f>+G109+29</f>
        <v>42490</v>
      </c>
      <c r="H110" s="94">
        <f>+H109+30</f>
        <v>42521</v>
      </c>
      <c r="I110" s="94">
        <f>+I109+29</f>
        <v>42551</v>
      </c>
      <c r="J110" s="94">
        <f>+J109+30</f>
        <v>42582</v>
      </c>
      <c r="K110" s="94">
        <f>+K109+30</f>
        <v>42613</v>
      </c>
      <c r="L110" s="94">
        <f>+L109+29</f>
        <v>42643</v>
      </c>
      <c r="M110" s="94">
        <f>+M109+30</f>
        <v>42674</v>
      </c>
      <c r="N110" s="94">
        <f>+N109+29</f>
        <v>42704</v>
      </c>
      <c r="O110" s="94">
        <f>+O109+30</f>
        <v>42735</v>
      </c>
    </row>
    <row r="111" spans="1:19" ht="18" customHeight="1">
      <c r="B111" s="48" t="s">
        <v>158</v>
      </c>
      <c r="C111" s="95">
        <f t="shared" ref="C111:Q111" si="53">C106+C99</f>
        <v>4</v>
      </c>
      <c r="D111" s="95">
        <f t="shared" si="53"/>
        <v>0</v>
      </c>
      <c r="E111" s="95">
        <f t="shared" si="53"/>
        <v>3</v>
      </c>
      <c r="F111" s="95">
        <f t="shared" si="53"/>
        <v>4</v>
      </c>
      <c r="G111" s="95">
        <f t="shared" si="53"/>
        <v>4</v>
      </c>
      <c r="H111" s="95">
        <f t="shared" si="53"/>
        <v>4</v>
      </c>
      <c r="I111" s="95">
        <f t="shared" si="53"/>
        <v>4</v>
      </c>
      <c r="J111" s="95">
        <f t="shared" si="53"/>
        <v>4</v>
      </c>
      <c r="K111" s="95">
        <f t="shared" si="53"/>
        <v>4</v>
      </c>
      <c r="L111" s="95">
        <f t="shared" si="53"/>
        <v>4</v>
      </c>
      <c r="M111" s="95">
        <f t="shared" si="53"/>
        <v>4</v>
      </c>
      <c r="N111" s="95">
        <f t="shared" si="53"/>
        <v>4</v>
      </c>
      <c r="O111" s="95">
        <f t="shared" si="53"/>
        <v>4</v>
      </c>
      <c r="P111" s="95">
        <f t="shared" si="53"/>
        <v>4</v>
      </c>
      <c r="Q111" s="95">
        <f t="shared" si="53"/>
        <v>0</v>
      </c>
    </row>
    <row r="112" spans="1:19" hidden="1">
      <c r="B112" s="55" t="s">
        <v>29</v>
      </c>
      <c r="C112" s="40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P112" s="56"/>
    </row>
    <row r="113" spans="1:20" ht="3.75" hidden="1" customHeight="1">
      <c r="B113" s="39"/>
      <c r="C113" s="40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41"/>
    </row>
    <row r="114" spans="1:20" hidden="1">
      <c r="A114" s="44"/>
      <c r="B114" s="39" t="str">
        <f>B93</f>
        <v>Mgr ($/hr * hrs/wk * 52)</v>
      </c>
      <c r="C114" s="40">
        <v>0</v>
      </c>
      <c r="D114" s="27">
        <f t="shared" ref="D114:O114" si="54">ROUND(($C114*(1+($C$109*$R114/D$4)))/365*D$4,0)</f>
        <v>0</v>
      </c>
      <c r="E114" s="27">
        <f t="shared" si="54"/>
        <v>0</v>
      </c>
      <c r="F114" s="27">
        <f t="shared" si="54"/>
        <v>0</v>
      </c>
      <c r="G114" s="27">
        <f t="shared" si="54"/>
        <v>0</v>
      </c>
      <c r="H114" s="27">
        <f t="shared" si="54"/>
        <v>0</v>
      </c>
      <c r="I114" s="27">
        <f t="shared" si="54"/>
        <v>0</v>
      </c>
      <c r="J114" s="27">
        <f t="shared" si="54"/>
        <v>0</v>
      </c>
      <c r="K114" s="27">
        <f t="shared" si="54"/>
        <v>0</v>
      </c>
      <c r="L114" s="27">
        <f t="shared" si="54"/>
        <v>0</v>
      </c>
      <c r="M114" s="27">
        <f t="shared" si="54"/>
        <v>0</v>
      </c>
      <c r="N114" s="27">
        <f t="shared" si="54"/>
        <v>0</v>
      </c>
      <c r="O114" s="27">
        <f t="shared" si="54"/>
        <v>0</v>
      </c>
      <c r="P114" s="41">
        <f t="shared" ref="P114:P117" si="55">SUM(D114:O114)</f>
        <v>0</v>
      </c>
      <c r="R114" s="46">
        <v>0</v>
      </c>
      <c r="S114" s="46">
        <v>0</v>
      </c>
    </row>
    <row r="115" spans="1:20" hidden="1">
      <c r="A115" s="44"/>
      <c r="B115" s="39"/>
      <c r="C115" s="40"/>
      <c r="D115" s="27">
        <f t="shared" ref="D115:O117" si="56">ROUND(($C115*(1+($C$109*$R115/12)))/52*D$4,0)</f>
        <v>0</v>
      </c>
      <c r="E115" s="27">
        <f t="shared" si="56"/>
        <v>0</v>
      </c>
      <c r="F115" s="27">
        <f t="shared" si="56"/>
        <v>0</v>
      </c>
      <c r="G115" s="27">
        <f t="shared" si="56"/>
        <v>0</v>
      </c>
      <c r="H115" s="27">
        <f t="shared" si="56"/>
        <v>0</v>
      </c>
      <c r="I115" s="27">
        <f t="shared" si="56"/>
        <v>0</v>
      </c>
      <c r="J115" s="27">
        <f t="shared" si="56"/>
        <v>0</v>
      </c>
      <c r="K115" s="27">
        <f t="shared" si="56"/>
        <v>0</v>
      </c>
      <c r="L115" s="27">
        <f t="shared" si="56"/>
        <v>0</v>
      </c>
      <c r="M115" s="27">
        <f t="shared" si="56"/>
        <v>0</v>
      </c>
      <c r="N115" s="27">
        <f t="shared" si="56"/>
        <v>0</v>
      </c>
      <c r="O115" s="27">
        <f t="shared" si="56"/>
        <v>0</v>
      </c>
      <c r="P115" s="41">
        <f t="shared" si="55"/>
        <v>0</v>
      </c>
      <c r="R115" s="46">
        <v>0</v>
      </c>
      <c r="S115" s="46">
        <v>0</v>
      </c>
    </row>
    <row r="116" spans="1:20" hidden="1">
      <c r="A116" s="44"/>
      <c r="B116" s="39"/>
      <c r="C116" s="40"/>
      <c r="D116" s="27">
        <f t="shared" si="56"/>
        <v>0</v>
      </c>
      <c r="E116" s="27">
        <f t="shared" si="56"/>
        <v>0</v>
      </c>
      <c r="F116" s="27">
        <f t="shared" si="56"/>
        <v>0</v>
      </c>
      <c r="G116" s="27">
        <f t="shared" si="56"/>
        <v>0</v>
      </c>
      <c r="H116" s="27">
        <f t="shared" si="56"/>
        <v>0</v>
      </c>
      <c r="I116" s="27">
        <f t="shared" si="56"/>
        <v>0</v>
      </c>
      <c r="J116" s="27">
        <f t="shared" si="56"/>
        <v>0</v>
      </c>
      <c r="K116" s="27">
        <f t="shared" si="56"/>
        <v>0</v>
      </c>
      <c r="L116" s="27">
        <f t="shared" si="56"/>
        <v>0</v>
      </c>
      <c r="M116" s="27">
        <f t="shared" si="56"/>
        <v>0</v>
      </c>
      <c r="N116" s="27">
        <f t="shared" si="56"/>
        <v>0</v>
      </c>
      <c r="O116" s="27">
        <f t="shared" si="56"/>
        <v>0</v>
      </c>
      <c r="P116" s="41">
        <f t="shared" si="55"/>
        <v>0</v>
      </c>
      <c r="R116" s="46">
        <v>0</v>
      </c>
      <c r="S116" s="46">
        <v>0</v>
      </c>
    </row>
    <row r="117" spans="1:20" hidden="1">
      <c r="A117" s="44"/>
      <c r="B117" s="39"/>
      <c r="C117" s="40"/>
      <c r="D117" s="27">
        <f t="shared" si="56"/>
        <v>0</v>
      </c>
      <c r="E117" s="27">
        <f t="shared" si="56"/>
        <v>0</v>
      </c>
      <c r="F117" s="27">
        <f t="shared" si="56"/>
        <v>0</v>
      </c>
      <c r="G117" s="27">
        <f t="shared" si="56"/>
        <v>0</v>
      </c>
      <c r="H117" s="27">
        <f t="shared" si="56"/>
        <v>0</v>
      </c>
      <c r="I117" s="27">
        <f t="shared" si="56"/>
        <v>0</v>
      </c>
      <c r="J117" s="27">
        <f t="shared" si="56"/>
        <v>0</v>
      </c>
      <c r="K117" s="27">
        <f t="shared" si="56"/>
        <v>0</v>
      </c>
      <c r="L117" s="27">
        <f t="shared" si="56"/>
        <v>0</v>
      </c>
      <c r="M117" s="27">
        <f t="shared" si="56"/>
        <v>0</v>
      </c>
      <c r="N117" s="27">
        <f t="shared" si="56"/>
        <v>0</v>
      </c>
      <c r="O117" s="27">
        <f t="shared" si="56"/>
        <v>0</v>
      </c>
      <c r="P117" s="41">
        <f t="shared" si="55"/>
        <v>0</v>
      </c>
      <c r="R117" s="46">
        <v>0</v>
      </c>
      <c r="S117" s="46">
        <v>0</v>
      </c>
    </row>
    <row r="118" spans="1:20" ht="6" hidden="1" customHeight="1">
      <c r="C118" s="40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P118" s="47"/>
    </row>
    <row r="119" spans="1:20" ht="14" hidden="1" thickBot="1">
      <c r="B119" s="48" t="s">
        <v>159</v>
      </c>
      <c r="C119" s="49" t="str">
        <f>IF(ABS(SUM(D119:O119)-P119)&lt;0.01,"","Error")</f>
        <v/>
      </c>
      <c r="D119" s="52">
        <f t="shared" ref="D119:P119" si="57">SUM(D113:D118)</f>
        <v>0</v>
      </c>
      <c r="E119" s="52">
        <f t="shared" si="57"/>
        <v>0</v>
      </c>
      <c r="F119" s="52">
        <f t="shared" si="57"/>
        <v>0</v>
      </c>
      <c r="G119" s="52">
        <f t="shared" si="57"/>
        <v>0</v>
      </c>
      <c r="H119" s="52">
        <f t="shared" si="57"/>
        <v>0</v>
      </c>
      <c r="I119" s="52">
        <f t="shared" si="57"/>
        <v>0</v>
      </c>
      <c r="J119" s="52">
        <f t="shared" si="57"/>
        <v>0</v>
      </c>
      <c r="K119" s="52">
        <f t="shared" si="57"/>
        <v>0</v>
      </c>
      <c r="L119" s="52">
        <f t="shared" si="57"/>
        <v>0</v>
      </c>
      <c r="M119" s="52">
        <f t="shared" si="57"/>
        <v>0</v>
      </c>
      <c r="N119" s="52">
        <f t="shared" si="57"/>
        <v>0</v>
      </c>
      <c r="O119" s="52">
        <f t="shared" si="57"/>
        <v>0</v>
      </c>
      <c r="P119" s="51">
        <f t="shared" si="57"/>
        <v>0</v>
      </c>
    </row>
    <row r="120" spans="1:20" ht="6" hidden="1" customHeight="1" thickTop="1">
      <c r="B120" s="48"/>
      <c r="C120" s="40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P120" s="47"/>
    </row>
    <row r="121" spans="1:20" hidden="1">
      <c r="A121" s="16">
        <f t="shared" ref="A121:B124" si="58">A100</f>
        <v>42583</v>
      </c>
      <c r="B121" s="37" t="str">
        <f t="shared" si="58"/>
        <v>New Hire ($/hr,40 hr wk,52 wks yr)</v>
      </c>
      <c r="C121" s="9">
        <v>0</v>
      </c>
      <c r="D121" s="46">
        <f t="shared" ref="D121:O121" si="59">ROUND(IF($A121=0,0,IF($A121&lt;D$109,($C121/52)*D$4,IF($A121&lt;D$110,((D$110-($A121-1))/91)*($C121/4),0))),0)</f>
        <v>0</v>
      </c>
      <c r="E121" s="46">
        <f t="shared" si="59"/>
        <v>0</v>
      </c>
      <c r="F121" s="46">
        <f t="shared" si="59"/>
        <v>0</v>
      </c>
      <c r="G121" s="46">
        <f t="shared" si="59"/>
        <v>0</v>
      </c>
      <c r="H121" s="46">
        <f t="shared" si="59"/>
        <v>0</v>
      </c>
      <c r="I121" s="46">
        <f t="shared" si="59"/>
        <v>0</v>
      </c>
      <c r="J121" s="46">
        <f t="shared" si="59"/>
        <v>0</v>
      </c>
      <c r="K121" s="46">
        <f t="shared" si="59"/>
        <v>0</v>
      </c>
      <c r="L121" s="46">
        <f t="shared" si="59"/>
        <v>0</v>
      </c>
      <c r="M121" s="46">
        <f t="shared" si="59"/>
        <v>0</v>
      </c>
      <c r="N121" s="46">
        <f t="shared" si="59"/>
        <v>0</v>
      </c>
      <c r="O121" s="46">
        <f t="shared" si="59"/>
        <v>0</v>
      </c>
      <c r="P121" s="41">
        <f t="shared" ref="P121:P124" si="60">SUM(D121:O121)</f>
        <v>0</v>
      </c>
      <c r="S121" s="46">
        <v>0</v>
      </c>
    </row>
    <row r="122" spans="1:20" hidden="1">
      <c r="A122" s="16">
        <f t="shared" si="58"/>
        <v>0</v>
      </c>
      <c r="B122" s="37" t="str">
        <f t="shared" si="58"/>
        <v>New Hire</v>
      </c>
      <c r="C122" s="9">
        <v>0</v>
      </c>
      <c r="D122" s="46">
        <f t="shared" ref="D122:O124" si="61">ROUND(IF($A122=0,0,IF($A122&lt;D$109,($C122/365)*D$4,IF($A122&lt;D$110,((D$110-($A122-1))/1)*($C122/365),0))),0)</f>
        <v>0</v>
      </c>
      <c r="E122" s="46">
        <f t="shared" si="61"/>
        <v>0</v>
      </c>
      <c r="F122" s="46">
        <f t="shared" si="61"/>
        <v>0</v>
      </c>
      <c r="G122" s="46">
        <f t="shared" si="61"/>
        <v>0</v>
      </c>
      <c r="H122" s="46">
        <f t="shared" si="61"/>
        <v>0</v>
      </c>
      <c r="I122" s="46">
        <f t="shared" si="61"/>
        <v>0</v>
      </c>
      <c r="J122" s="46">
        <f t="shared" si="61"/>
        <v>0</v>
      </c>
      <c r="K122" s="46">
        <f t="shared" si="61"/>
        <v>0</v>
      </c>
      <c r="L122" s="46">
        <f t="shared" si="61"/>
        <v>0</v>
      </c>
      <c r="M122" s="46">
        <f t="shared" si="61"/>
        <v>0</v>
      </c>
      <c r="N122" s="46">
        <f t="shared" si="61"/>
        <v>0</v>
      </c>
      <c r="O122" s="46">
        <f t="shared" si="61"/>
        <v>0</v>
      </c>
      <c r="P122" s="41">
        <f t="shared" si="60"/>
        <v>0</v>
      </c>
      <c r="S122" s="46">
        <v>0</v>
      </c>
      <c r="T122" s="90"/>
    </row>
    <row r="123" spans="1:20" hidden="1">
      <c r="A123" s="16">
        <f t="shared" si="58"/>
        <v>0</v>
      </c>
      <c r="B123" s="37" t="str">
        <f t="shared" si="58"/>
        <v>New Hire</v>
      </c>
      <c r="C123" s="9">
        <v>0</v>
      </c>
      <c r="D123" s="46">
        <f t="shared" si="61"/>
        <v>0</v>
      </c>
      <c r="E123" s="46">
        <f t="shared" si="61"/>
        <v>0</v>
      </c>
      <c r="F123" s="46">
        <f t="shared" si="61"/>
        <v>0</v>
      </c>
      <c r="G123" s="46">
        <f t="shared" si="61"/>
        <v>0</v>
      </c>
      <c r="H123" s="46">
        <f t="shared" si="61"/>
        <v>0</v>
      </c>
      <c r="I123" s="46">
        <f t="shared" si="61"/>
        <v>0</v>
      </c>
      <c r="J123" s="46">
        <f t="shared" si="61"/>
        <v>0</v>
      </c>
      <c r="K123" s="46">
        <f t="shared" si="61"/>
        <v>0</v>
      </c>
      <c r="L123" s="46">
        <f t="shared" si="61"/>
        <v>0</v>
      </c>
      <c r="M123" s="46">
        <f t="shared" si="61"/>
        <v>0</v>
      </c>
      <c r="N123" s="46">
        <f t="shared" si="61"/>
        <v>0</v>
      </c>
      <c r="O123" s="46">
        <f t="shared" si="61"/>
        <v>0</v>
      </c>
      <c r="P123" s="41">
        <f t="shared" si="60"/>
        <v>0</v>
      </c>
      <c r="S123" s="46">
        <v>0</v>
      </c>
    </row>
    <row r="124" spans="1:20" hidden="1">
      <c r="A124" s="16">
        <f t="shared" si="58"/>
        <v>0</v>
      </c>
      <c r="B124" s="37" t="str">
        <f t="shared" si="58"/>
        <v>New Hire</v>
      </c>
      <c r="C124" s="9">
        <v>0</v>
      </c>
      <c r="D124" s="46">
        <f t="shared" si="61"/>
        <v>0</v>
      </c>
      <c r="E124" s="46">
        <f t="shared" si="61"/>
        <v>0</v>
      </c>
      <c r="F124" s="46">
        <f t="shared" si="61"/>
        <v>0</v>
      </c>
      <c r="G124" s="46">
        <f t="shared" si="61"/>
        <v>0</v>
      </c>
      <c r="H124" s="46">
        <f t="shared" si="61"/>
        <v>0</v>
      </c>
      <c r="I124" s="46">
        <f t="shared" si="61"/>
        <v>0</v>
      </c>
      <c r="J124" s="46">
        <f t="shared" si="61"/>
        <v>0</v>
      </c>
      <c r="K124" s="46">
        <f t="shared" si="61"/>
        <v>0</v>
      </c>
      <c r="L124" s="46">
        <f t="shared" si="61"/>
        <v>0</v>
      </c>
      <c r="M124" s="46">
        <f t="shared" si="61"/>
        <v>0</v>
      </c>
      <c r="N124" s="46">
        <f t="shared" si="61"/>
        <v>0</v>
      </c>
      <c r="O124" s="46">
        <f t="shared" si="61"/>
        <v>0</v>
      </c>
      <c r="P124" s="41">
        <f t="shared" si="60"/>
        <v>0</v>
      </c>
      <c r="S124" s="46">
        <v>0</v>
      </c>
    </row>
    <row r="125" spans="1:20" ht="6" hidden="1" customHeight="1">
      <c r="B125" s="48"/>
      <c r="C125" s="40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P125" s="47"/>
    </row>
    <row r="126" spans="1:20" ht="14" hidden="1" thickBot="1">
      <c r="B126" s="48" t="s">
        <v>160</v>
      </c>
      <c r="C126" s="49" t="str">
        <f>IF(ABS(SUM(D126:O126)-P126)&lt;0.01,"","Error")</f>
        <v/>
      </c>
      <c r="D126" s="52">
        <f t="shared" ref="D126:P126" si="62">SUM(D120:D125)</f>
        <v>0</v>
      </c>
      <c r="E126" s="52">
        <f t="shared" si="62"/>
        <v>0</v>
      </c>
      <c r="F126" s="52">
        <f t="shared" si="62"/>
        <v>0</v>
      </c>
      <c r="G126" s="52">
        <f t="shared" si="62"/>
        <v>0</v>
      </c>
      <c r="H126" s="52">
        <f t="shared" si="62"/>
        <v>0</v>
      </c>
      <c r="I126" s="52">
        <f t="shared" si="62"/>
        <v>0</v>
      </c>
      <c r="J126" s="52">
        <f t="shared" si="62"/>
        <v>0</v>
      </c>
      <c r="K126" s="52">
        <f t="shared" si="62"/>
        <v>0</v>
      </c>
      <c r="L126" s="52">
        <f t="shared" si="62"/>
        <v>0</v>
      </c>
      <c r="M126" s="52">
        <f t="shared" si="62"/>
        <v>0</v>
      </c>
      <c r="N126" s="52">
        <f t="shared" si="62"/>
        <v>0</v>
      </c>
      <c r="O126" s="52">
        <f t="shared" si="62"/>
        <v>0</v>
      </c>
      <c r="P126" s="51">
        <f t="shared" si="62"/>
        <v>0</v>
      </c>
    </row>
    <row r="127" spans="1:20" ht="6" hidden="1" customHeight="1" thickTop="1"/>
    <row r="128" spans="1:20" ht="14" hidden="1" thickBot="1">
      <c r="B128" s="48" t="s">
        <v>161</v>
      </c>
      <c r="C128" s="49" t="str">
        <f>IF(ABS(SUM(D128:O128)-P128)&lt;0.01,"","Error")</f>
        <v/>
      </c>
      <c r="D128" s="52">
        <f t="shared" ref="D128:P128" si="63">+D126+D119</f>
        <v>0</v>
      </c>
      <c r="E128" s="52">
        <f t="shared" si="63"/>
        <v>0</v>
      </c>
      <c r="F128" s="52">
        <f t="shared" si="63"/>
        <v>0</v>
      </c>
      <c r="G128" s="52">
        <f t="shared" si="63"/>
        <v>0</v>
      </c>
      <c r="H128" s="52">
        <f t="shared" si="63"/>
        <v>0</v>
      </c>
      <c r="I128" s="52">
        <f t="shared" si="63"/>
        <v>0</v>
      </c>
      <c r="J128" s="52">
        <f t="shared" si="63"/>
        <v>0</v>
      </c>
      <c r="K128" s="52">
        <f t="shared" si="63"/>
        <v>0</v>
      </c>
      <c r="L128" s="52">
        <f t="shared" si="63"/>
        <v>0</v>
      </c>
      <c r="M128" s="52">
        <f t="shared" si="63"/>
        <v>0</v>
      </c>
      <c r="N128" s="52">
        <f t="shared" si="63"/>
        <v>0</v>
      </c>
      <c r="O128" s="52">
        <f t="shared" si="63"/>
        <v>0</v>
      </c>
      <c r="P128" s="52">
        <f t="shared" si="63"/>
        <v>0</v>
      </c>
    </row>
    <row r="129" spans="2:16" ht="5.5" customHeight="1"/>
    <row r="130" spans="2:16">
      <c r="B130" s="57" t="s">
        <v>32</v>
      </c>
    </row>
    <row r="131" spans="2:16" ht="8" customHeight="1"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</row>
    <row r="132" spans="2:16">
      <c r="B132" s="30" t="s">
        <v>196</v>
      </c>
      <c r="D132" s="97">
        <v>0</v>
      </c>
      <c r="E132" s="97">
        <f>D132</f>
        <v>0</v>
      </c>
      <c r="F132" s="97">
        <f t="shared" ref="F132:O132" si="64">E132</f>
        <v>0</v>
      </c>
      <c r="G132" s="97">
        <f t="shared" si="64"/>
        <v>0</v>
      </c>
      <c r="H132" s="97">
        <f t="shared" si="64"/>
        <v>0</v>
      </c>
      <c r="I132" s="97">
        <f t="shared" si="64"/>
        <v>0</v>
      </c>
      <c r="J132" s="97">
        <f t="shared" si="64"/>
        <v>0</v>
      </c>
      <c r="K132" s="97">
        <f t="shared" si="64"/>
        <v>0</v>
      </c>
      <c r="L132" s="97">
        <f t="shared" si="64"/>
        <v>0</v>
      </c>
      <c r="M132" s="97">
        <f t="shared" si="64"/>
        <v>0</v>
      </c>
      <c r="N132" s="97">
        <f t="shared" si="64"/>
        <v>0</v>
      </c>
      <c r="O132" s="97">
        <f t="shared" si="64"/>
        <v>0</v>
      </c>
      <c r="P132" s="46">
        <f>SUM(D132:O132)</f>
        <v>0</v>
      </c>
    </row>
    <row r="133" spans="2:16">
      <c r="B133" s="30"/>
      <c r="D133" s="97">
        <v>0</v>
      </c>
      <c r="E133" s="97">
        <f>D133</f>
        <v>0</v>
      </c>
      <c r="F133" s="97">
        <f t="shared" ref="F133:O133" si="65">E133</f>
        <v>0</v>
      </c>
      <c r="G133" s="97">
        <f t="shared" si="65"/>
        <v>0</v>
      </c>
      <c r="H133" s="97">
        <f t="shared" si="65"/>
        <v>0</v>
      </c>
      <c r="I133" s="97">
        <f t="shared" si="65"/>
        <v>0</v>
      </c>
      <c r="J133" s="97">
        <f t="shared" si="65"/>
        <v>0</v>
      </c>
      <c r="K133" s="97">
        <f t="shared" si="65"/>
        <v>0</v>
      </c>
      <c r="L133" s="97">
        <f t="shared" si="65"/>
        <v>0</v>
      </c>
      <c r="M133" s="97">
        <f t="shared" si="65"/>
        <v>0</v>
      </c>
      <c r="N133" s="97">
        <f t="shared" si="65"/>
        <v>0</v>
      </c>
      <c r="O133" s="97">
        <f t="shared" si="65"/>
        <v>0</v>
      </c>
      <c r="P133" s="46">
        <f>SUM(D133:O133)</f>
        <v>0</v>
      </c>
    </row>
    <row r="134" spans="2:16">
      <c r="B134" s="30"/>
      <c r="D134" s="97">
        <v>0</v>
      </c>
      <c r="E134" s="97">
        <f>D134</f>
        <v>0</v>
      </c>
      <c r="F134" s="97">
        <f t="shared" ref="F134:O134" si="66">E134</f>
        <v>0</v>
      </c>
      <c r="G134" s="97">
        <f t="shared" si="66"/>
        <v>0</v>
      </c>
      <c r="H134" s="97">
        <f t="shared" si="66"/>
        <v>0</v>
      </c>
      <c r="I134" s="97">
        <f t="shared" si="66"/>
        <v>0</v>
      </c>
      <c r="J134" s="97">
        <f t="shared" si="66"/>
        <v>0</v>
      </c>
      <c r="K134" s="97">
        <f t="shared" si="66"/>
        <v>0</v>
      </c>
      <c r="L134" s="97">
        <f t="shared" si="66"/>
        <v>0</v>
      </c>
      <c r="M134" s="97">
        <f t="shared" si="66"/>
        <v>0</v>
      </c>
      <c r="N134" s="97">
        <f t="shared" si="66"/>
        <v>0</v>
      </c>
      <c r="O134" s="97">
        <f t="shared" si="66"/>
        <v>0</v>
      </c>
      <c r="P134" s="46">
        <f>SUM(D134:O134)</f>
        <v>0</v>
      </c>
    </row>
    <row r="135" spans="2:16" ht="6" customHeight="1"/>
    <row r="136" spans="2:16" ht="14" thickBot="1">
      <c r="B136" s="48" t="s">
        <v>162</v>
      </c>
      <c r="C136" s="49" t="str">
        <f>IF(ABS(SUM(D136:O136)-P136)&lt;0.01,"","Error")</f>
        <v/>
      </c>
      <c r="D136" s="52">
        <f t="shared" ref="D136:P136" si="67">SUM(D131:D135)</f>
        <v>0</v>
      </c>
      <c r="E136" s="52">
        <f t="shared" si="67"/>
        <v>0</v>
      </c>
      <c r="F136" s="52">
        <f t="shared" si="67"/>
        <v>0</v>
      </c>
      <c r="G136" s="52">
        <f t="shared" si="67"/>
        <v>0</v>
      </c>
      <c r="H136" s="52">
        <f t="shared" si="67"/>
        <v>0</v>
      </c>
      <c r="I136" s="52">
        <f t="shared" si="67"/>
        <v>0</v>
      </c>
      <c r="J136" s="52">
        <f t="shared" si="67"/>
        <v>0</v>
      </c>
      <c r="K136" s="52">
        <f t="shared" si="67"/>
        <v>0</v>
      </c>
      <c r="L136" s="52">
        <f t="shared" si="67"/>
        <v>0</v>
      </c>
      <c r="M136" s="52">
        <f t="shared" si="67"/>
        <v>0</v>
      </c>
      <c r="N136" s="52">
        <f t="shared" si="67"/>
        <v>0</v>
      </c>
      <c r="O136" s="52">
        <f t="shared" si="67"/>
        <v>0</v>
      </c>
      <c r="P136" s="52">
        <f t="shared" si="67"/>
        <v>0</v>
      </c>
    </row>
    <row r="137" spans="2:16" ht="6" customHeight="1" thickTop="1"/>
    <row r="138" spans="2:16">
      <c r="B138" s="57" t="s">
        <v>163</v>
      </c>
    </row>
    <row r="139" spans="2:16" ht="8" customHeight="1"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</row>
    <row r="140" spans="2:16">
      <c r="B140" s="30" t="s">
        <v>188</v>
      </c>
      <c r="D140" s="97">
        <v>0</v>
      </c>
      <c r="E140" s="97">
        <f>D140</f>
        <v>0</v>
      </c>
      <c r="F140" s="97">
        <v>75</v>
      </c>
      <c r="G140" s="97">
        <f t="shared" ref="F140:O140" si="68">F140</f>
        <v>75</v>
      </c>
      <c r="H140" s="97">
        <f t="shared" si="68"/>
        <v>75</v>
      </c>
      <c r="I140" s="97">
        <f t="shared" si="68"/>
        <v>75</v>
      </c>
      <c r="J140" s="97">
        <f t="shared" si="68"/>
        <v>75</v>
      </c>
      <c r="K140" s="97">
        <f t="shared" si="68"/>
        <v>75</v>
      </c>
      <c r="L140" s="97">
        <f t="shared" si="68"/>
        <v>75</v>
      </c>
      <c r="M140" s="97">
        <f t="shared" si="68"/>
        <v>75</v>
      </c>
      <c r="N140" s="97">
        <f t="shared" si="68"/>
        <v>75</v>
      </c>
      <c r="O140" s="97">
        <f t="shared" si="68"/>
        <v>75</v>
      </c>
      <c r="P140" s="46">
        <f t="shared" ref="P140:P146" si="69">SUM(D140:O140)</f>
        <v>750</v>
      </c>
    </row>
    <row r="141" spans="2:16">
      <c r="B141" s="30" t="s">
        <v>194</v>
      </c>
      <c r="D141" s="97">
        <v>0</v>
      </c>
      <c r="E141" s="97">
        <f t="shared" ref="E141:O146" si="70">D141</f>
        <v>0</v>
      </c>
      <c r="F141" s="97">
        <v>200</v>
      </c>
      <c r="G141" s="97">
        <f t="shared" si="70"/>
        <v>200</v>
      </c>
      <c r="H141" s="97">
        <f t="shared" si="70"/>
        <v>200</v>
      </c>
      <c r="I141" s="97">
        <f t="shared" si="70"/>
        <v>200</v>
      </c>
      <c r="J141" s="97">
        <f t="shared" si="70"/>
        <v>200</v>
      </c>
      <c r="K141" s="97">
        <f t="shared" si="70"/>
        <v>200</v>
      </c>
      <c r="L141" s="97">
        <f t="shared" si="70"/>
        <v>200</v>
      </c>
      <c r="M141" s="97">
        <f t="shared" si="70"/>
        <v>200</v>
      </c>
      <c r="N141" s="97">
        <f t="shared" si="70"/>
        <v>200</v>
      </c>
      <c r="O141" s="97">
        <f t="shared" si="70"/>
        <v>200</v>
      </c>
      <c r="P141" s="46">
        <f t="shared" si="69"/>
        <v>2000</v>
      </c>
    </row>
    <row r="142" spans="2:16">
      <c r="B142" s="30" t="s">
        <v>195</v>
      </c>
      <c r="D142" s="97">
        <v>0</v>
      </c>
      <c r="E142" s="97">
        <f t="shared" si="70"/>
        <v>0</v>
      </c>
      <c r="F142" s="97">
        <f t="shared" si="70"/>
        <v>0</v>
      </c>
      <c r="G142" s="97">
        <f t="shared" si="70"/>
        <v>0</v>
      </c>
      <c r="H142" s="97">
        <f t="shared" si="70"/>
        <v>0</v>
      </c>
      <c r="I142" s="97">
        <f t="shared" si="70"/>
        <v>0</v>
      </c>
      <c r="J142" s="97">
        <f t="shared" si="70"/>
        <v>0</v>
      </c>
      <c r="K142" s="97">
        <f t="shared" si="70"/>
        <v>0</v>
      </c>
      <c r="L142" s="97">
        <f t="shared" si="70"/>
        <v>0</v>
      </c>
      <c r="M142" s="97">
        <f t="shared" si="70"/>
        <v>0</v>
      </c>
      <c r="N142" s="97">
        <f t="shared" si="70"/>
        <v>0</v>
      </c>
      <c r="O142" s="97">
        <f t="shared" si="70"/>
        <v>0</v>
      </c>
      <c r="P142" s="46">
        <f t="shared" si="69"/>
        <v>0</v>
      </c>
    </row>
    <row r="143" spans="2:16">
      <c r="B143" s="30"/>
      <c r="D143" s="97">
        <v>0</v>
      </c>
      <c r="E143" s="97">
        <f t="shared" si="70"/>
        <v>0</v>
      </c>
      <c r="F143" s="97">
        <f t="shared" si="70"/>
        <v>0</v>
      </c>
      <c r="G143" s="97">
        <f t="shared" si="70"/>
        <v>0</v>
      </c>
      <c r="H143" s="97">
        <f t="shared" si="70"/>
        <v>0</v>
      </c>
      <c r="I143" s="97">
        <f t="shared" si="70"/>
        <v>0</v>
      </c>
      <c r="J143" s="97">
        <f t="shared" si="70"/>
        <v>0</v>
      </c>
      <c r="K143" s="97">
        <f t="shared" si="70"/>
        <v>0</v>
      </c>
      <c r="L143" s="97">
        <f t="shared" si="70"/>
        <v>0</v>
      </c>
      <c r="M143" s="97">
        <f t="shared" si="70"/>
        <v>0</v>
      </c>
      <c r="N143" s="97">
        <f t="shared" si="70"/>
        <v>0</v>
      </c>
      <c r="O143" s="97">
        <f t="shared" si="70"/>
        <v>0</v>
      </c>
      <c r="P143" s="46">
        <f t="shared" si="69"/>
        <v>0</v>
      </c>
    </row>
    <row r="144" spans="2:16">
      <c r="B144" s="30"/>
      <c r="D144" s="97">
        <v>0</v>
      </c>
      <c r="E144" s="97">
        <f t="shared" si="70"/>
        <v>0</v>
      </c>
      <c r="F144" s="97">
        <f t="shared" si="70"/>
        <v>0</v>
      </c>
      <c r="G144" s="97">
        <f t="shared" si="70"/>
        <v>0</v>
      </c>
      <c r="H144" s="97">
        <f t="shared" si="70"/>
        <v>0</v>
      </c>
      <c r="I144" s="97">
        <f t="shared" si="70"/>
        <v>0</v>
      </c>
      <c r="J144" s="97">
        <f t="shared" si="70"/>
        <v>0</v>
      </c>
      <c r="K144" s="97">
        <f t="shared" si="70"/>
        <v>0</v>
      </c>
      <c r="L144" s="97">
        <f t="shared" si="70"/>
        <v>0</v>
      </c>
      <c r="M144" s="97">
        <f t="shared" si="70"/>
        <v>0</v>
      </c>
      <c r="N144" s="97">
        <f t="shared" si="70"/>
        <v>0</v>
      </c>
      <c r="O144" s="97">
        <f t="shared" si="70"/>
        <v>0</v>
      </c>
      <c r="P144" s="46">
        <f t="shared" si="69"/>
        <v>0</v>
      </c>
    </row>
    <row r="145" spans="2:16">
      <c r="B145" s="30"/>
      <c r="D145" s="97">
        <v>0</v>
      </c>
      <c r="E145" s="97">
        <f t="shared" si="70"/>
        <v>0</v>
      </c>
      <c r="F145" s="97">
        <f t="shared" si="70"/>
        <v>0</v>
      </c>
      <c r="G145" s="97">
        <f t="shared" si="70"/>
        <v>0</v>
      </c>
      <c r="H145" s="97">
        <f t="shared" si="70"/>
        <v>0</v>
      </c>
      <c r="I145" s="97">
        <f t="shared" si="70"/>
        <v>0</v>
      </c>
      <c r="J145" s="97">
        <f t="shared" si="70"/>
        <v>0</v>
      </c>
      <c r="K145" s="97">
        <f t="shared" si="70"/>
        <v>0</v>
      </c>
      <c r="L145" s="97">
        <f t="shared" si="70"/>
        <v>0</v>
      </c>
      <c r="M145" s="97">
        <f t="shared" si="70"/>
        <v>0</v>
      </c>
      <c r="N145" s="97">
        <f t="shared" si="70"/>
        <v>0</v>
      </c>
      <c r="O145" s="97">
        <f t="shared" si="70"/>
        <v>0</v>
      </c>
      <c r="P145" s="46">
        <f t="shared" si="69"/>
        <v>0</v>
      </c>
    </row>
    <row r="146" spans="2:16">
      <c r="B146" s="30"/>
      <c r="D146" s="97">
        <v>0</v>
      </c>
      <c r="E146" s="97">
        <f t="shared" si="70"/>
        <v>0</v>
      </c>
      <c r="F146" s="97">
        <f t="shared" si="70"/>
        <v>0</v>
      </c>
      <c r="G146" s="97">
        <f t="shared" si="70"/>
        <v>0</v>
      </c>
      <c r="H146" s="97">
        <f t="shared" si="70"/>
        <v>0</v>
      </c>
      <c r="I146" s="97">
        <f t="shared" si="70"/>
        <v>0</v>
      </c>
      <c r="J146" s="97">
        <f t="shared" si="70"/>
        <v>0</v>
      </c>
      <c r="K146" s="97">
        <f t="shared" si="70"/>
        <v>0</v>
      </c>
      <c r="L146" s="97">
        <f t="shared" si="70"/>
        <v>0</v>
      </c>
      <c r="M146" s="97">
        <f t="shared" si="70"/>
        <v>0</v>
      </c>
      <c r="N146" s="97">
        <f t="shared" si="70"/>
        <v>0</v>
      </c>
      <c r="O146" s="97">
        <f t="shared" si="70"/>
        <v>0</v>
      </c>
      <c r="P146" s="46">
        <f t="shared" si="69"/>
        <v>0</v>
      </c>
    </row>
    <row r="147" spans="2:16" ht="6" customHeight="1"/>
    <row r="148" spans="2:16" ht="14" thickBot="1">
      <c r="B148" s="48" t="s">
        <v>164</v>
      </c>
      <c r="C148" s="49" t="str">
        <f>IF(ABS(SUM(D148:O148)-P148)&lt;0.01,"","Error")</f>
        <v/>
      </c>
      <c r="D148" s="52">
        <f t="shared" ref="D148:P148" si="71">SUM(D139:D147)</f>
        <v>0</v>
      </c>
      <c r="E148" s="52">
        <f t="shared" si="71"/>
        <v>0</v>
      </c>
      <c r="F148" s="52">
        <f t="shared" si="71"/>
        <v>275</v>
      </c>
      <c r="G148" s="52">
        <f t="shared" si="71"/>
        <v>275</v>
      </c>
      <c r="H148" s="52">
        <f t="shared" si="71"/>
        <v>275</v>
      </c>
      <c r="I148" s="52">
        <f t="shared" si="71"/>
        <v>275</v>
      </c>
      <c r="J148" s="52">
        <f t="shared" si="71"/>
        <v>275</v>
      </c>
      <c r="K148" s="52">
        <f t="shared" si="71"/>
        <v>275</v>
      </c>
      <c r="L148" s="52">
        <f t="shared" si="71"/>
        <v>275</v>
      </c>
      <c r="M148" s="52">
        <f t="shared" si="71"/>
        <v>275</v>
      </c>
      <c r="N148" s="52">
        <f t="shared" si="71"/>
        <v>275</v>
      </c>
      <c r="O148" s="52">
        <f t="shared" si="71"/>
        <v>275</v>
      </c>
      <c r="P148" s="52">
        <f t="shared" si="71"/>
        <v>2750</v>
      </c>
    </row>
    <row r="149" spans="2:16" ht="6" customHeight="1" thickTop="1"/>
  </sheetData>
  <customSheetViews>
    <customSheetView guid="{F1D13097-0AC4-11D3-A51F-00105AA1AFAA}" scale="75" showGridLines="0" hiddenRows="1" showRuler="0">
      <pane xSplit="3" ySplit="6" topLeftCell="H119" activePane="bottomRight" state="frozenSplit"/>
      <selection pane="bottomRight" activeCell="P142" sqref="P142"/>
      <rowBreaks count="4" manualBreakCount="4">
        <brk id="144" max="15" man="1"/>
        <brk id="187" max="15" man="1"/>
        <brk id="261" max="65535" man="1"/>
        <brk id="327" max="65535" man="1"/>
      </rowBreaks>
      <printOptions horizontalCentered="1"/>
      <pageSetup scale="75" orientation="landscape" horizontalDpi="4294967292" verticalDpi="300"/>
      <headerFooter alignWithMargins="0">
        <oddFooter>&amp;L&amp;"Times,Italic"&amp;9&amp;F&amp;R&amp;"Times,Italic"&amp;9&amp;D  &amp;T</oddFooter>
      </headerFooter>
    </customSheetView>
    <customSheetView guid="{E4F92351-905C-11D6-BD77-00B0D04D0621}" scale="75" showGridLines="0" showRuler="0">
      <pane xSplit="3" ySplit="6" topLeftCell="E7" activePane="bottomRight" state="frozenSplit"/>
      <selection pane="bottomRight" activeCell="I28" sqref="I28"/>
      <rowBreaks count="4" manualBreakCount="4">
        <brk id="144" max="15" man="1"/>
        <brk id="187" max="15" man="1"/>
        <brk id="261" max="65535" man="1"/>
        <brk id="327" max="65535" man="1"/>
      </rowBreaks>
      <printOptions horizontalCentered="1"/>
      <pageSetup scale="75" orientation="landscape" horizontalDpi="4294967292" verticalDpi="300"/>
      <headerFooter alignWithMargins="0">
        <oddFooter>&amp;L&amp;"Times,Italic"&amp;9&amp;F&amp;R&amp;"Times,Italic"&amp;9&amp;D  &amp;T</oddFooter>
      </headerFooter>
    </customSheetView>
    <customSheetView guid="{8BA4B82F-A498-4E2B-B19C-458BBC50EB8B}" scale="75" showGridLines="0" hiddenRows="1" showRuler="0">
      <pane xSplit="3" ySplit="6" topLeftCell="D43" activePane="bottomRight" state="frozenSplit"/>
      <selection pane="bottomRight" activeCell="E45" sqref="E45"/>
      <rowBreaks count="2" manualBreakCount="2">
        <brk id="144" max="15" man="1"/>
        <brk id="187" max="15" man="1"/>
      </rowBreaks>
      <printOptions horizontalCentered="1"/>
      <pageSetup scale="75" orientation="landscape" horizontalDpi="4294967292" verticalDpi="300"/>
      <headerFooter alignWithMargins="0">
        <oddFooter>&amp;L&amp;"Times,Italic"&amp;9&amp;F&amp;R&amp;"Times,Italic"&amp;9&amp;D  &amp;T</oddFooter>
      </headerFooter>
    </customSheetView>
    <customSheetView guid="{0C5A5314-29E0-4F1E-9AAB-044BD6C8CAFE}" scale="75" showGridLines="0" hiddenRows="1" showRuler="0">
      <pane xSplit="3" ySplit="6" topLeftCell="D114" activePane="bottomRight" state="frozenSplit"/>
      <selection pane="bottomRight" activeCell="F144" sqref="F144"/>
      <rowBreaks count="2" manualBreakCount="2">
        <brk id="144" max="15" man="1"/>
        <brk id="187" max="15" man="1"/>
      </rowBreaks>
      <printOptions horizontalCentered="1"/>
      <pageSetup scale="75" orientation="landscape" horizontalDpi="4294967292" verticalDpi="300"/>
      <headerFooter alignWithMargins="0">
        <oddFooter>&amp;L&amp;"Times,Italic"&amp;9&amp;F&amp;R&amp;"Times,Italic"&amp;9&amp;D  &amp;T</oddFooter>
      </headerFooter>
    </customSheetView>
  </customSheetViews>
  <phoneticPr fontId="0" type="noConversion"/>
  <printOptions horizontalCentered="1" gridLinesSet="0"/>
  <pageMargins left="0.25" right="0.25" top="0.25" bottom="0.5" header="0.5" footer="0.25"/>
  <pageSetup scale="75" orientation="landscape" horizontalDpi="4294967292" verticalDpi="4294967292"/>
  <headerFooter alignWithMargins="0">
    <oddFooter>&amp;L&amp;"Times,Italic"&amp;9&amp;F&amp;R&amp;"Times,Italic"&amp;9&amp;D  &amp;T</oddFooter>
  </headerFooter>
  <rowBreaks count="2" manualBreakCount="2">
    <brk id="47" max="15" man="1"/>
    <brk id="90" max="15" man="1"/>
  </row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AG347"/>
  <sheetViews>
    <sheetView showGridLines="0" zoomScale="75" workbookViewId="0">
      <selection activeCell="B50" sqref="B50"/>
    </sheetView>
  </sheetViews>
  <sheetFormatPr baseColWidth="10" defaultColWidth="8.83203125" defaultRowHeight="13" x14ac:dyDescent="0"/>
  <cols>
    <col min="1" max="1" width="8.83203125" style="14"/>
    <col min="2" max="2" width="33" style="13" customWidth="1"/>
    <col min="4" max="4" width="9.6640625" style="42" customWidth="1"/>
    <col min="5" max="8" width="9.6640625" style="3" customWidth="1"/>
    <col min="9" max="9" width="10.83203125" style="23" customWidth="1"/>
    <col min="10" max="10" width="5.83203125" customWidth="1"/>
    <col min="11" max="11" width="9.6640625" style="42" customWidth="1"/>
    <col min="12" max="15" width="9.6640625" style="3" customWidth="1"/>
    <col min="16" max="16" width="11.1640625" style="23" customWidth="1"/>
    <col min="17" max="17" width="5.83203125" customWidth="1"/>
    <col min="18" max="18" width="9.6640625" style="42" customWidth="1"/>
    <col min="19" max="21" width="9.6640625" style="3" customWidth="1"/>
    <col min="22" max="22" width="11" style="3" customWidth="1"/>
    <col min="23" max="23" width="11.33203125" style="23" customWidth="1"/>
    <col min="24" max="24" width="4.6640625" customWidth="1"/>
    <col min="25" max="25" width="9.6640625" style="42" customWidth="1"/>
    <col min="26" max="28" width="9.6640625" style="3" customWidth="1"/>
    <col min="29" max="29" width="11" style="3" customWidth="1"/>
    <col min="30" max="30" width="11.6640625" style="23" customWidth="1"/>
  </cols>
  <sheetData>
    <row r="1" spans="1:33" ht="16">
      <c r="A1" s="8"/>
      <c r="B1" s="2" t="s">
        <v>0</v>
      </c>
      <c r="D1" s="60"/>
      <c r="I1" s="18"/>
      <c r="K1" s="60"/>
      <c r="P1" s="18"/>
      <c r="R1" s="60"/>
      <c r="W1" s="18"/>
      <c r="Y1" s="60"/>
      <c r="AD1" s="18"/>
    </row>
    <row r="2" spans="1:33" s="43" customFormat="1">
      <c r="A2" s="38"/>
      <c r="B2" s="82" t="str">
        <f>IF('Mth LC'!B2&gt;0,'Mth LC'!B2,"")</f>
        <v>Dept 800 - General and Admin</v>
      </c>
      <c r="C2" s="81">
        <v>1</v>
      </c>
      <c r="D2" s="81">
        <v>1</v>
      </c>
      <c r="E2" s="81">
        <v>1</v>
      </c>
      <c r="F2" s="81">
        <v>1</v>
      </c>
      <c r="G2" s="81">
        <v>1</v>
      </c>
      <c r="K2" s="81">
        <v>1</v>
      </c>
      <c r="L2" s="81">
        <v>1</v>
      </c>
      <c r="M2" s="81">
        <v>1</v>
      </c>
      <c r="N2" s="81">
        <v>1</v>
      </c>
      <c r="R2" s="81">
        <v>1</v>
      </c>
      <c r="S2" s="81">
        <v>1</v>
      </c>
      <c r="T2" s="81">
        <v>1</v>
      </c>
      <c r="U2" s="81">
        <v>1</v>
      </c>
      <c r="Y2" s="81">
        <v>1</v>
      </c>
      <c r="Z2" s="81">
        <v>1</v>
      </c>
      <c r="AA2" s="81">
        <v>1</v>
      </c>
      <c r="AB2" s="81">
        <v>1</v>
      </c>
      <c r="AD2" s="27"/>
    </row>
    <row r="3" spans="1:33" s="43" customFormat="1">
      <c r="A3" s="8"/>
      <c r="B3" s="1" t="s">
        <v>1</v>
      </c>
      <c r="C3"/>
      <c r="D3" s="19"/>
      <c r="E3" s="10"/>
      <c r="F3" s="10"/>
      <c r="G3" s="10"/>
      <c r="H3" s="10"/>
      <c r="I3" s="19"/>
      <c r="J3"/>
      <c r="K3" s="19"/>
      <c r="L3" s="10"/>
      <c r="M3" s="10"/>
      <c r="N3" s="10"/>
      <c r="O3" s="10"/>
      <c r="P3" s="19"/>
      <c r="Q3"/>
      <c r="R3" s="19"/>
      <c r="S3" s="10"/>
      <c r="T3" s="10"/>
      <c r="U3" s="10"/>
      <c r="V3" s="10"/>
      <c r="W3" s="19"/>
      <c r="X3"/>
      <c r="Y3" s="19"/>
      <c r="Z3" s="10"/>
      <c r="AA3" s="10"/>
      <c r="AB3" s="10"/>
      <c r="AC3" s="10"/>
      <c r="AD3" s="19"/>
      <c r="AE3"/>
      <c r="AF3" s="19"/>
      <c r="AG3" s="19"/>
    </row>
    <row r="4" spans="1:33">
      <c r="A4" s="17" t="s">
        <v>2</v>
      </c>
      <c r="B4" s="1" t="s">
        <v>1</v>
      </c>
      <c r="D4" s="67" t="s">
        <v>174</v>
      </c>
      <c r="E4" s="4" t="s">
        <v>7</v>
      </c>
      <c r="F4" s="4" t="s">
        <v>8</v>
      </c>
      <c r="G4" s="4" t="s">
        <v>9</v>
      </c>
      <c r="H4" s="67" t="s">
        <v>174</v>
      </c>
      <c r="I4" s="22" t="s">
        <v>167</v>
      </c>
      <c r="K4" s="67" t="s">
        <v>175</v>
      </c>
      <c r="L4" s="4" t="s">
        <v>10</v>
      </c>
      <c r="M4" s="4" t="s">
        <v>11</v>
      </c>
      <c r="N4" s="4" t="s">
        <v>12</v>
      </c>
      <c r="O4" s="67" t="s">
        <v>175</v>
      </c>
      <c r="P4" s="22" t="s">
        <v>167</v>
      </c>
      <c r="R4" s="67" t="s">
        <v>176</v>
      </c>
      <c r="S4" s="4" t="s">
        <v>13</v>
      </c>
      <c r="T4" s="4" t="s">
        <v>168</v>
      </c>
      <c r="U4" s="4" t="s">
        <v>169</v>
      </c>
      <c r="V4" s="67" t="s">
        <v>176</v>
      </c>
      <c r="W4" s="22" t="s">
        <v>167</v>
      </c>
      <c r="Y4" s="67" t="s">
        <v>177</v>
      </c>
      <c r="Z4" s="4" t="s">
        <v>170</v>
      </c>
      <c r="AA4" s="4" t="s">
        <v>171</v>
      </c>
      <c r="AB4" s="4" t="s">
        <v>172</v>
      </c>
      <c r="AC4" s="67" t="s">
        <v>177</v>
      </c>
      <c r="AD4" s="22" t="s">
        <v>167</v>
      </c>
      <c r="AF4" s="22" t="s">
        <v>181</v>
      </c>
      <c r="AG4" s="22" t="s">
        <v>181</v>
      </c>
    </row>
    <row r="5" spans="1:33">
      <c r="A5" s="17" t="s">
        <v>4</v>
      </c>
      <c r="B5" s="8" t="s">
        <v>5</v>
      </c>
      <c r="D5" s="22" t="s">
        <v>166</v>
      </c>
      <c r="E5" s="4" t="s">
        <v>173</v>
      </c>
      <c r="F5" s="4" t="s">
        <v>173</v>
      </c>
      <c r="G5" s="4" t="s">
        <v>173</v>
      </c>
      <c r="H5" s="10"/>
      <c r="I5" s="22" t="s">
        <v>174</v>
      </c>
      <c r="K5" s="22" t="s">
        <v>166</v>
      </c>
      <c r="L5" s="4" t="s">
        <v>173</v>
      </c>
      <c r="M5" s="4" t="s">
        <v>173</v>
      </c>
      <c r="N5" s="4" t="s">
        <v>173</v>
      </c>
      <c r="O5" s="10"/>
      <c r="P5" s="22" t="s">
        <v>175</v>
      </c>
      <c r="R5" s="22" t="s">
        <v>166</v>
      </c>
      <c r="S5" s="4" t="s">
        <v>173</v>
      </c>
      <c r="T5" s="4" t="s">
        <v>173</v>
      </c>
      <c r="U5" s="4" t="s">
        <v>173</v>
      </c>
      <c r="V5" s="10"/>
      <c r="W5" s="22" t="s">
        <v>176</v>
      </c>
      <c r="Y5" s="22" t="s">
        <v>166</v>
      </c>
      <c r="Z5" s="4" t="s">
        <v>173</v>
      </c>
      <c r="AA5" s="4" t="s">
        <v>173</v>
      </c>
      <c r="AB5" s="4" t="s">
        <v>173</v>
      </c>
      <c r="AC5" s="4"/>
      <c r="AD5" s="22" t="s">
        <v>177</v>
      </c>
      <c r="AF5" s="22" t="s">
        <v>166</v>
      </c>
      <c r="AG5" s="4" t="s">
        <v>165</v>
      </c>
    </row>
    <row r="6" spans="1:33">
      <c r="A6" s="11" t="s">
        <v>22</v>
      </c>
      <c r="B6" s="12" t="s">
        <v>23</v>
      </c>
      <c r="D6" s="56" t="s">
        <v>24</v>
      </c>
      <c r="E6" s="5" t="s">
        <v>22</v>
      </c>
      <c r="F6" s="5" t="s">
        <v>22</v>
      </c>
      <c r="G6" s="5" t="s">
        <v>22</v>
      </c>
      <c r="H6" s="5" t="s">
        <v>22</v>
      </c>
      <c r="I6" s="21" t="s">
        <v>24</v>
      </c>
      <c r="K6" s="56" t="s">
        <v>24</v>
      </c>
      <c r="L6" s="5" t="s">
        <v>22</v>
      </c>
      <c r="M6" s="5" t="s">
        <v>22</v>
      </c>
      <c r="N6" s="5" t="s">
        <v>22</v>
      </c>
      <c r="O6" s="5" t="s">
        <v>22</v>
      </c>
      <c r="P6" s="21" t="s">
        <v>24</v>
      </c>
      <c r="R6" s="56" t="s">
        <v>24</v>
      </c>
      <c r="S6" s="5" t="s">
        <v>22</v>
      </c>
      <c r="T6" s="5" t="s">
        <v>22</v>
      </c>
      <c r="U6" s="5" t="s">
        <v>22</v>
      </c>
      <c r="V6" s="5" t="s">
        <v>22</v>
      </c>
      <c r="W6" s="21" t="s">
        <v>24</v>
      </c>
      <c r="Y6" s="56" t="s">
        <v>24</v>
      </c>
      <c r="Z6" s="5" t="s">
        <v>22</v>
      </c>
      <c r="AA6" s="5" t="s">
        <v>22</v>
      </c>
      <c r="AB6" s="5" t="s">
        <v>22</v>
      </c>
      <c r="AC6" s="5" t="s">
        <v>22</v>
      </c>
      <c r="AD6" s="21" t="s">
        <v>24</v>
      </c>
    </row>
    <row r="7" spans="1:33">
      <c r="A7" s="8"/>
      <c r="B7" s="6" t="s">
        <v>26</v>
      </c>
      <c r="D7" s="27"/>
      <c r="E7" s="27"/>
      <c r="F7" s="27"/>
      <c r="G7" s="27"/>
      <c r="H7" s="27"/>
      <c r="I7" s="27"/>
      <c r="K7" s="27"/>
      <c r="L7" s="27"/>
      <c r="M7" s="27"/>
      <c r="N7" s="27"/>
      <c r="O7" s="27"/>
      <c r="P7" s="27"/>
      <c r="R7" s="27"/>
      <c r="S7" s="27"/>
      <c r="T7" s="27"/>
      <c r="U7" s="27"/>
      <c r="V7" s="27"/>
      <c r="W7" s="27"/>
      <c r="Y7" s="27"/>
      <c r="Z7" s="27"/>
      <c r="AA7" s="27"/>
      <c r="AB7" s="27"/>
      <c r="AC7" s="27"/>
      <c r="AD7" s="27"/>
    </row>
    <row r="8" spans="1:33">
      <c r="A8" s="38"/>
      <c r="B8" s="45" t="s">
        <v>27</v>
      </c>
      <c r="D8" s="27">
        <v>0</v>
      </c>
      <c r="E8" s="80">
        <f>+'Mth LC'!D8</f>
        <v>0</v>
      </c>
      <c r="F8" s="80">
        <f>+'Mth LC'!E8</f>
        <v>0</v>
      </c>
      <c r="G8" s="80">
        <f>+'Mth LC'!F8</f>
        <v>0</v>
      </c>
      <c r="H8" s="3">
        <f>SUM(E8:G8)</f>
        <v>0</v>
      </c>
      <c r="I8" s="27">
        <f>+D8-H8</f>
        <v>0</v>
      </c>
      <c r="K8" s="27">
        <v>0</v>
      </c>
      <c r="L8" s="80">
        <f>+'Mth LC'!G8</f>
        <v>0</v>
      </c>
      <c r="M8" s="80">
        <f>+'Mth LC'!H8</f>
        <v>0</v>
      </c>
      <c r="N8" s="80">
        <f>+'Mth LC'!I8</f>
        <v>0</v>
      </c>
      <c r="O8" s="3">
        <f>SUM(L8:N8)</f>
        <v>0</v>
      </c>
      <c r="P8" s="27">
        <f>+K8-O8</f>
        <v>0</v>
      </c>
      <c r="R8" s="27">
        <v>0</v>
      </c>
      <c r="S8" s="80">
        <f>+'Mth LC'!J8</f>
        <v>0</v>
      </c>
      <c r="T8" s="80">
        <f>+'Mth LC'!K8</f>
        <v>0</v>
      </c>
      <c r="U8" s="80">
        <f>+'Mth LC'!L8</f>
        <v>0</v>
      </c>
      <c r="V8" s="3">
        <f>SUM(S8:U8)</f>
        <v>0</v>
      </c>
      <c r="W8" s="27">
        <f>+R8-V8</f>
        <v>0</v>
      </c>
      <c r="Y8" s="27">
        <v>0</v>
      </c>
      <c r="Z8" s="80">
        <f>+'Mth LC'!M8</f>
        <v>0</v>
      </c>
      <c r="AA8" s="80">
        <f>+'Mth LC'!N8</f>
        <v>0</v>
      </c>
      <c r="AB8" s="80">
        <f>+'Mth LC'!O8</f>
        <v>0</v>
      </c>
      <c r="AC8" s="3">
        <f>SUM(Z8:AB8)</f>
        <v>0</v>
      </c>
      <c r="AD8" s="27">
        <f>+Y8-AC8</f>
        <v>0</v>
      </c>
      <c r="AF8" s="84">
        <f>SUM(D8,K8,R8,Y8)</f>
        <v>0</v>
      </c>
      <c r="AG8" s="85">
        <f>SUM(H8,O8,V8,AC8)</f>
        <v>0</v>
      </c>
    </row>
    <row r="9" spans="1:33">
      <c r="B9" s="13" t="s">
        <v>28</v>
      </c>
      <c r="D9" s="27">
        <v>98751</v>
      </c>
      <c r="E9" s="80">
        <f>+'Mth LC'!D9</f>
        <v>0</v>
      </c>
      <c r="F9" s="80">
        <f>+'Mth LC'!E9</f>
        <v>2051</v>
      </c>
      <c r="G9" s="80">
        <f>+'Mth LC'!F9</f>
        <v>6891</v>
      </c>
      <c r="H9" s="3">
        <f>SUM(E9:G9)</f>
        <v>8942</v>
      </c>
      <c r="I9" s="27">
        <f>+D9-H9</f>
        <v>89809</v>
      </c>
      <c r="K9" s="27">
        <v>98751</v>
      </c>
      <c r="L9" s="80">
        <f>+'Mth LC'!G9</f>
        <v>6666</v>
      </c>
      <c r="M9" s="80">
        <f>+'Mth LC'!H9</f>
        <v>6891</v>
      </c>
      <c r="N9" s="80">
        <f>+'Mth LC'!I9</f>
        <v>6666</v>
      </c>
      <c r="O9" s="3">
        <f>SUM(L9:N9)</f>
        <v>20223</v>
      </c>
      <c r="P9" s="27">
        <f>+K9-O9</f>
        <v>78528</v>
      </c>
      <c r="R9" s="27">
        <v>98751</v>
      </c>
      <c r="S9" s="80">
        <f>+'Mth LC'!J9</f>
        <v>6891</v>
      </c>
      <c r="T9" s="80">
        <f>+'Mth LC'!K9</f>
        <v>6891</v>
      </c>
      <c r="U9" s="80">
        <f>+'Mth LC'!L9</f>
        <v>6666</v>
      </c>
      <c r="V9" s="3">
        <f>SUM(S9:U9)</f>
        <v>20448</v>
      </c>
      <c r="W9" s="27">
        <f>+R9-V9</f>
        <v>78303</v>
      </c>
      <c r="Y9" s="27">
        <v>98751</v>
      </c>
      <c r="Z9" s="80">
        <f>+'Mth LC'!M9</f>
        <v>6891</v>
      </c>
      <c r="AA9" s="80">
        <f>+'Mth LC'!N9</f>
        <v>6666</v>
      </c>
      <c r="AB9" s="80">
        <f>+'Mth LC'!O9</f>
        <v>6891</v>
      </c>
      <c r="AC9" s="3">
        <f>SUM(Z9:AB9)</f>
        <v>20448</v>
      </c>
      <c r="AD9" s="27">
        <f>+Y9-AC9</f>
        <v>78303</v>
      </c>
      <c r="AF9" s="84">
        <f t="shared" ref="AF9:AF19" si="0">SUM(D9,K9,R9,Y9)</f>
        <v>395004</v>
      </c>
      <c r="AG9" s="85">
        <f t="shared" ref="AG9:AG19" si="1">SUM(H9,O9,V9,AC9)</f>
        <v>70061</v>
      </c>
    </row>
    <row r="10" spans="1:33">
      <c r="B10" s="13" t="s">
        <v>29</v>
      </c>
      <c r="D10" s="27">
        <v>0</v>
      </c>
      <c r="E10" s="80">
        <f>+'Mth LC'!D10</f>
        <v>0</v>
      </c>
      <c r="F10" s="80">
        <f>+'Mth LC'!E10</f>
        <v>0</v>
      </c>
      <c r="G10" s="80">
        <f>+'Mth LC'!F10</f>
        <v>0</v>
      </c>
      <c r="H10" s="3">
        <f t="shared" ref="H10:H19" si="2">SUM(E10:G10)</f>
        <v>0</v>
      </c>
      <c r="I10" s="27">
        <f t="shared" ref="I10:I19" si="3">+D10-H10</f>
        <v>0</v>
      </c>
      <c r="K10" s="27">
        <v>0</v>
      </c>
      <c r="L10" s="80">
        <f>+'Mth LC'!G10</f>
        <v>0</v>
      </c>
      <c r="M10" s="80">
        <f>+'Mth LC'!H10</f>
        <v>0</v>
      </c>
      <c r="N10" s="80">
        <f>+'Mth LC'!I10</f>
        <v>0</v>
      </c>
      <c r="O10" s="3">
        <f t="shared" ref="O10:O19" si="4">SUM(L10:N10)</f>
        <v>0</v>
      </c>
      <c r="P10" s="27">
        <f t="shared" ref="P10:P19" si="5">+K10-O10</f>
        <v>0</v>
      </c>
      <c r="R10" s="27">
        <v>0</v>
      </c>
      <c r="S10" s="80">
        <f>+'Mth LC'!J10</f>
        <v>0</v>
      </c>
      <c r="T10" s="80">
        <f>+'Mth LC'!K10</f>
        <v>0</v>
      </c>
      <c r="U10" s="80">
        <f>+'Mth LC'!L10</f>
        <v>0</v>
      </c>
      <c r="V10" s="3">
        <f t="shared" ref="V10:V19" si="6">SUM(S10:U10)</f>
        <v>0</v>
      </c>
      <c r="W10" s="27">
        <f t="shared" ref="W10:W19" si="7">+R10-V10</f>
        <v>0</v>
      </c>
      <c r="Y10" s="27">
        <v>0</v>
      </c>
      <c r="Z10" s="80">
        <f>+'Mth LC'!M10</f>
        <v>0</v>
      </c>
      <c r="AA10" s="80">
        <f>+'Mth LC'!N10</f>
        <v>0</v>
      </c>
      <c r="AB10" s="80">
        <f>+'Mth LC'!O10</f>
        <v>0</v>
      </c>
      <c r="AC10" s="3">
        <f t="shared" ref="AC10:AC19" si="8">SUM(Z10:AB10)</f>
        <v>0</v>
      </c>
      <c r="AD10" s="27">
        <f t="shared" ref="AD10:AD19" si="9">+Y10-AC10</f>
        <v>0</v>
      </c>
      <c r="AF10" s="84">
        <f t="shared" si="0"/>
        <v>0</v>
      </c>
      <c r="AG10" s="85">
        <f t="shared" si="1"/>
        <v>0</v>
      </c>
    </row>
    <row r="11" spans="1:33">
      <c r="B11" s="13" t="s">
        <v>30</v>
      </c>
      <c r="D11" s="27">
        <v>0</v>
      </c>
      <c r="E11" s="80">
        <f>+'Mth LC'!D11</f>
        <v>0</v>
      </c>
      <c r="F11" s="80">
        <f>+'Mth LC'!E11</f>
        <v>0</v>
      </c>
      <c r="G11" s="80">
        <f>+'Mth LC'!F11</f>
        <v>0</v>
      </c>
      <c r="H11" s="3">
        <f t="shared" si="2"/>
        <v>0</v>
      </c>
      <c r="I11" s="27">
        <f t="shared" si="3"/>
        <v>0</v>
      </c>
      <c r="K11" s="27">
        <v>0</v>
      </c>
      <c r="L11" s="80">
        <f>+'Mth LC'!G11</f>
        <v>0</v>
      </c>
      <c r="M11" s="80">
        <f>+'Mth LC'!H11</f>
        <v>0</v>
      </c>
      <c r="N11" s="80">
        <f>+'Mth LC'!I11</f>
        <v>0</v>
      </c>
      <c r="O11" s="3">
        <f t="shared" si="4"/>
        <v>0</v>
      </c>
      <c r="P11" s="27">
        <f t="shared" si="5"/>
        <v>0</v>
      </c>
      <c r="R11" s="27">
        <v>0</v>
      </c>
      <c r="S11" s="80">
        <f>+'Mth LC'!J11</f>
        <v>0</v>
      </c>
      <c r="T11" s="80">
        <f>+'Mth LC'!K11</f>
        <v>0</v>
      </c>
      <c r="U11" s="80">
        <f>+'Mth LC'!L11</f>
        <v>0</v>
      </c>
      <c r="V11" s="3">
        <f t="shared" si="6"/>
        <v>0</v>
      </c>
      <c r="W11" s="27">
        <f t="shared" si="7"/>
        <v>0</v>
      </c>
      <c r="Y11" s="27">
        <v>0</v>
      </c>
      <c r="Z11" s="80">
        <f>+'Mth LC'!M11</f>
        <v>0</v>
      </c>
      <c r="AA11" s="80">
        <f>+'Mth LC'!N11</f>
        <v>0</v>
      </c>
      <c r="AB11" s="80">
        <f>+'Mth LC'!O11</f>
        <v>0</v>
      </c>
      <c r="AC11" s="3">
        <f t="shared" si="8"/>
        <v>0</v>
      </c>
      <c r="AD11" s="27">
        <f t="shared" si="9"/>
        <v>0</v>
      </c>
      <c r="AF11" s="84">
        <f t="shared" si="0"/>
        <v>0</v>
      </c>
      <c r="AG11" s="85">
        <f t="shared" si="1"/>
        <v>0</v>
      </c>
    </row>
    <row r="12" spans="1:33">
      <c r="B12" s="13" t="s">
        <v>31</v>
      </c>
      <c r="D12" s="27">
        <v>15800.16</v>
      </c>
      <c r="E12" s="80">
        <f>+'Mth LC'!D12</f>
        <v>0</v>
      </c>
      <c r="F12" s="80">
        <f>+'Mth LC'!E12</f>
        <v>307.64999999999998</v>
      </c>
      <c r="G12" s="80">
        <f>+'Mth LC'!F12</f>
        <v>1033.6499999999999</v>
      </c>
      <c r="H12" s="3">
        <f t="shared" si="2"/>
        <v>1341.2999999999997</v>
      </c>
      <c r="I12" s="27">
        <f t="shared" si="3"/>
        <v>14458.86</v>
      </c>
      <c r="K12" s="27">
        <v>15800.16</v>
      </c>
      <c r="L12" s="80">
        <f>+'Mth LC'!G12</f>
        <v>999.9</v>
      </c>
      <c r="M12" s="80">
        <f>+'Mth LC'!H12</f>
        <v>1033.6499999999999</v>
      </c>
      <c r="N12" s="80">
        <f>+'Mth LC'!I12</f>
        <v>999.9</v>
      </c>
      <c r="O12" s="3">
        <f t="shared" si="4"/>
        <v>3033.45</v>
      </c>
      <c r="P12" s="27">
        <f t="shared" si="5"/>
        <v>12766.71</v>
      </c>
      <c r="R12" s="27">
        <v>15800.16</v>
      </c>
      <c r="S12" s="80">
        <f>+'Mth LC'!J12</f>
        <v>1033.6499999999999</v>
      </c>
      <c r="T12" s="80">
        <f>+'Mth LC'!K12</f>
        <v>1033.6499999999999</v>
      </c>
      <c r="U12" s="80">
        <f>+'Mth LC'!L12</f>
        <v>999.9</v>
      </c>
      <c r="V12" s="3">
        <f t="shared" si="6"/>
        <v>3067.2</v>
      </c>
      <c r="W12" s="27">
        <f t="shared" si="7"/>
        <v>12732.96</v>
      </c>
      <c r="Y12" s="27">
        <v>15800.16</v>
      </c>
      <c r="Z12" s="80">
        <f>+'Mth LC'!M12</f>
        <v>1033.6499999999999</v>
      </c>
      <c r="AA12" s="80">
        <f>+'Mth LC'!N12</f>
        <v>999.9</v>
      </c>
      <c r="AB12" s="80">
        <f>+'Mth LC'!O12</f>
        <v>1033.6499999999999</v>
      </c>
      <c r="AC12" s="3">
        <f t="shared" si="8"/>
        <v>3067.2</v>
      </c>
      <c r="AD12" s="27">
        <f t="shared" si="9"/>
        <v>12732.96</v>
      </c>
      <c r="AF12" s="84">
        <f t="shared" si="0"/>
        <v>63200.639999999999</v>
      </c>
      <c r="AG12" s="85">
        <f t="shared" si="1"/>
        <v>10509.15</v>
      </c>
    </row>
    <row r="13" spans="1:33">
      <c r="B13" s="13" t="s">
        <v>32</v>
      </c>
      <c r="D13" s="27">
        <v>6000</v>
      </c>
      <c r="E13" s="80">
        <f>+'Mth LC'!D13</f>
        <v>0</v>
      </c>
      <c r="F13" s="80">
        <f>+'Mth LC'!E13</f>
        <v>0</v>
      </c>
      <c r="G13" s="80">
        <f>+'Mth LC'!F13</f>
        <v>0</v>
      </c>
      <c r="H13" s="3">
        <f t="shared" si="2"/>
        <v>0</v>
      </c>
      <c r="I13" s="27">
        <f t="shared" si="3"/>
        <v>6000</v>
      </c>
      <c r="K13" s="27">
        <v>6000</v>
      </c>
      <c r="L13" s="80">
        <f>+'Mth LC'!G13</f>
        <v>0</v>
      </c>
      <c r="M13" s="80">
        <f>+'Mth LC'!H13</f>
        <v>0</v>
      </c>
      <c r="N13" s="80">
        <f>+'Mth LC'!I13</f>
        <v>0</v>
      </c>
      <c r="O13" s="3">
        <f t="shared" si="4"/>
        <v>0</v>
      </c>
      <c r="P13" s="27">
        <f t="shared" si="5"/>
        <v>6000</v>
      </c>
      <c r="R13" s="27">
        <v>6000</v>
      </c>
      <c r="S13" s="80">
        <f>+'Mth LC'!J13</f>
        <v>0</v>
      </c>
      <c r="T13" s="80">
        <f>+'Mth LC'!K13</f>
        <v>0</v>
      </c>
      <c r="U13" s="80">
        <f>+'Mth LC'!L13</f>
        <v>0</v>
      </c>
      <c r="V13" s="3">
        <f t="shared" si="6"/>
        <v>0</v>
      </c>
      <c r="W13" s="27">
        <f t="shared" si="7"/>
        <v>6000</v>
      </c>
      <c r="Y13" s="27">
        <v>6000</v>
      </c>
      <c r="Z13" s="80">
        <f>+'Mth LC'!M13</f>
        <v>0</v>
      </c>
      <c r="AA13" s="80">
        <f>+'Mth LC'!N13</f>
        <v>0</v>
      </c>
      <c r="AB13" s="80">
        <f>+'Mth LC'!O13</f>
        <v>0</v>
      </c>
      <c r="AC13" s="3">
        <f t="shared" si="8"/>
        <v>0</v>
      </c>
      <c r="AD13" s="27">
        <f t="shared" si="9"/>
        <v>6000</v>
      </c>
      <c r="AF13" s="84">
        <f t="shared" si="0"/>
        <v>24000</v>
      </c>
      <c r="AG13" s="85">
        <f t="shared" si="1"/>
        <v>0</v>
      </c>
    </row>
    <row r="14" spans="1:33">
      <c r="B14" s="13" t="s">
        <v>33</v>
      </c>
      <c r="D14" s="27">
        <v>0</v>
      </c>
      <c r="E14" s="80">
        <f>+'Mth LC'!D14</f>
        <v>0</v>
      </c>
      <c r="F14" s="80">
        <f>+'Mth LC'!E14</f>
        <v>0</v>
      </c>
      <c r="G14" s="80">
        <f>+'Mth LC'!F14</f>
        <v>0</v>
      </c>
      <c r="H14" s="3">
        <f t="shared" si="2"/>
        <v>0</v>
      </c>
      <c r="I14" s="27">
        <f t="shared" si="3"/>
        <v>0</v>
      </c>
      <c r="K14" s="27">
        <v>0</v>
      </c>
      <c r="L14" s="80">
        <f>+'Mth LC'!G14</f>
        <v>0</v>
      </c>
      <c r="M14" s="80">
        <f>+'Mth LC'!H14</f>
        <v>0</v>
      </c>
      <c r="N14" s="80">
        <f>+'Mth LC'!I14</f>
        <v>0</v>
      </c>
      <c r="O14" s="3">
        <f t="shared" si="4"/>
        <v>0</v>
      </c>
      <c r="P14" s="27">
        <f t="shared" si="5"/>
        <v>0</v>
      </c>
      <c r="R14" s="27">
        <v>0</v>
      </c>
      <c r="S14" s="80">
        <f>+'Mth LC'!J14</f>
        <v>0</v>
      </c>
      <c r="T14" s="80">
        <f>+'Mth LC'!K14</f>
        <v>0</v>
      </c>
      <c r="U14" s="80">
        <f>+'Mth LC'!L14</f>
        <v>0</v>
      </c>
      <c r="V14" s="3">
        <f t="shared" si="6"/>
        <v>0</v>
      </c>
      <c r="W14" s="27">
        <f t="shared" si="7"/>
        <v>0</v>
      </c>
      <c r="Y14" s="27">
        <v>0</v>
      </c>
      <c r="Z14" s="80">
        <f>+'Mth LC'!M14</f>
        <v>0</v>
      </c>
      <c r="AA14" s="80">
        <f>+'Mth LC'!N14</f>
        <v>0</v>
      </c>
      <c r="AB14" s="80">
        <f>+'Mth LC'!O14</f>
        <v>0</v>
      </c>
      <c r="AC14" s="3">
        <f t="shared" si="8"/>
        <v>0</v>
      </c>
      <c r="AD14" s="27">
        <f t="shared" si="9"/>
        <v>0</v>
      </c>
      <c r="AF14" s="84">
        <f t="shared" si="0"/>
        <v>0</v>
      </c>
      <c r="AG14" s="85">
        <f t="shared" si="1"/>
        <v>0</v>
      </c>
    </row>
    <row r="15" spans="1:33">
      <c r="B15" s="13" t="s">
        <v>34</v>
      </c>
      <c r="D15" s="27">
        <v>15000</v>
      </c>
      <c r="E15" s="80">
        <f>+'Mth LC'!D15</f>
        <v>0</v>
      </c>
      <c r="F15" s="80">
        <f>+'Mth LC'!E15</f>
        <v>0</v>
      </c>
      <c r="G15" s="80">
        <f>+'Mth LC'!F15</f>
        <v>0</v>
      </c>
      <c r="H15" s="3">
        <f t="shared" si="2"/>
        <v>0</v>
      </c>
      <c r="I15" s="27">
        <f t="shared" si="3"/>
        <v>15000</v>
      </c>
      <c r="K15" s="27">
        <v>15000</v>
      </c>
      <c r="L15" s="80">
        <f>+'Mth LC'!G15</f>
        <v>0</v>
      </c>
      <c r="M15" s="80">
        <f>+'Mth LC'!H15</f>
        <v>0</v>
      </c>
      <c r="N15" s="80">
        <f>+'Mth LC'!I15</f>
        <v>0</v>
      </c>
      <c r="O15" s="3">
        <f t="shared" si="4"/>
        <v>0</v>
      </c>
      <c r="P15" s="27">
        <f t="shared" si="5"/>
        <v>15000</v>
      </c>
      <c r="R15" s="27">
        <v>15000</v>
      </c>
      <c r="S15" s="80">
        <f>+'Mth LC'!J15</f>
        <v>0</v>
      </c>
      <c r="T15" s="80">
        <f>+'Mth LC'!K15</f>
        <v>0</v>
      </c>
      <c r="U15" s="80">
        <f>+'Mth LC'!L15</f>
        <v>0</v>
      </c>
      <c r="V15" s="3">
        <f t="shared" si="6"/>
        <v>0</v>
      </c>
      <c r="W15" s="27">
        <f t="shared" si="7"/>
        <v>15000</v>
      </c>
      <c r="Y15" s="27">
        <v>15000</v>
      </c>
      <c r="Z15" s="80">
        <f>+'Mth LC'!M15</f>
        <v>0</v>
      </c>
      <c r="AA15" s="80">
        <f>+'Mth LC'!N15</f>
        <v>0</v>
      </c>
      <c r="AB15" s="80">
        <f>+'Mth LC'!O15</f>
        <v>0</v>
      </c>
      <c r="AC15" s="3">
        <f t="shared" si="8"/>
        <v>0</v>
      </c>
      <c r="AD15" s="27">
        <f t="shared" si="9"/>
        <v>15000</v>
      </c>
      <c r="AF15" s="84">
        <f t="shared" si="0"/>
        <v>60000</v>
      </c>
      <c r="AG15" s="85">
        <f t="shared" si="1"/>
        <v>0</v>
      </c>
    </row>
    <row r="16" spans="1:33">
      <c r="B16" s="13" t="s">
        <v>35</v>
      </c>
      <c r="D16" s="27">
        <v>0</v>
      </c>
      <c r="E16" s="80" t="e">
        <f>+'Mth LC'!#REF!</f>
        <v>#REF!</v>
      </c>
      <c r="F16" s="80" t="e">
        <f>+'Mth LC'!#REF!</f>
        <v>#REF!</v>
      </c>
      <c r="G16" s="80" t="e">
        <f>+'Mth LC'!#REF!</f>
        <v>#REF!</v>
      </c>
      <c r="H16" s="3" t="e">
        <f t="shared" si="2"/>
        <v>#REF!</v>
      </c>
      <c r="I16" s="27" t="e">
        <f t="shared" si="3"/>
        <v>#REF!</v>
      </c>
      <c r="K16" s="27">
        <v>0</v>
      </c>
      <c r="L16" s="80" t="e">
        <f>+'Mth LC'!#REF!</f>
        <v>#REF!</v>
      </c>
      <c r="M16" s="80" t="e">
        <f>+'Mth LC'!#REF!</f>
        <v>#REF!</v>
      </c>
      <c r="N16" s="80" t="e">
        <f>+'Mth LC'!#REF!</f>
        <v>#REF!</v>
      </c>
      <c r="O16" s="3" t="e">
        <f t="shared" si="4"/>
        <v>#REF!</v>
      </c>
      <c r="P16" s="27" t="e">
        <f t="shared" si="5"/>
        <v>#REF!</v>
      </c>
      <c r="R16" s="27">
        <v>0</v>
      </c>
      <c r="S16" s="80" t="e">
        <f>+'Mth LC'!#REF!</f>
        <v>#REF!</v>
      </c>
      <c r="T16" s="80" t="e">
        <f>+'Mth LC'!#REF!</f>
        <v>#REF!</v>
      </c>
      <c r="U16" s="80" t="e">
        <f>+'Mth LC'!#REF!</f>
        <v>#REF!</v>
      </c>
      <c r="V16" s="3" t="e">
        <f t="shared" si="6"/>
        <v>#REF!</v>
      </c>
      <c r="W16" s="27" t="e">
        <f t="shared" si="7"/>
        <v>#REF!</v>
      </c>
      <c r="Y16" s="27">
        <v>0</v>
      </c>
      <c r="Z16" s="80" t="e">
        <f>+'Mth LC'!#REF!</f>
        <v>#REF!</v>
      </c>
      <c r="AA16" s="80" t="e">
        <f>+'Mth LC'!#REF!</f>
        <v>#REF!</v>
      </c>
      <c r="AB16" s="80" t="e">
        <f>+'Mth LC'!#REF!</f>
        <v>#REF!</v>
      </c>
      <c r="AC16" s="3" t="e">
        <f t="shared" si="8"/>
        <v>#REF!</v>
      </c>
      <c r="AD16" s="27" t="e">
        <f t="shared" si="9"/>
        <v>#REF!</v>
      </c>
      <c r="AF16" s="84">
        <f t="shared" si="0"/>
        <v>0</v>
      </c>
      <c r="AG16" s="85" t="e">
        <f t="shared" si="1"/>
        <v>#REF!</v>
      </c>
    </row>
    <row r="17" spans="1:33">
      <c r="B17" s="13" t="s">
        <v>36</v>
      </c>
      <c r="D17" s="27">
        <v>0</v>
      </c>
      <c r="E17" s="80" t="e">
        <f>+'Mth LC'!#REF!</f>
        <v>#REF!</v>
      </c>
      <c r="F17" s="80" t="e">
        <f>+'Mth LC'!#REF!</f>
        <v>#REF!</v>
      </c>
      <c r="G17" s="80" t="e">
        <f>+'Mth LC'!#REF!</f>
        <v>#REF!</v>
      </c>
      <c r="H17" s="3" t="e">
        <f t="shared" si="2"/>
        <v>#REF!</v>
      </c>
      <c r="I17" s="27" t="e">
        <f t="shared" si="3"/>
        <v>#REF!</v>
      </c>
      <c r="K17" s="27">
        <v>0</v>
      </c>
      <c r="L17" s="80" t="e">
        <f>+'Mth LC'!#REF!</f>
        <v>#REF!</v>
      </c>
      <c r="M17" s="80" t="e">
        <f>+'Mth LC'!#REF!</f>
        <v>#REF!</v>
      </c>
      <c r="N17" s="80" t="e">
        <f>+'Mth LC'!#REF!</f>
        <v>#REF!</v>
      </c>
      <c r="O17" s="3" t="e">
        <f t="shared" si="4"/>
        <v>#REF!</v>
      </c>
      <c r="P17" s="27" t="e">
        <f t="shared" si="5"/>
        <v>#REF!</v>
      </c>
      <c r="R17" s="27">
        <v>0</v>
      </c>
      <c r="S17" s="80" t="e">
        <f>+'Mth LC'!#REF!</f>
        <v>#REF!</v>
      </c>
      <c r="T17" s="80" t="e">
        <f>+'Mth LC'!#REF!</f>
        <v>#REF!</v>
      </c>
      <c r="U17" s="80" t="e">
        <f>+'Mth LC'!#REF!</f>
        <v>#REF!</v>
      </c>
      <c r="V17" s="3" t="e">
        <f t="shared" si="6"/>
        <v>#REF!</v>
      </c>
      <c r="W17" s="27" t="e">
        <f t="shared" si="7"/>
        <v>#REF!</v>
      </c>
      <c r="Y17" s="27">
        <v>0</v>
      </c>
      <c r="Z17" s="80" t="e">
        <f>+'Mth LC'!#REF!</f>
        <v>#REF!</v>
      </c>
      <c r="AA17" s="80" t="e">
        <f>+'Mth LC'!#REF!</f>
        <v>#REF!</v>
      </c>
      <c r="AB17" s="80" t="e">
        <f>+'Mth LC'!#REF!</f>
        <v>#REF!</v>
      </c>
      <c r="AC17" s="3" t="e">
        <f t="shared" si="8"/>
        <v>#REF!</v>
      </c>
      <c r="AD17" s="27" t="e">
        <f t="shared" si="9"/>
        <v>#REF!</v>
      </c>
      <c r="AF17" s="84">
        <f t="shared" si="0"/>
        <v>0</v>
      </c>
      <c r="AG17" s="85" t="e">
        <f t="shared" si="1"/>
        <v>#REF!</v>
      </c>
    </row>
    <row r="18" spans="1:33">
      <c r="A18" s="53"/>
      <c r="B18" s="43" t="s">
        <v>37</v>
      </c>
      <c r="D18" s="27">
        <v>0</v>
      </c>
      <c r="E18" s="80" t="e">
        <f>+'Mth LC'!#REF!</f>
        <v>#REF!</v>
      </c>
      <c r="F18" s="80" t="e">
        <f>+'Mth LC'!#REF!</f>
        <v>#REF!</v>
      </c>
      <c r="G18" s="80" t="e">
        <f>+'Mth LC'!#REF!</f>
        <v>#REF!</v>
      </c>
      <c r="H18" s="3" t="e">
        <f t="shared" si="2"/>
        <v>#REF!</v>
      </c>
      <c r="I18" s="27" t="e">
        <f t="shared" si="3"/>
        <v>#REF!</v>
      </c>
      <c r="K18" s="27">
        <v>0</v>
      </c>
      <c r="L18" s="80" t="e">
        <f>+'Mth LC'!#REF!</f>
        <v>#REF!</v>
      </c>
      <c r="M18" s="80" t="e">
        <f>+'Mth LC'!#REF!</f>
        <v>#REF!</v>
      </c>
      <c r="N18" s="80" t="e">
        <f>+'Mth LC'!#REF!</f>
        <v>#REF!</v>
      </c>
      <c r="O18" s="3" t="e">
        <f t="shared" si="4"/>
        <v>#REF!</v>
      </c>
      <c r="P18" s="27" t="e">
        <f t="shared" si="5"/>
        <v>#REF!</v>
      </c>
      <c r="R18" s="27">
        <v>0</v>
      </c>
      <c r="S18" s="80" t="e">
        <f>+'Mth LC'!#REF!</f>
        <v>#REF!</v>
      </c>
      <c r="T18" s="80" t="e">
        <f>+'Mth LC'!#REF!</f>
        <v>#REF!</v>
      </c>
      <c r="U18" s="80" t="e">
        <f>+'Mth LC'!#REF!</f>
        <v>#REF!</v>
      </c>
      <c r="V18" s="3" t="e">
        <f t="shared" si="6"/>
        <v>#REF!</v>
      </c>
      <c r="W18" s="27" t="e">
        <f t="shared" si="7"/>
        <v>#REF!</v>
      </c>
      <c r="Y18" s="27">
        <v>0</v>
      </c>
      <c r="Z18" s="80" t="e">
        <f>+'Mth LC'!#REF!</f>
        <v>#REF!</v>
      </c>
      <c r="AA18" s="80" t="e">
        <f>+'Mth LC'!#REF!</f>
        <v>#REF!</v>
      </c>
      <c r="AB18" s="80" t="e">
        <f>+'Mth LC'!#REF!</f>
        <v>#REF!</v>
      </c>
      <c r="AC18" s="3" t="e">
        <f t="shared" si="8"/>
        <v>#REF!</v>
      </c>
      <c r="AD18" s="27" t="e">
        <f t="shared" si="9"/>
        <v>#REF!</v>
      </c>
      <c r="AF18" s="84">
        <f t="shared" si="0"/>
        <v>0</v>
      </c>
      <c r="AG18" s="85" t="e">
        <f t="shared" si="1"/>
        <v>#REF!</v>
      </c>
    </row>
    <row r="19" spans="1:33">
      <c r="B19" s="13" t="s">
        <v>38</v>
      </c>
      <c r="D19" s="27">
        <v>750</v>
      </c>
      <c r="E19" s="80">
        <f>+'Mth LC'!D16</f>
        <v>0</v>
      </c>
      <c r="F19" s="80">
        <f>+'Mth LC'!E16</f>
        <v>0</v>
      </c>
      <c r="G19" s="80">
        <f>+'Mth LC'!F16</f>
        <v>0</v>
      </c>
      <c r="H19" s="3">
        <f t="shared" si="2"/>
        <v>0</v>
      </c>
      <c r="I19" s="27">
        <f t="shared" si="3"/>
        <v>750</v>
      </c>
      <c r="K19" s="27">
        <v>750</v>
      </c>
      <c r="L19" s="80">
        <f>+'Mth LC'!G16</f>
        <v>0</v>
      </c>
      <c r="M19" s="80">
        <f>+'Mth LC'!H16</f>
        <v>0</v>
      </c>
      <c r="N19" s="80">
        <f>+'Mth LC'!I16</f>
        <v>0</v>
      </c>
      <c r="O19" s="3">
        <f t="shared" si="4"/>
        <v>0</v>
      </c>
      <c r="P19" s="27">
        <f t="shared" si="5"/>
        <v>750</v>
      </c>
      <c r="R19" s="27">
        <v>750</v>
      </c>
      <c r="S19" s="80">
        <f>+'Mth LC'!J16</f>
        <v>0</v>
      </c>
      <c r="T19" s="80">
        <f>+'Mth LC'!K16</f>
        <v>0</v>
      </c>
      <c r="U19" s="80">
        <f>+'Mth LC'!L16</f>
        <v>0</v>
      </c>
      <c r="V19" s="3">
        <f t="shared" si="6"/>
        <v>0</v>
      </c>
      <c r="W19" s="27">
        <f t="shared" si="7"/>
        <v>750</v>
      </c>
      <c r="Y19" s="27">
        <v>750</v>
      </c>
      <c r="Z19" s="80">
        <f>+'Mth LC'!M16</f>
        <v>0</v>
      </c>
      <c r="AA19" s="80">
        <f>+'Mth LC'!N16</f>
        <v>0</v>
      </c>
      <c r="AB19" s="80">
        <f>+'Mth LC'!O16</f>
        <v>0</v>
      </c>
      <c r="AC19" s="3">
        <f t="shared" si="8"/>
        <v>0</v>
      </c>
      <c r="AD19" s="27">
        <f t="shared" si="9"/>
        <v>750</v>
      </c>
      <c r="AF19" s="84">
        <f t="shared" si="0"/>
        <v>3000</v>
      </c>
      <c r="AG19" s="85">
        <f t="shared" si="1"/>
        <v>0</v>
      </c>
    </row>
    <row r="20" spans="1:33">
      <c r="E20" s="19"/>
      <c r="F20" s="19"/>
      <c r="G20" s="19"/>
      <c r="H20" s="23"/>
      <c r="L20" s="19"/>
      <c r="M20" s="19"/>
      <c r="N20" s="19"/>
      <c r="O20" s="23"/>
      <c r="S20" s="19"/>
      <c r="T20" s="19"/>
      <c r="U20" s="19"/>
      <c r="V20" s="23"/>
      <c r="Z20" s="19"/>
      <c r="AA20" s="19"/>
      <c r="AB20" s="19"/>
      <c r="AC20" s="23"/>
    </row>
    <row r="21" spans="1:33" ht="14" thickBot="1">
      <c r="A21" s="8"/>
      <c r="B21" s="7" t="s">
        <v>39</v>
      </c>
      <c r="D21" s="33">
        <f t="shared" ref="D21:K21" si="10">SUM(D8:D20)</f>
        <v>136301.16</v>
      </c>
      <c r="E21" s="33" t="e">
        <f t="shared" si="10"/>
        <v>#REF!</v>
      </c>
      <c r="F21" s="33" t="e">
        <f t="shared" si="10"/>
        <v>#REF!</v>
      </c>
      <c r="G21" s="33" t="e">
        <f t="shared" si="10"/>
        <v>#REF!</v>
      </c>
      <c r="H21" s="33" t="e">
        <f t="shared" si="10"/>
        <v>#REF!</v>
      </c>
      <c r="I21" s="33" t="e">
        <f t="shared" si="10"/>
        <v>#REF!</v>
      </c>
      <c r="K21" s="33">
        <f t="shared" si="10"/>
        <v>136301.16</v>
      </c>
      <c r="L21" s="33" t="e">
        <f>SUM(L8:L20)</f>
        <v>#REF!</v>
      </c>
      <c r="M21" s="33" t="e">
        <f>SUM(M8:M20)</f>
        <v>#REF!</v>
      </c>
      <c r="N21" s="33" t="e">
        <f>SUM(N8:N20)</f>
        <v>#REF!</v>
      </c>
      <c r="O21" s="33" t="e">
        <f>SUM(O8:O20)</f>
        <v>#REF!</v>
      </c>
      <c r="P21" s="33" t="e">
        <f>SUM(P8:P20)</f>
        <v>#REF!</v>
      </c>
      <c r="R21" s="33">
        <f t="shared" ref="R21:W21" si="11">SUM(R8:R20)</f>
        <v>136301.16</v>
      </c>
      <c r="S21" s="33" t="e">
        <f t="shared" si="11"/>
        <v>#REF!</v>
      </c>
      <c r="T21" s="33" t="e">
        <f t="shared" si="11"/>
        <v>#REF!</v>
      </c>
      <c r="U21" s="33" t="e">
        <f t="shared" si="11"/>
        <v>#REF!</v>
      </c>
      <c r="V21" s="33" t="e">
        <f t="shared" si="11"/>
        <v>#REF!</v>
      </c>
      <c r="W21" s="33" t="e">
        <f t="shared" si="11"/>
        <v>#REF!</v>
      </c>
      <c r="Y21" s="33">
        <f t="shared" ref="Y21:AD21" si="12">SUM(Y8:Y20)</f>
        <v>136301.16</v>
      </c>
      <c r="Z21" s="33" t="e">
        <f t="shared" si="12"/>
        <v>#REF!</v>
      </c>
      <c r="AA21" s="33" t="e">
        <f t="shared" si="12"/>
        <v>#REF!</v>
      </c>
      <c r="AB21" s="33" t="e">
        <f t="shared" si="12"/>
        <v>#REF!</v>
      </c>
      <c r="AC21" s="33" t="e">
        <f t="shared" si="12"/>
        <v>#REF!</v>
      </c>
      <c r="AD21" s="33" t="e">
        <f t="shared" si="12"/>
        <v>#REF!</v>
      </c>
      <c r="AF21" s="33">
        <f>SUM(AF8:AF20)</f>
        <v>545204.64</v>
      </c>
      <c r="AG21" s="33" t="e">
        <f>SUM(AG8:AG20)</f>
        <v>#REF!</v>
      </c>
    </row>
    <row r="22" spans="1:33" ht="14" thickTop="1">
      <c r="E22" s="19"/>
      <c r="F22" s="19"/>
      <c r="G22" s="19"/>
      <c r="H22" s="23"/>
      <c r="L22" s="19"/>
      <c r="M22" s="19"/>
      <c r="N22" s="19"/>
      <c r="O22" s="23"/>
      <c r="S22" s="19"/>
      <c r="T22" s="19"/>
      <c r="U22" s="19"/>
      <c r="V22" s="23"/>
      <c r="Z22" s="19"/>
      <c r="AA22" s="19"/>
      <c r="AB22" s="19"/>
      <c r="AC22" s="23"/>
    </row>
    <row r="23" spans="1:33">
      <c r="B23" s="13" t="s">
        <v>40</v>
      </c>
      <c r="D23" s="27">
        <v>21825</v>
      </c>
      <c r="E23" s="80">
        <f>+'Mth LC'!D20</f>
        <v>0</v>
      </c>
      <c r="F23" s="80">
        <f>+'Mth LC'!E20</f>
        <v>0</v>
      </c>
      <c r="G23" s="80">
        <f>+'Mth LC'!F20</f>
        <v>275</v>
      </c>
      <c r="H23" s="3">
        <f t="shared" ref="H23:H28" si="13">SUM(E23:G23)</f>
        <v>275</v>
      </c>
      <c r="I23" s="27">
        <f t="shared" ref="I23:I28" si="14">+D23-H23</f>
        <v>21550</v>
      </c>
      <c r="K23" s="27">
        <v>21825</v>
      </c>
      <c r="L23" s="80">
        <f>+'Mth LC'!G20</f>
        <v>275</v>
      </c>
      <c r="M23" s="80">
        <f>+'Mth LC'!H20</f>
        <v>275</v>
      </c>
      <c r="N23" s="80">
        <f>+'Mth LC'!I20</f>
        <v>275</v>
      </c>
      <c r="O23" s="3">
        <f t="shared" ref="O23:O28" si="15">SUM(L23:N23)</f>
        <v>825</v>
      </c>
      <c r="P23" s="27">
        <f t="shared" ref="P23:P28" si="16">+K23-O23</f>
        <v>21000</v>
      </c>
      <c r="R23" s="27">
        <v>21825</v>
      </c>
      <c r="S23" s="80">
        <f>+'Mth LC'!J20</f>
        <v>275</v>
      </c>
      <c r="T23" s="80">
        <f>+'Mth LC'!K20</f>
        <v>275</v>
      </c>
      <c r="U23" s="80">
        <f>+'Mth LC'!L20</f>
        <v>275</v>
      </c>
      <c r="V23" s="3">
        <f t="shared" ref="V23:V28" si="17">SUM(S23:U23)</f>
        <v>825</v>
      </c>
      <c r="W23" s="27">
        <f t="shared" ref="W23:W28" si="18">+R23-V23</f>
        <v>21000</v>
      </c>
      <c r="Y23" s="27">
        <v>21825</v>
      </c>
      <c r="Z23" s="80">
        <f>+'Mth LC'!M20</f>
        <v>275</v>
      </c>
      <c r="AA23" s="80">
        <f>+'Mth LC'!N20</f>
        <v>275</v>
      </c>
      <c r="AB23" s="80">
        <f>+'Mth LC'!O20</f>
        <v>275</v>
      </c>
      <c r="AC23" s="3">
        <f t="shared" ref="AC23:AC28" si="19">SUM(Z23:AB23)</f>
        <v>825</v>
      </c>
      <c r="AD23" s="27">
        <f t="shared" ref="AD23:AD28" si="20">+Y23-AC23</f>
        <v>21000</v>
      </c>
      <c r="AF23" s="84">
        <f t="shared" ref="AF23:AF28" si="21">SUM(D23,K23,R23,Y23)</f>
        <v>87300</v>
      </c>
      <c r="AG23" s="85">
        <f t="shared" ref="AG23:AG28" si="22">SUM(H23,O23,V23,AC23)</f>
        <v>2750</v>
      </c>
    </row>
    <row r="24" spans="1:33">
      <c r="B24" s="13" t="s">
        <v>41</v>
      </c>
      <c r="D24" s="27">
        <v>0</v>
      </c>
      <c r="E24" s="80" t="e">
        <f>+'Mth LC'!#REF!</f>
        <v>#REF!</v>
      </c>
      <c r="F24" s="80" t="e">
        <f>+'Mth LC'!#REF!</f>
        <v>#REF!</v>
      </c>
      <c r="G24" s="80" t="e">
        <f>+'Mth LC'!#REF!</f>
        <v>#REF!</v>
      </c>
      <c r="H24" s="3" t="e">
        <f t="shared" si="13"/>
        <v>#REF!</v>
      </c>
      <c r="I24" s="27" t="e">
        <f t="shared" si="14"/>
        <v>#REF!</v>
      </c>
      <c r="K24" s="27">
        <v>0</v>
      </c>
      <c r="L24" s="80" t="e">
        <f>+'Mth LC'!#REF!</f>
        <v>#REF!</v>
      </c>
      <c r="M24" s="80" t="e">
        <f>+'Mth LC'!#REF!</f>
        <v>#REF!</v>
      </c>
      <c r="N24" s="80" t="e">
        <f>+'Mth LC'!#REF!</f>
        <v>#REF!</v>
      </c>
      <c r="O24" s="3" t="e">
        <f t="shared" si="15"/>
        <v>#REF!</v>
      </c>
      <c r="P24" s="27" t="e">
        <f t="shared" si="16"/>
        <v>#REF!</v>
      </c>
      <c r="R24" s="27">
        <v>0</v>
      </c>
      <c r="S24" s="80" t="e">
        <f>+'Mth LC'!#REF!</f>
        <v>#REF!</v>
      </c>
      <c r="T24" s="80" t="e">
        <f>+'Mth LC'!#REF!</f>
        <v>#REF!</v>
      </c>
      <c r="U24" s="80" t="e">
        <f>+'Mth LC'!#REF!</f>
        <v>#REF!</v>
      </c>
      <c r="V24" s="3" t="e">
        <f t="shared" si="17"/>
        <v>#REF!</v>
      </c>
      <c r="W24" s="27" t="e">
        <f t="shared" si="18"/>
        <v>#REF!</v>
      </c>
      <c r="Y24" s="27">
        <v>0</v>
      </c>
      <c r="Z24" s="80" t="e">
        <f>+'Mth LC'!#REF!</f>
        <v>#REF!</v>
      </c>
      <c r="AA24" s="80" t="e">
        <f>+'Mth LC'!#REF!</f>
        <v>#REF!</v>
      </c>
      <c r="AB24" s="80" t="e">
        <f>+'Mth LC'!#REF!</f>
        <v>#REF!</v>
      </c>
      <c r="AC24" s="3" t="e">
        <f t="shared" si="19"/>
        <v>#REF!</v>
      </c>
      <c r="AD24" s="27" t="e">
        <f t="shared" si="20"/>
        <v>#REF!</v>
      </c>
      <c r="AF24" s="84">
        <f t="shared" si="21"/>
        <v>0</v>
      </c>
      <c r="AG24" s="85" t="e">
        <f t="shared" si="22"/>
        <v>#REF!</v>
      </c>
    </row>
    <row r="25" spans="1:33">
      <c r="B25" s="13" t="s">
        <v>42</v>
      </c>
      <c r="D25" s="27">
        <v>9000</v>
      </c>
      <c r="E25" s="80" t="e">
        <f>+'Mth LC'!#REF!</f>
        <v>#REF!</v>
      </c>
      <c r="F25" s="80" t="e">
        <f>+'Mth LC'!#REF!</f>
        <v>#REF!</v>
      </c>
      <c r="G25" s="80" t="e">
        <f>+'Mth LC'!#REF!</f>
        <v>#REF!</v>
      </c>
      <c r="H25" s="3" t="e">
        <f t="shared" si="13"/>
        <v>#REF!</v>
      </c>
      <c r="I25" s="27" t="e">
        <f t="shared" si="14"/>
        <v>#REF!</v>
      </c>
      <c r="K25" s="27">
        <v>9000</v>
      </c>
      <c r="L25" s="80" t="e">
        <f>+'Mth LC'!#REF!</f>
        <v>#REF!</v>
      </c>
      <c r="M25" s="80" t="e">
        <f>+'Mth LC'!#REF!</f>
        <v>#REF!</v>
      </c>
      <c r="N25" s="80" t="e">
        <f>+'Mth LC'!#REF!</f>
        <v>#REF!</v>
      </c>
      <c r="O25" s="3" t="e">
        <f t="shared" si="15"/>
        <v>#REF!</v>
      </c>
      <c r="P25" s="27" t="e">
        <f t="shared" si="16"/>
        <v>#REF!</v>
      </c>
      <c r="R25" s="27">
        <v>9000</v>
      </c>
      <c r="S25" s="80" t="e">
        <f>+'Mth LC'!#REF!</f>
        <v>#REF!</v>
      </c>
      <c r="T25" s="80" t="e">
        <f>+'Mth LC'!#REF!</f>
        <v>#REF!</v>
      </c>
      <c r="U25" s="80" t="e">
        <f>+'Mth LC'!#REF!</f>
        <v>#REF!</v>
      </c>
      <c r="V25" s="3" t="e">
        <f t="shared" si="17"/>
        <v>#REF!</v>
      </c>
      <c r="W25" s="27" t="e">
        <f t="shared" si="18"/>
        <v>#REF!</v>
      </c>
      <c r="Y25" s="27">
        <v>9000</v>
      </c>
      <c r="Z25" s="80" t="e">
        <f>+'Mth LC'!#REF!</f>
        <v>#REF!</v>
      </c>
      <c r="AA25" s="80" t="e">
        <f>+'Mth LC'!#REF!</f>
        <v>#REF!</v>
      </c>
      <c r="AB25" s="80" t="e">
        <f>+'Mth LC'!#REF!</f>
        <v>#REF!</v>
      </c>
      <c r="AC25" s="3" t="e">
        <f t="shared" si="19"/>
        <v>#REF!</v>
      </c>
      <c r="AD25" s="27" t="e">
        <f t="shared" si="20"/>
        <v>#REF!</v>
      </c>
      <c r="AF25" s="84">
        <f t="shared" si="21"/>
        <v>36000</v>
      </c>
      <c r="AG25" s="85" t="e">
        <f t="shared" si="22"/>
        <v>#REF!</v>
      </c>
    </row>
    <row r="26" spans="1:33">
      <c r="B26" s="13" t="s">
        <v>43</v>
      </c>
      <c r="D26" s="27">
        <v>0</v>
      </c>
      <c r="E26" s="80" t="e">
        <f>+'Mth LC'!#REF!</f>
        <v>#REF!</v>
      </c>
      <c r="F26" s="80" t="e">
        <f>+'Mth LC'!#REF!</f>
        <v>#REF!</v>
      </c>
      <c r="G26" s="80" t="e">
        <f>+'Mth LC'!#REF!</f>
        <v>#REF!</v>
      </c>
      <c r="H26" s="3" t="e">
        <f t="shared" si="13"/>
        <v>#REF!</v>
      </c>
      <c r="I26" s="27" t="e">
        <f t="shared" si="14"/>
        <v>#REF!</v>
      </c>
      <c r="K26" s="27">
        <v>0</v>
      </c>
      <c r="L26" s="80" t="e">
        <f>+'Mth LC'!#REF!</f>
        <v>#REF!</v>
      </c>
      <c r="M26" s="80" t="e">
        <f>+'Mth LC'!#REF!</f>
        <v>#REF!</v>
      </c>
      <c r="N26" s="80" t="e">
        <f>+'Mth LC'!#REF!</f>
        <v>#REF!</v>
      </c>
      <c r="O26" s="3" t="e">
        <f t="shared" si="15"/>
        <v>#REF!</v>
      </c>
      <c r="P26" s="27" t="e">
        <f t="shared" si="16"/>
        <v>#REF!</v>
      </c>
      <c r="R26" s="27">
        <v>0</v>
      </c>
      <c r="S26" s="80" t="e">
        <f>+'Mth LC'!#REF!</f>
        <v>#REF!</v>
      </c>
      <c r="T26" s="80" t="e">
        <f>+'Mth LC'!#REF!</f>
        <v>#REF!</v>
      </c>
      <c r="U26" s="80" t="e">
        <f>+'Mth LC'!#REF!</f>
        <v>#REF!</v>
      </c>
      <c r="V26" s="3" t="e">
        <f t="shared" si="17"/>
        <v>#REF!</v>
      </c>
      <c r="W26" s="27" t="e">
        <f t="shared" si="18"/>
        <v>#REF!</v>
      </c>
      <c r="Y26" s="27">
        <v>0</v>
      </c>
      <c r="Z26" s="80" t="e">
        <f>+'Mth LC'!#REF!</f>
        <v>#REF!</v>
      </c>
      <c r="AA26" s="80" t="e">
        <f>+'Mth LC'!#REF!</f>
        <v>#REF!</v>
      </c>
      <c r="AB26" s="80" t="e">
        <f>+'Mth LC'!#REF!</f>
        <v>#REF!</v>
      </c>
      <c r="AC26" s="3" t="e">
        <f t="shared" si="19"/>
        <v>#REF!</v>
      </c>
      <c r="AD26" s="27" t="e">
        <f t="shared" si="20"/>
        <v>#REF!</v>
      </c>
      <c r="AF26" s="84">
        <f t="shared" si="21"/>
        <v>0</v>
      </c>
      <c r="AG26" s="85" t="e">
        <f t="shared" si="22"/>
        <v>#REF!</v>
      </c>
    </row>
    <row r="27" spans="1:33">
      <c r="D27" s="27">
        <v>0</v>
      </c>
      <c r="E27" s="80" t="e">
        <f>+'Mth LC'!#REF!</f>
        <v>#REF!</v>
      </c>
      <c r="F27" s="80" t="e">
        <f>+'Mth LC'!#REF!</f>
        <v>#REF!</v>
      </c>
      <c r="G27" s="80" t="e">
        <f>+'Mth LC'!#REF!</f>
        <v>#REF!</v>
      </c>
      <c r="H27" s="3" t="e">
        <f t="shared" si="13"/>
        <v>#REF!</v>
      </c>
      <c r="I27" s="27" t="e">
        <f t="shared" si="14"/>
        <v>#REF!</v>
      </c>
      <c r="K27" s="27">
        <v>0</v>
      </c>
      <c r="L27" s="80" t="e">
        <f>+'Mth LC'!#REF!</f>
        <v>#REF!</v>
      </c>
      <c r="M27" s="80" t="e">
        <f>+'Mth LC'!#REF!</f>
        <v>#REF!</v>
      </c>
      <c r="N27" s="80" t="e">
        <f>+'Mth LC'!#REF!</f>
        <v>#REF!</v>
      </c>
      <c r="O27" s="3" t="e">
        <f t="shared" si="15"/>
        <v>#REF!</v>
      </c>
      <c r="P27" s="27" t="e">
        <f t="shared" si="16"/>
        <v>#REF!</v>
      </c>
      <c r="R27" s="27">
        <v>0</v>
      </c>
      <c r="S27" s="80" t="e">
        <f>+'Mth LC'!#REF!</f>
        <v>#REF!</v>
      </c>
      <c r="T27" s="80" t="e">
        <f>+'Mth LC'!#REF!</f>
        <v>#REF!</v>
      </c>
      <c r="U27" s="80" t="e">
        <f>+'Mth LC'!#REF!</f>
        <v>#REF!</v>
      </c>
      <c r="V27" s="3" t="e">
        <f t="shared" si="17"/>
        <v>#REF!</v>
      </c>
      <c r="W27" s="27" t="e">
        <f t="shared" si="18"/>
        <v>#REF!</v>
      </c>
      <c r="Y27" s="27">
        <v>0</v>
      </c>
      <c r="Z27" s="80" t="e">
        <f>+'Mth LC'!#REF!</f>
        <v>#REF!</v>
      </c>
      <c r="AA27" s="80" t="e">
        <f>+'Mth LC'!#REF!</f>
        <v>#REF!</v>
      </c>
      <c r="AB27" s="80" t="e">
        <f>+'Mth LC'!#REF!</f>
        <v>#REF!</v>
      </c>
      <c r="AC27" s="3" t="e">
        <f t="shared" si="19"/>
        <v>#REF!</v>
      </c>
      <c r="AD27" s="27" t="e">
        <f t="shared" si="20"/>
        <v>#REF!</v>
      </c>
      <c r="AF27" s="84">
        <f t="shared" si="21"/>
        <v>0</v>
      </c>
      <c r="AG27" s="85" t="e">
        <f t="shared" si="22"/>
        <v>#REF!</v>
      </c>
    </row>
    <row r="28" spans="1:33">
      <c r="B28" s="13" t="s">
        <v>44</v>
      </c>
      <c r="D28" s="27">
        <v>15500</v>
      </c>
      <c r="E28" s="80">
        <f>+'Mth LC'!D21</f>
        <v>0</v>
      </c>
      <c r="F28" s="80">
        <f>+'Mth LC'!E21</f>
        <v>0</v>
      </c>
      <c r="G28" s="80">
        <f>+'Mth LC'!F21</f>
        <v>2000</v>
      </c>
      <c r="H28" s="3">
        <f t="shared" si="13"/>
        <v>2000</v>
      </c>
      <c r="I28" s="27">
        <f t="shared" si="14"/>
        <v>13500</v>
      </c>
      <c r="K28" s="27">
        <v>13000</v>
      </c>
      <c r="L28" s="80">
        <f>+'Mth LC'!G21</f>
        <v>0</v>
      </c>
      <c r="M28" s="80">
        <f>+'Mth LC'!H21</f>
        <v>0</v>
      </c>
      <c r="N28" s="80">
        <f>+'Mth LC'!I21</f>
        <v>0</v>
      </c>
      <c r="O28" s="3">
        <f t="shared" si="15"/>
        <v>0</v>
      </c>
      <c r="P28" s="27">
        <f t="shared" si="16"/>
        <v>13000</v>
      </c>
      <c r="R28" s="27">
        <v>15500</v>
      </c>
      <c r="S28" s="80">
        <f>+'Mth LC'!J21</f>
        <v>0</v>
      </c>
      <c r="T28" s="80">
        <f>+'Mth LC'!K21</f>
        <v>0</v>
      </c>
      <c r="U28" s="80">
        <f>+'Mth LC'!L21</f>
        <v>0</v>
      </c>
      <c r="V28" s="3">
        <f t="shared" si="17"/>
        <v>0</v>
      </c>
      <c r="W28" s="27">
        <f t="shared" si="18"/>
        <v>15500</v>
      </c>
      <c r="Y28" s="27">
        <v>13000</v>
      </c>
      <c r="Z28" s="80">
        <f>+'Mth LC'!M21</f>
        <v>0</v>
      </c>
      <c r="AA28" s="80">
        <f>+'Mth LC'!N21</f>
        <v>0</v>
      </c>
      <c r="AB28" s="80">
        <f>+'Mth LC'!O21</f>
        <v>0</v>
      </c>
      <c r="AC28" s="3">
        <f t="shared" si="19"/>
        <v>0</v>
      </c>
      <c r="AD28" s="27">
        <f t="shared" si="20"/>
        <v>13000</v>
      </c>
      <c r="AF28" s="84">
        <f t="shared" si="21"/>
        <v>57000</v>
      </c>
      <c r="AG28" s="85">
        <f t="shared" si="22"/>
        <v>2000</v>
      </c>
    </row>
    <row r="29" spans="1:33">
      <c r="D29" s="27"/>
      <c r="I29" s="27"/>
      <c r="K29" s="27"/>
      <c r="P29" s="27"/>
      <c r="R29" s="27"/>
      <c r="W29" s="27"/>
      <c r="Y29" s="27"/>
      <c r="AD29" s="27"/>
    </row>
    <row r="30" spans="1:33" ht="14" thickBot="1">
      <c r="A30" s="8"/>
      <c r="B30" s="7" t="s">
        <v>45</v>
      </c>
      <c r="D30" s="33">
        <f t="shared" ref="D30:S30" si="23">SUM(D23:D29)</f>
        <v>46325</v>
      </c>
      <c r="E30" s="33" t="e">
        <f t="shared" si="23"/>
        <v>#REF!</v>
      </c>
      <c r="F30" s="33" t="e">
        <f t="shared" si="23"/>
        <v>#REF!</v>
      </c>
      <c r="G30" s="33" t="e">
        <f t="shared" si="23"/>
        <v>#REF!</v>
      </c>
      <c r="H30" s="33" t="e">
        <f t="shared" si="23"/>
        <v>#REF!</v>
      </c>
      <c r="I30" s="33" t="e">
        <f t="shared" si="23"/>
        <v>#REF!</v>
      </c>
      <c r="K30" s="33">
        <f t="shared" si="23"/>
        <v>43825</v>
      </c>
      <c r="L30" s="33" t="e">
        <f t="shared" si="23"/>
        <v>#REF!</v>
      </c>
      <c r="M30" s="33" t="e">
        <f t="shared" si="23"/>
        <v>#REF!</v>
      </c>
      <c r="N30" s="33" t="e">
        <f t="shared" si="23"/>
        <v>#REF!</v>
      </c>
      <c r="O30" s="33" t="e">
        <f t="shared" si="23"/>
        <v>#REF!</v>
      </c>
      <c r="P30" s="33" t="e">
        <f t="shared" si="23"/>
        <v>#REF!</v>
      </c>
      <c r="R30" s="33">
        <f t="shared" si="23"/>
        <v>46325</v>
      </c>
      <c r="S30" s="33" t="e">
        <f t="shared" si="23"/>
        <v>#REF!</v>
      </c>
      <c r="T30" s="33" t="e">
        <f>SUM(T23:T29)</f>
        <v>#REF!</v>
      </c>
      <c r="U30" s="33" t="e">
        <f>SUM(U23:U29)</f>
        <v>#REF!</v>
      </c>
      <c r="V30" s="33" t="e">
        <f>SUM(V23:V29)</f>
        <v>#REF!</v>
      </c>
      <c r="W30" s="33" t="e">
        <f>SUM(W23:W29)</f>
        <v>#REF!</v>
      </c>
      <c r="Y30" s="33">
        <f t="shared" ref="Y30:AD30" si="24">SUM(Y23:Y29)</f>
        <v>43825</v>
      </c>
      <c r="Z30" s="33" t="e">
        <f t="shared" si="24"/>
        <v>#REF!</v>
      </c>
      <c r="AA30" s="33" t="e">
        <f t="shared" si="24"/>
        <v>#REF!</v>
      </c>
      <c r="AB30" s="33" t="e">
        <f t="shared" si="24"/>
        <v>#REF!</v>
      </c>
      <c r="AC30" s="33" t="e">
        <f t="shared" si="24"/>
        <v>#REF!</v>
      </c>
      <c r="AD30" s="33" t="e">
        <f t="shared" si="24"/>
        <v>#REF!</v>
      </c>
      <c r="AF30" s="33">
        <f>SUM(AF23:AF29)</f>
        <v>180300</v>
      </c>
      <c r="AG30" s="33" t="e">
        <f>SUM(AG23:AG29)</f>
        <v>#REF!</v>
      </c>
    </row>
    <row r="31" spans="1:33" ht="14" thickTop="1">
      <c r="E31" s="19"/>
      <c r="F31" s="19"/>
      <c r="G31" s="19"/>
      <c r="H31" s="23"/>
      <c r="L31" s="19"/>
      <c r="M31" s="19"/>
      <c r="N31" s="19"/>
      <c r="O31" s="23"/>
      <c r="S31" s="19"/>
      <c r="T31" s="19"/>
      <c r="U31" s="19"/>
      <c r="V31" s="23"/>
      <c r="Z31" s="19"/>
      <c r="AA31" s="19"/>
      <c r="AB31" s="19"/>
      <c r="AC31" s="23"/>
    </row>
    <row r="32" spans="1:33">
      <c r="B32" s="13" t="s">
        <v>46</v>
      </c>
      <c r="D32" s="27">
        <v>0</v>
      </c>
      <c r="E32" s="80" t="e">
        <f>+'Mth LC'!#REF!</f>
        <v>#REF!</v>
      </c>
      <c r="F32" s="80" t="e">
        <f>+'Mth LC'!#REF!</f>
        <v>#REF!</v>
      </c>
      <c r="G32" s="80" t="e">
        <f>+'Mth LC'!#REF!</f>
        <v>#REF!</v>
      </c>
      <c r="H32" s="3" t="e">
        <f t="shared" ref="H32:H47" si="25">SUM(E32:G32)</f>
        <v>#REF!</v>
      </c>
      <c r="I32" s="27" t="e">
        <f t="shared" ref="I32:I47" si="26">+D32-H32</f>
        <v>#REF!</v>
      </c>
      <c r="K32" s="27">
        <v>0</v>
      </c>
      <c r="L32" s="80" t="e">
        <f>+'Mth LC'!#REF!</f>
        <v>#REF!</v>
      </c>
      <c r="M32" s="80" t="e">
        <f>+'Mth LC'!#REF!</f>
        <v>#REF!</v>
      </c>
      <c r="N32" s="80" t="e">
        <f>+'Mth LC'!#REF!</f>
        <v>#REF!</v>
      </c>
      <c r="O32" s="3" t="e">
        <f t="shared" ref="O32:O47" si="27">SUM(L32:N32)</f>
        <v>#REF!</v>
      </c>
      <c r="P32" s="27" t="e">
        <f t="shared" ref="P32:P47" si="28">+K32-O32</f>
        <v>#REF!</v>
      </c>
      <c r="R32" s="27">
        <v>0</v>
      </c>
      <c r="S32" s="80" t="e">
        <f>+'Mth LC'!#REF!</f>
        <v>#REF!</v>
      </c>
      <c r="T32" s="80" t="e">
        <f>+'Mth LC'!#REF!</f>
        <v>#REF!</v>
      </c>
      <c r="U32" s="80" t="e">
        <f>+'Mth LC'!#REF!</f>
        <v>#REF!</v>
      </c>
      <c r="V32" s="3" t="e">
        <f t="shared" ref="V32:V47" si="29">SUM(S32:U32)</f>
        <v>#REF!</v>
      </c>
      <c r="W32" s="27" t="e">
        <f t="shared" ref="W32:W47" si="30">+R32-V32</f>
        <v>#REF!</v>
      </c>
      <c r="Y32" s="27">
        <v>0</v>
      </c>
      <c r="Z32" s="80" t="e">
        <f>+'Mth LC'!#REF!</f>
        <v>#REF!</v>
      </c>
      <c r="AA32" s="80" t="e">
        <f>+'Mth LC'!#REF!</f>
        <v>#REF!</v>
      </c>
      <c r="AB32" s="80" t="e">
        <f>+'Mth LC'!#REF!</f>
        <v>#REF!</v>
      </c>
      <c r="AC32" s="3" t="e">
        <f t="shared" ref="AC32:AC47" si="31">SUM(Z32:AB32)</f>
        <v>#REF!</v>
      </c>
      <c r="AD32" s="27" t="e">
        <f t="shared" ref="AD32:AD47" si="32">+Y32-AC32</f>
        <v>#REF!</v>
      </c>
      <c r="AF32" s="84">
        <f t="shared" ref="AF32:AF56" si="33">SUM(D32,K32,R32,Y32)</f>
        <v>0</v>
      </c>
      <c r="AG32" s="85" t="e">
        <f t="shared" ref="AG32:AG56" si="34">SUM(H32,O32,V32,AC32)</f>
        <v>#REF!</v>
      </c>
    </row>
    <row r="33" spans="2:33">
      <c r="B33" s="13" t="s">
        <v>47</v>
      </c>
      <c r="D33" s="27">
        <v>0</v>
      </c>
      <c r="E33" s="80" t="e">
        <f>+'Mth LC'!#REF!</f>
        <v>#REF!</v>
      </c>
      <c r="F33" s="80" t="e">
        <f>+'Mth LC'!#REF!</f>
        <v>#REF!</v>
      </c>
      <c r="G33" s="80" t="e">
        <f>+'Mth LC'!#REF!</f>
        <v>#REF!</v>
      </c>
      <c r="H33" s="3" t="e">
        <f t="shared" si="25"/>
        <v>#REF!</v>
      </c>
      <c r="I33" s="27" t="e">
        <f t="shared" si="26"/>
        <v>#REF!</v>
      </c>
      <c r="K33" s="27">
        <v>0</v>
      </c>
      <c r="L33" s="80" t="e">
        <f>+'Mth LC'!#REF!</f>
        <v>#REF!</v>
      </c>
      <c r="M33" s="80" t="e">
        <f>+'Mth LC'!#REF!</f>
        <v>#REF!</v>
      </c>
      <c r="N33" s="80" t="e">
        <f>+'Mth LC'!#REF!</f>
        <v>#REF!</v>
      </c>
      <c r="O33" s="3" t="e">
        <f t="shared" si="27"/>
        <v>#REF!</v>
      </c>
      <c r="P33" s="27" t="e">
        <f t="shared" si="28"/>
        <v>#REF!</v>
      </c>
      <c r="R33" s="27">
        <v>0</v>
      </c>
      <c r="S33" s="80" t="e">
        <f>+'Mth LC'!#REF!</f>
        <v>#REF!</v>
      </c>
      <c r="T33" s="80" t="e">
        <f>+'Mth LC'!#REF!</f>
        <v>#REF!</v>
      </c>
      <c r="U33" s="80" t="e">
        <f>+'Mth LC'!#REF!</f>
        <v>#REF!</v>
      </c>
      <c r="V33" s="3" t="e">
        <f t="shared" si="29"/>
        <v>#REF!</v>
      </c>
      <c r="W33" s="27" t="e">
        <f t="shared" si="30"/>
        <v>#REF!</v>
      </c>
      <c r="Y33" s="27">
        <v>0</v>
      </c>
      <c r="Z33" s="80" t="e">
        <f>+'Mth LC'!#REF!</f>
        <v>#REF!</v>
      </c>
      <c r="AA33" s="80" t="e">
        <f>+'Mth LC'!#REF!</f>
        <v>#REF!</v>
      </c>
      <c r="AB33" s="80" t="e">
        <f>+'Mth LC'!#REF!</f>
        <v>#REF!</v>
      </c>
      <c r="AC33" s="3" t="e">
        <f t="shared" si="31"/>
        <v>#REF!</v>
      </c>
      <c r="AD33" s="27" t="e">
        <f t="shared" si="32"/>
        <v>#REF!</v>
      </c>
      <c r="AF33" s="84">
        <f t="shared" si="33"/>
        <v>0</v>
      </c>
      <c r="AG33" s="85" t="e">
        <f t="shared" si="34"/>
        <v>#REF!</v>
      </c>
    </row>
    <row r="34" spans="2:33">
      <c r="B34" s="13" t="s">
        <v>48</v>
      </c>
      <c r="D34" s="27">
        <v>6625.68</v>
      </c>
      <c r="E34" s="80" t="e">
        <f>+'Mth LC'!#REF!</f>
        <v>#REF!</v>
      </c>
      <c r="F34" s="80" t="e">
        <f>+'Mth LC'!#REF!</f>
        <v>#REF!</v>
      </c>
      <c r="G34" s="80" t="e">
        <f>+'Mth LC'!#REF!</f>
        <v>#REF!</v>
      </c>
      <c r="H34" s="3" t="e">
        <f t="shared" si="25"/>
        <v>#REF!</v>
      </c>
      <c r="I34" s="27" t="e">
        <f t="shared" si="26"/>
        <v>#REF!</v>
      </c>
      <c r="K34" s="27">
        <v>6625.68</v>
      </c>
      <c r="L34" s="80" t="e">
        <f>+'Mth LC'!#REF!</f>
        <v>#REF!</v>
      </c>
      <c r="M34" s="80" t="e">
        <f>+'Mth LC'!#REF!</f>
        <v>#REF!</v>
      </c>
      <c r="N34" s="80" t="e">
        <f>+'Mth LC'!#REF!</f>
        <v>#REF!</v>
      </c>
      <c r="O34" s="3" t="e">
        <f t="shared" si="27"/>
        <v>#REF!</v>
      </c>
      <c r="P34" s="27" t="e">
        <f t="shared" si="28"/>
        <v>#REF!</v>
      </c>
      <c r="R34" s="27">
        <v>6625.68</v>
      </c>
      <c r="S34" s="80" t="e">
        <f>+'Mth LC'!#REF!</f>
        <v>#REF!</v>
      </c>
      <c r="T34" s="80" t="e">
        <f>+'Mth LC'!#REF!</f>
        <v>#REF!</v>
      </c>
      <c r="U34" s="80" t="e">
        <f>+'Mth LC'!#REF!</f>
        <v>#REF!</v>
      </c>
      <c r="V34" s="3" t="e">
        <f t="shared" si="29"/>
        <v>#REF!</v>
      </c>
      <c r="W34" s="27" t="e">
        <f t="shared" si="30"/>
        <v>#REF!</v>
      </c>
      <c r="Y34" s="27">
        <v>6625.68</v>
      </c>
      <c r="Z34" s="80" t="e">
        <f>+'Mth LC'!#REF!</f>
        <v>#REF!</v>
      </c>
      <c r="AA34" s="80" t="e">
        <f>+'Mth LC'!#REF!</f>
        <v>#REF!</v>
      </c>
      <c r="AB34" s="80" t="e">
        <f>+'Mth LC'!#REF!</f>
        <v>#REF!</v>
      </c>
      <c r="AC34" s="3" t="e">
        <f t="shared" si="31"/>
        <v>#REF!</v>
      </c>
      <c r="AD34" s="27" t="e">
        <f t="shared" si="32"/>
        <v>#REF!</v>
      </c>
      <c r="AF34" s="84">
        <f t="shared" si="33"/>
        <v>26502.720000000001</v>
      </c>
      <c r="AG34" s="85" t="e">
        <f t="shared" si="34"/>
        <v>#REF!</v>
      </c>
    </row>
    <row r="35" spans="2:33">
      <c r="B35" s="13" t="s">
        <v>49</v>
      </c>
      <c r="D35" s="27">
        <v>41554.17</v>
      </c>
      <c r="E35" s="80">
        <f>+'Mth LC'!D25</f>
        <v>0</v>
      </c>
      <c r="F35" s="80">
        <f>+'Mth LC'!E25</f>
        <v>0</v>
      </c>
      <c r="G35" s="80">
        <f>+'Mth LC'!F25</f>
        <v>2333.3333333333335</v>
      </c>
      <c r="H35" s="3">
        <f t="shared" si="25"/>
        <v>2333.3333333333335</v>
      </c>
      <c r="I35" s="27">
        <f t="shared" si="26"/>
        <v>39220.836666666662</v>
      </c>
      <c r="K35" s="27">
        <v>41554.17</v>
      </c>
      <c r="L35" s="80">
        <f>+'Mth LC'!G25</f>
        <v>2333.3333333333335</v>
      </c>
      <c r="M35" s="80">
        <f>+'Mth LC'!H25</f>
        <v>2333.3333333333335</v>
      </c>
      <c r="N35" s="80">
        <f>+'Mth LC'!I25</f>
        <v>2333.3333333333335</v>
      </c>
      <c r="O35" s="3">
        <f t="shared" si="27"/>
        <v>7000</v>
      </c>
      <c r="P35" s="27">
        <f t="shared" si="28"/>
        <v>34554.17</v>
      </c>
      <c r="R35" s="27">
        <v>41554.17</v>
      </c>
      <c r="S35" s="80">
        <f>+'Mth LC'!J25</f>
        <v>2333.3333333333335</v>
      </c>
      <c r="T35" s="80">
        <f>+'Mth LC'!K25</f>
        <v>2333.3333333333335</v>
      </c>
      <c r="U35" s="80">
        <f>+'Mth LC'!L25</f>
        <v>2333.3333333333335</v>
      </c>
      <c r="V35" s="3">
        <f t="shared" si="29"/>
        <v>7000</v>
      </c>
      <c r="W35" s="27">
        <f t="shared" si="30"/>
        <v>34554.17</v>
      </c>
      <c r="Y35" s="27">
        <v>41554.17</v>
      </c>
      <c r="Z35" s="80">
        <f>+'Mth LC'!M25</f>
        <v>2333.3333333333335</v>
      </c>
      <c r="AA35" s="80">
        <f>+'Mth LC'!N25</f>
        <v>2333.3333333333335</v>
      </c>
      <c r="AB35" s="80">
        <f>+'Mth LC'!O25</f>
        <v>2333.3333333333335</v>
      </c>
      <c r="AC35" s="3">
        <f t="shared" si="31"/>
        <v>7000</v>
      </c>
      <c r="AD35" s="27">
        <f t="shared" si="32"/>
        <v>34554.17</v>
      </c>
      <c r="AF35" s="84">
        <f t="shared" si="33"/>
        <v>166216.68</v>
      </c>
      <c r="AG35" s="85">
        <f t="shared" si="34"/>
        <v>23333.333333333336</v>
      </c>
    </row>
    <row r="36" spans="2:33">
      <c r="B36" s="13" t="s">
        <v>50</v>
      </c>
      <c r="D36" s="27">
        <v>2400</v>
      </c>
      <c r="E36" s="80" t="e">
        <f>+'Mth LC'!#REF!</f>
        <v>#REF!</v>
      </c>
      <c r="F36" s="80" t="e">
        <f>+'Mth LC'!#REF!</f>
        <v>#REF!</v>
      </c>
      <c r="G36" s="80" t="e">
        <f>+'Mth LC'!#REF!</f>
        <v>#REF!</v>
      </c>
      <c r="H36" s="3" t="e">
        <f t="shared" si="25"/>
        <v>#REF!</v>
      </c>
      <c r="I36" s="27" t="e">
        <f t="shared" si="26"/>
        <v>#REF!</v>
      </c>
      <c r="K36" s="27">
        <v>2400</v>
      </c>
      <c r="L36" s="80" t="e">
        <f>+'Mth LC'!#REF!</f>
        <v>#REF!</v>
      </c>
      <c r="M36" s="80" t="e">
        <f>+'Mth LC'!#REF!</f>
        <v>#REF!</v>
      </c>
      <c r="N36" s="80" t="e">
        <f>+'Mth LC'!#REF!</f>
        <v>#REF!</v>
      </c>
      <c r="O36" s="3" t="e">
        <f t="shared" si="27"/>
        <v>#REF!</v>
      </c>
      <c r="P36" s="27" t="e">
        <f t="shared" si="28"/>
        <v>#REF!</v>
      </c>
      <c r="R36" s="27">
        <v>2400</v>
      </c>
      <c r="S36" s="80" t="e">
        <f>+'Mth LC'!#REF!</f>
        <v>#REF!</v>
      </c>
      <c r="T36" s="80" t="e">
        <f>+'Mth LC'!#REF!</f>
        <v>#REF!</v>
      </c>
      <c r="U36" s="80" t="e">
        <f>+'Mth LC'!#REF!</f>
        <v>#REF!</v>
      </c>
      <c r="V36" s="3" t="e">
        <f t="shared" si="29"/>
        <v>#REF!</v>
      </c>
      <c r="W36" s="27" t="e">
        <f t="shared" si="30"/>
        <v>#REF!</v>
      </c>
      <c r="Y36" s="27">
        <v>2400</v>
      </c>
      <c r="Z36" s="80" t="e">
        <f>+'Mth LC'!#REF!</f>
        <v>#REF!</v>
      </c>
      <c r="AA36" s="80" t="e">
        <f>+'Mth LC'!#REF!</f>
        <v>#REF!</v>
      </c>
      <c r="AB36" s="80" t="e">
        <f>+'Mth LC'!#REF!</f>
        <v>#REF!</v>
      </c>
      <c r="AC36" s="3" t="e">
        <f t="shared" si="31"/>
        <v>#REF!</v>
      </c>
      <c r="AD36" s="27" t="e">
        <f t="shared" si="32"/>
        <v>#REF!</v>
      </c>
      <c r="AF36" s="84">
        <f t="shared" si="33"/>
        <v>9600</v>
      </c>
      <c r="AG36" s="85" t="e">
        <f t="shared" si="34"/>
        <v>#REF!</v>
      </c>
    </row>
    <row r="37" spans="2:33">
      <c r="B37" s="13" t="s">
        <v>51</v>
      </c>
      <c r="D37" s="27">
        <v>0</v>
      </c>
      <c r="E37" s="80" t="e">
        <f>+'Mth LC'!#REF!</f>
        <v>#REF!</v>
      </c>
      <c r="F37" s="80" t="e">
        <f>+'Mth LC'!#REF!</f>
        <v>#REF!</v>
      </c>
      <c r="G37" s="80" t="e">
        <f>+'Mth LC'!#REF!</f>
        <v>#REF!</v>
      </c>
      <c r="H37" s="3" t="e">
        <f t="shared" si="25"/>
        <v>#REF!</v>
      </c>
      <c r="I37" s="27" t="e">
        <f t="shared" si="26"/>
        <v>#REF!</v>
      </c>
      <c r="K37" s="27">
        <v>0</v>
      </c>
      <c r="L37" s="80" t="e">
        <f>+'Mth LC'!#REF!</f>
        <v>#REF!</v>
      </c>
      <c r="M37" s="80" t="e">
        <f>+'Mth LC'!#REF!</f>
        <v>#REF!</v>
      </c>
      <c r="N37" s="80" t="e">
        <f>+'Mth LC'!#REF!</f>
        <v>#REF!</v>
      </c>
      <c r="O37" s="3" t="e">
        <f t="shared" si="27"/>
        <v>#REF!</v>
      </c>
      <c r="P37" s="27" t="e">
        <f t="shared" si="28"/>
        <v>#REF!</v>
      </c>
      <c r="R37" s="27">
        <v>0</v>
      </c>
      <c r="S37" s="80" t="e">
        <f>+'Mth LC'!#REF!</f>
        <v>#REF!</v>
      </c>
      <c r="T37" s="80" t="e">
        <f>+'Mth LC'!#REF!</f>
        <v>#REF!</v>
      </c>
      <c r="U37" s="80" t="e">
        <f>+'Mth LC'!#REF!</f>
        <v>#REF!</v>
      </c>
      <c r="V37" s="3" t="e">
        <f t="shared" si="29"/>
        <v>#REF!</v>
      </c>
      <c r="W37" s="27" t="e">
        <f t="shared" si="30"/>
        <v>#REF!</v>
      </c>
      <c r="Y37" s="27">
        <v>0</v>
      </c>
      <c r="Z37" s="80" t="e">
        <f>+'Mth LC'!#REF!</f>
        <v>#REF!</v>
      </c>
      <c r="AA37" s="80" t="e">
        <f>+'Mth LC'!#REF!</f>
        <v>#REF!</v>
      </c>
      <c r="AB37" s="80" t="e">
        <f>+'Mth LC'!#REF!</f>
        <v>#REF!</v>
      </c>
      <c r="AC37" s="3" t="e">
        <f t="shared" si="31"/>
        <v>#REF!</v>
      </c>
      <c r="AD37" s="27" t="e">
        <f t="shared" si="32"/>
        <v>#REF!</v>
      </c>
      <c r="AF37" s="84">
        <f t="shared" si="33"/>
        <v>0</v>
      </c>
      <c r="AG37" s="85" t="e">
        <f t="shared" si="34"/>
        <v>#REF!</v>
      </c>
    </row>
    <row r="38" spans="2:33">
      <c r="B38" s="13" t="s">
        <v>52</v>
      </c>
      <c r="D38" s="27">
        <v>0</v>
      </c>
      <c r="E38" s="80" t="e">
        <f>+'Mth LC'!#REF!</f>
        <v>#REF!</v>
      </c>
      <c r="F38" s="80" t="e">
        <f>+'Mth LC'!#REF!</f>
        <v>#REF!</v>
      </c>
      <c r="G38" s="80" t="e">
        <f>+'Mth LC'!#REF!</f>
        <v>#REF!</v>
      </c>
      <c r="H38" s="3" t="e">
        <f t="shared" si="25"/>
        <v>#REF!</v>
      </c>
      <c r="I38" s="27" t="e">
        <f t="shared" si="26"/>
        <v>#REF!</v>
      </c>
      <c r="K38" s="27">
        <v>0</v>
      </c>
      <c r="L38" s="80" t="e">
        <f>+'Mth LC'!#REF!</f>
        <v>#REF!</v>
      </c>
      <c r="M38" s="80" t="e">
        <f>+'Mth LC'!#REF!</f>
        <v>#REF!</v>
      </c>
      <c r="N38" s="80" t="e">
        <f>+'Mth LC'!#REF!</f>
        <v>#REF!</v>
      </c>
      <c r="O38" s="3" t="e">
        <f t="shared" si="27"/>
        <v>#REF!</v>
      </c>
      <c r="P38" s="27" t="e">
        <f t="shared" si="28"/>
        <v>#REF!</v>
      </c>
      <c r="R38" s="27">
        <v>0</v>
      </c>
      <c r="S38" s="80" t="e">
        <f>+'Mth LC'!#REF!</f>
        <v>#REF!</v>
      </c>
      <c r="T38" s="80" t="e">
        <f>+'Mth LC'!#REF!</f>
        <v>#REF!</v>
      </c>
      <c r="U38" s="80" t="e">
        <f>+'Mth LC'!#REF!</f>
        <v>#REF!</v>
      </c>
      <c r="V38" s="3" t="e">
        <f t="shared" si="29"/>
        <v>#REF!</v>
      </c>
      <c r="W38" s="27" t="e">
        <f t="shared" si="30"/>
        <v>#REF!</v>
      </c>
      <c r="Y38" s="27">
        <v>0</v>
      </c>
      <c r="Z38" s="80" t="e">
        <f>+'Mth LC'!#REF!</f>
        <v>#REF!</v>
      </c>
      <c r="AA38" s="80" t="e">
        <f>+'Mth LC'!#REF!</f>
        <v>#REF!</v>
      </c>
      <c r="AB38" s="80" t="e">
        <f>+'Mth LC'!#REF!</f>
        <v>#REF!</v>
      </c>
      <c r="AC38" s="3" t="e">
        <f t="shared" si="31"/>
        <v>#REF!</v>
      </c>
      <c r="AD38" s="27" t="e">
        <f t="shared" si="32"/>
        <v>#REF!</v>
      </c>
      <c r="AF38" s="84">
        <f t="shared" si="33"/>
        <v>0</v>
      </c>
      <c r="AG38" s="85" t="e">
        <f t="shared" si="34"/>
        <v>#REF!</v>
      </c>
    </row>
    <row r="39" spans="2:33">
      <c r="B39" s="13" t="s">
        <v>53</v>
      </c>
      <c r="D39" s="27">
        <v>0</v>
      </c>
      <c r="E39" s="80" t="e">
        <f>+'Mth LC'!#REF!</f>
        <v>#REF!</v>
      </c>
      <c r="F39" s="80" t="e">
        <f>+'Mth LC'!#REF!</f>
        <v>#REF!</v>
      </c>
      <c r="G39" s="80" t="e">
        <f>+'Mth LC'!#REF!</f>
        <v>#REF!</v>
      </c>
      <c r="H39" s="3" t="e">
        <f t="shared" si="25"/>
        <v>#REF!</v>
      </c>
      <c r="I39" s="27" t="e">
        <f t="shared" si="26"/>
        <v>#REF!</v>
      </c>
      <c r="K39" s="27">
        <v>0</v>
      </c>
      <c r="L39" s="80" t="e">
        <f>+'Mth LC'!#REF!</f>
        <v>#REF!</v>
      </c>
      <c r="M39" s="80" t="e">
        <f>+'Mth LC'!#REF!</f>
        <v>#REF!</v>
      </c>
      <c r="N39" s="80" t="e">
        <f>+'Mth LC'!#REF!</f>
        <v>#REF!</v>
      </c>
      <c r="O39" s="3" t="e">
        <f t="shared" si="27"/>
        <v>#REF!</v>
      </c>
      <c r="P39" s="27" t="e">
        <f t="shared" si="28"/>
        <v>#REF!</v>
      </c>
      <c r="R39" s="27">
        <v>0</v>
      </c>
      <c r="S39" s="80" t="e">
        <f>+'Mth LC'!#REF!</f>
        <v>#REF!</v>
      </c>
      <c r="T39" s="80" t="e">
        <f>+'Mth LC'!#REF!</f>
        <v>#REF!</v>
      </c>
      <c r="U39" s="80" t="e">
        <f>+'Mth LC'!#REF!</f>
        <v>#REF!</v>
      </c>
      <c r="V39" s="3" t="e">
        <f t="shared" si="29"/>
        <v>#REF!</v>
      </c>
      <c r="W39" s="27" t="e">
        <f t="shared" si="30"/>
        <v>#REF!</v>
      </c>
      <c r="Y39" s="27">
        <v>0</v>
      </c>
      <c r="Z39" s="80" t="e">
        <f>+'Mth LC'!#REF!</f>
        <v>#REF!</v>
      </c>
      <c r="AA39" s="80" t="e">
        <f>+'Mth LC'!#REF!</f>
        <v>#REF!</v>
      </c>
      <c r="AB39" s="80" t="e">
        <f>+'Mth LC'!#REF!</f>
        <v>#REF!</v>
      </c>
      <c r="AC39" s="3" t="e">
        <f t="shared" si="31"/>
        <v>#REF!</v>
      </c>
      <c r="AD39" s="27" t="e">
        <f t="shared" si="32"/>
        <v>#REF!</v>
      </c>
      <c r="AF39" s="84">
        <f t="shared" si="33"/>
        <v>0</v>
      </c>
      <c r="AG39" s="85" t="e">
        <f t="shared" si="34"/>
        <v>#REF!</v>
      </c>
    </row>
    <row r="40" spans="2:33">
      <c r="B40" s="13" t="s">
        <v>54</v>
      </c>
      <c r="D40" s="27">
        <v>3000</v>
      </c>
      <c r="E40" s="80">
        <f>+'Mth LC'!D26</f>
        <v>0</v>
      </c>
      <c r="F40" s="80">
        <f>+'Mth LC'!E26</f>
        <v>0</v>
      </c>
      <c r="G40" s="80">
        <f>+'Mth LC'!F26</f>
        <v>525</v>
      </c>
      <c r="H40" s="3">
        <f t="shared" si="25"/>
        <v>525</v>
      </c>
      <c r="I40" s="27">
        <f t="shared" si="26"/>
        <v>2475</v>
      </c>
      <c r="K40" s="27">
        <v>3000</v>
      </c>
      <c r="L40" s="80">
        <f>+'Mth LC'!G26</f>
        <v>525</v>
      </c>
      <c r="M40" s="80">
        <f>+'Mth LC'!H26</f>
        <v>525</v>
      </c>
      <c r="N40" s="80">
        <f>+'Mth LC'!I26</f>
        <v>525</v>
      </c>
      <c r="O40" s="3">
        <f t="shared" si="27"/>
        <v>1575</v>
      </c>
      <c r="P40" s="27">
        <f t="shared" si="28"/>
        <v>1425</v>
      </c>
      <c r="R40" s="27">
        <v>3000</v>
      </c>
      <c r="S40" s="80">
        <f>+'Mth LC'!J26</f>
        <v>525</v>
      </c>
      <c r="T40" s="80">
        <f>+'Mth LC'!K26</f>
        <v>525</v>
      </c>
      <c r="U40" s="80">
        <f>+'Mth LC'!L26</f>
        <v>525</v>
      </c>
      <c r="V40" s="3">
        <f t="shared" si="29"/>
        <v>1575</v>
      </c>
      <c r="W40" s="27">
        <f t="shared" si="30"/>
        <v>1425</v>
      </c>
      <c r="Y40" s="27">
        <v>3000</v>
      </c>
      <c r="Z40" s="80">
        <f>+'Mth LC'!M26</f>
        <v>525</v>
      </c>
      <c r="AA40" s="80">
        <f>+'Mth LC'!N26</f>
        <v>525</v>
      </c>
      <c r="AB40" s="80">
        <f>+'Mth LC'!O26</f>
        <v>525</v>
      </c>
      <c r="AC40" s="3">
        <f t="shared" si="31"/>
        <v>1575</v>
      </c>
      <c r="AD40" s="27">
        <f t="shared" si="32"/>
        <v>1425</v>
      </c>
      <c r="AF40" s="84">
        <f t="shared" si="33"/>
        <v>12000</v>
      </c>
      <c r="AG40" s="85">
        <f t="shared" si="34"/>
        <v>5250</v>
      </c>
    </row>
    <row r="41" spans="2:33">
      <c r="B41" s="13" t="s">
        <v>55</v>
      </c>
      <c r="D41" s="27">
        <v>0</v>
      </c>
      <c r="E41" s="80" t="e">
        <f>+'Mth LC'!#REF!</f>
        <v>#REF!</v>
      </c>
      <c r="F41" s="80" t="e">
        <f>+'Mth LC'!#REF!</f>
        <v>#REF!</v>
      </c>
      <c r="G41" s="80" t="e">
        <f>+'Mth LC'!#REF!</f>
        <v>#REF!</v>
      </c>
      <c r="H41" s="3" t="e">
        <f t="shared" si="25"/>
        <v>#REF!</v>
      </c>
      <c r="I41" s="27" t="e">
        <f t="shared" si="26"/>
        <v>#REF!</v>
      </c>
      <c r="K41" s="27">
        <v>0</v>
      </c>
      <c r="L41" s="80" t="e">
        <f>+'Mth LC'!#REF!</f>
        <v>#REF!</v>
      </c>
      <c r="M41" s="80" t="e">
        <f>+'Mth LC'!#REF!</f>
        <v>#REF!</v>
      </c>
      <c r="N41" s="80" t="e">
        <f>+'Mth LC'!#REF!</f>
        <v>#REF!</v>
      </c>
      <c r="O41" s="3" t="e">
        <f t="shared" si="27"/>
        <v>#REF!</v>
      </c>
      <c r="P41" s="27" t="e">
        <f t="shared" si="28"/>
        <v>#REF!</v>
      </c>
      <c r="R41" s="27">
        <v>0</v>
      </c>
      <c r="S41" s="80" t="e">
        <f>+'Mth LC'!#REF!</f>
        <v>#REF!</v>
      </c>
      <c r="T41" s="80" t="e">
        <f>+'Mth LC'!#REF!</f>
        <v>#REF!</v>
      </c>
      <c r="U41" s="80" t="e">
        <f>+'Mth LC'!#REF!</f>
        <v>#REF!</v>
      </c>
      <c r="V41" s="3" t="e">
        <f t="shared" si="29"/>
        <v>#REF!</v>
      </c>
      <c r="W41" s="27" t="e">
        <f t="shared" si="30"/>
        <v>#REF!</v>
      </c>
      <c r="Y41" s="27">
        <v>0</v>
      </c>
      <c r="Z41" s="80" t="e">
        <f>+'Mth LC'!#REF!</f>
        <v>#REF!</v>
      </c>
      <c r="AA41" s="80" t="e">
        <f>+'Mth LC'!#REF!</f>
        <v>#REF!</v>
      </c>
      <c r="AB41" s="80" t="e">
        <f>+'Mth LC'!#REF!</f>
        <v>#REF!</v>
      </c>
      <c r="AC41" s="3" t="e">
        <f t="shared" si="31"/>
        <v>#REF!</v>
      </c>
      <c r="AD41" s="27" t="e">
        <f t="shared" si="32"/>
        <v>#REF!</v>
      </c>
      <c r="AF41" s="84">
        <f t="shared" si="33"/>
        <v>0</v>
      </c>
      <c r="AG41" s="85" t="e">
        <f t="shared" si="34"/>
        <v>#REF!</v>
      </c>
    </row>
    <row r="42" spans="2:33">
      <c r="B42" s="13" t="s">
        <v>56</v>
      </c>
      <c r="D42" s="27">
        <v>0</v>
      </c>
      <c r="E42" s="80" t="e">
        <f>+'Mth LC'!#REF!</f>
        <v>#REF!</v>
      </c>
      <c r="F42" s="80" t="e">
        <f>+'Mth LC'!#REF!</f>
        <v>#REF!</v>
      </c>
      <c r="G42" s="80" t="e">
        <f>+'Mth LC'!#REF!</f>
        <v>#REF!</v>
      </c>
      <c r="H42" s="3" t="e">
        <f t="shared" si="25"/>
        <v>#REF!</v>
      </c>
      <c r="I42" s="27" t="e">
        <f t="shared" si="26"/>
        <v>#REF!</v>
      </c>
      <c r="K42" s="27">
        <v>0</v>
      </c>
      <c r="L42" s="80" t="e">
        <f>+'Mth LC'!#REF!</f>
        <v>#REF!</v>
      </c>
      <c r="M42" s="80" t="e">
        <f>+'Mth LC'!#REF!</f>
        <v>#REF!</v>
      </c>
      <c r="N42" s="80" t="e">
        <f>+'Mth LC'!#REF!</f>
        <v>#REF!</v>
      </c>
      <c r="O42" s="3" t="e">
        <f t="shared" si="27"/>
        <v>#REF!</v>
      </c>
      <c r="P42" s="27" t="e">
        <f t="shared" si="28"/>
        <v>#REF!</v>
      </c>
      <c r="R42" s="27">
        <v>0</v>
      </c>
      <c r="S42" s="80" t="e">
        <f>+'Mth LC'!#REF!</f>
        <v>#REF!</v>
      </c>
      <c r="T42" s="80" t="e">
        <f>+'Mth LC'!#REF!</f>
        <v>#REF!</v>
      </c>
      <c r="U42" s="80" t="e">
        <f>+'Mth LC'!#REF!</f>
        <v>#REF!</v>
      </c>
      <c r="V42" s="3" t="e">
        <f t="shared" si="29"/>
        <v>#REF!</v>
      </c>
      <c r="W42" s="27" t="e">
        <f t="shared" si="30"/>
        <v>#REF!</v>
      </c>
      <c r="Y42" s="27">
        <v>0</v>
      </c>
      <c r="Z42" s="80" t="e">
        <f>+'Mth LC'!#REF!</f>
        <v>#REF!</v>
      </c>
      <c r="AA42" s="80" t="e">
        <f>+'Mth LC'!#REF!</f>
        <v>#REF!</v>
      </c>
      <c r="AB42" s="80" t="e">
        <f>+'Mth LC'!#REF!</f>
        <v>#REF!</v>
      </c>
      <c r="AC42" s="3" t="e">
        <f t="shared" si="31"/>
        <v>#REF!</v>
      </c>
      <c r="AD42" s="27" t="e">
        <f t="shared" si="32"/>
        <v>#REF!</v>
      </c>
      <c r="AF42" s="84">
        <f t="shared" si="33"/>
        <v>0</v>
      </c>
      <c r="AG42" s="85" t="e">
        <f t="shared" si="34"/>
        <v>#REF!</v>
      </c>
    </row>
    <row r="43" spans="2:33">
      <c r="B43" s="13" t="s">
        <v>57</v>
      </c>
      <c r="D43" s="27">
        <v>1500</v>
      </c>
      <c r="E43" s="80">
        <f>+'Mth LC'!D27</f>
        <v>0</v>
      </c>
      <c r="F43" s="80">
        <f>+'Mth LC'!E27</f>
        <v>0</v>
      </c>
      <c r="G43" s="80">
        <f>+'Mth LC'!F27</f>
        <v>496.755</v>
      </c>
      <c r="H43" s="3">
        <f t="shared" si="25"/>
        <v>496.755</v>
      </c>
      <c r="I43" s="27">
        <f t="shared" si="26"/>
        <v>1003.245</v>
      </c>
      <c r="K43" s="27">
        <v>1500</v>
      </c>
      <c r="L43" s="80">
        <f>+'Mth LC'!G27</f>
        <v>506.69010000000003</v>
      </c>
      <c r="M43" s="80">
        <f>+'Mth LC'!H27</f>
        <v>516.82390199999998</v>
      </c>
      <c r="N43" s="80">
        <f>+'Mth LC'!I27</f>
        <v>527.16038004000006</v>
      </c>
      <c r="O43" s="3">
        <f t="shared" si="27"/>
        <v>1550.6743820400002</v>
      </c>
      <c r="P43" s="27">
        <f t="shared" si="28"/>
        <v>-50.674382040000182</v>
      </c>
      <c r="R43" s="27">
        <v>1500</v>
      </c>
      <c r="S43" s="80">
        <f>+'Mth LC'!J27</f>
        <v>537.70358764080004</v>
      </c>
      <c r="T43" s="80">
        <f>+'Mth LC'!K27</f>
        <v>548.45765939361593</v>
      </c>
      <c r="U43" s="80">
        <f>+'Mth LC'!L27</f>
        <v>559.42681258148843</v>
      </c>
      <c r="V43" s="3">
        <f t="shared" si="29"/>
        <v>1645.5880596159045</v>
      </c>
      <c r="W43" s="27">
        <f t="shared" si="30"/>
        <v>-145.58805961590451</v>
      </c>
      <c r="Y43" s="27">
        <v>1500</v>
      </c>
      <c r="Z43" s="80">
        <f>+'Mth LC'!M27</f>
        <v>570.61534883311811</v>
      </c>
      <c r="AA43" s="80">
        <f>+'Mth LC'!N27</f>
        <v>582.02765580978053</v>
      </c>
      <c r="AB43" s="80">
        <f>+'Mth LC'!O27</f>
        <v>593.66820892597605</v>
      </c>
      <c r="AC43" s="3">
        <f t="shared" si="31"/>
        <v>1746.3112135688748</v>
      </c>
      <c r="AD43" s="27">
        <f t="shared" si="32"/>
        <v>-246.31121356887479</v>
      </c>
      <c r="AF43" s="84">
        <f t="shared" si="33"/>
        <v>6000</v>
      </c>
      <c r="AG43" s="85">
        <f t="shared" si="34"/>
        <v>5439.3286552247791</v>
      </c>
    </row>
    <row r="44" spans="2:33">
      <c r="B44" s="13" t="s">
        <v>58</v>
      </c>
      <c r="D44" s="27">
        <v>2250</v>
      </c>
      <c r="E44" s="80">
        <f>+'Mth LC'!D28</f>
        <v>0</v>
      </c>
      <c r="F44" s="80">
        <f>+'Mth LC'!E28</f>
        <v>0</v>
      </c>
      <c r="G44" s="80">
        <f>+'Mth LC'!F28</f>
        <v>75</v>
      </c>
      <c r="H44" s="3">
        <f t="shared" si="25"/>
        <v>75</v>
      </c>
      <c r="I44" s="27">
        <f t="shared" si="26"/>
        <v>2175</v>
      </c>
      <c r="K44" s="27">
        <v>2250</v>
      </c>
      <c r="L44" s="80">
        <f>+'Mth LC'!G28</f>
        <v>75</v>
      </c>
      <c r="M44" s="80">
        <f>+'Mth LC'!H28</f>
        <v>75</v>
      </c>
      <c r="N44" s="80">
        <f>+'Mth LC'!I28</f>
        <v>75</v>
      </c>
      <c r="O44" s="3">
        <f t="shared" si="27"/>
        <v>225</v>
      </c>
      <c r="P44" s="27">
        <f t="shared" si="28"/>
        <v>2025</v>
      </c>
      <c r="R44" s="27">
        <v>2250</v>
      </c>
      <c r="S44" s="80">
        <f>+'Mth LC'!J28</f>
        <v>75</v>
      </c>
      <c r="T44" s="80">
        <f>+'Mth LC'!K28</f>
        <v>75</v>
      </c>
      <c r="U44" s="80">
        <f>+'Mth LC'!L28</f>
        <v>75</v>
      </c>
      <c r="V44" s="3">
        <f t="shared" si="29"/>
        <v>225</v>
      </c>
      <c r="W44" s="27">
        <f t="shared" si="30"/>
        <v>2025</v>
      </c>
      <c r="Y44" s="27">
        <v>2250</v>
      </c>
      <c r="Z44" s="80">
        <f>+'Mth LC'!M28</f>
        <v>75</v>
      </c>
      <c r="AA44" s="80">
        <f>+'Mth LC'!N28</f>
        <v>75</v>
      </c>
      <c r="AB44" s="80">
        <f>+'Mth LC'!O28</f>
        <v>75</v>
      </c>
      <c r="AC44" s="3">
        <f t="shared" si="31"/>
        <v>225</v>
      </c>
      <c r="AD44" s="27">
        <f t="shared" si="32"/>
        <v>2025</v>
      </c>
      <c r="AF44" s="84">
        <f t="shared" si="33"/>
        <v>9000</v>
      </c>
      <c r="AG44" s="85">
        <f t="shared" si="34"/>
        <v>750</v>
      </c>
    </row>
    <row r="45" spans="2:33">
      <c r="B45" s="13" t="s">
        <v>59</v>
      </c>
      <c r="D45" s="27">
        <v>0</v>
      </c>
      <c r="E45" s="80" t="e">
        <f>+'Mth LC'!#REF!</f>
        <v>#REF!</v>
      </c>
      <c r="F45" s="80" t="e">
        <f>+'Mth LC'!#REF!</f>
        <v>#REF!</v>
      </c>
      <c r="G45" s="80" t="e">
        <f>+'Mth LC'!#REF!</f>
        <v>#REF!</v>
      </c>
      <c r="H45" s="3" t="e">
        <f t="shared" si="25"/>
        <v>#REF!</v>
      </c>
      <c r="I45" s="27" t="e">
        <f t="shared" si="26"/>
        <v>#REF!</v>
      </c>
      <c r="K45" s="27">
        <v>0</v>
      </c>
      <c r="L45" s="80" t="e">
        <f>+'Mth LC'!#REF!</f>
        <v>#REF!</v>
      </c>
      <c r="M45" s="80" t="e">
        <f>+'Mth LC'!#REF!</f>
        <v>#REF!</v>
      </c>
      <c r="N45" s="80" t="e">
        <f>+'Mth LC'!#REF!</f>
        <v>#REF!</v>
      </c>
      <c r="O45" s="3" t="e">
        <f t="shared" si="27"/>
        <v>#REF!</v>
      </c>
      <c r="P45" s="27" t="e">
        <f t="shared" si="28"/>
        <v>#REF!</v>
      </c>
      <c r="R45" s="27">
        <v>0</v>
      </c>
      <c r="S45" s="80" t="e">
        <f>+'Mth LC'!#REF!</f>
        <v>#REF!</v>
      </c>
      <c r="T45" s="80" t="e">
        <f>+'Mth LC'!#REF!</f>
        <v>#REF!</v>
      </c>
      <c r="U45" s="80" t="e">
        <f>+'Mth LC'!#REF!</f>
        <v>#REF!</v>
      </c>
      <c r="V45" s="3" t="e">
        <f t="shared" si="29"/>
        <v>#REF!</v>
      </c>
      <c r="W45" s="27" t="e">
        <f t="shared" si="30"/>
        <v>#REF!</v>
      </c>
      <c r="Y45" s="27">
        <v>0</v>
      </c>
      <c r="Z45" s="80" t="e">
        <f>+'Mth LC'!#REF!</f>
        <v>#REF!</v>
      </c>
      <c r="AA45" s="80" t="e">
        <f>+'Mth LC'!#REF!</f>
        <v>#REF!</v>
      </c>
      <c r="AB45" s="80" t="e">
        <f>+'Mth LC'!#REF!</f>
        <v>#REF!</v>
      </c>
      <c r="AC45" s="3" t="e">
        <f t="shared" si="31"/>
        <v>#REF!</v>
      </c>
      <c r="AD45" s="27" t="e">
        <f t="shared" si="32"/>
        <v>#REF!</v>
      </c>
      <c r="AF45" s="84">
        <f t="shared" si="33"/>
        <v>0</v>
      </c>
      <c r="AG45" s="85" t="e">
        <f t="shared" si="34"/>
        <v>#REF!</v>
      </c>
    </row>
    <row r="46" spans="2:33">
      <c r="B46" s="13" t="s">
        <v>60</v>
      </c>
      <c r="D46" s="27">
        <v>0</v>
      </c>
      <c r="E46" s="80" t="e">
        <f>+'Mth LC'!#REF!</f>
        <v>#REF!</v>
      </c>
      <c r="F46" s="80" t="e">
        <f>+'Mth LC'!#REF!</f>
        <v>#REF!</v>
      </c>
      <c r="G46" s="80" t="e">
        <f>+'Mth LC'!#REF!</f>
        <v>#REF!</v>
      </c>
      <c r="H46" s="3" t="e">
        <f t="shared" si="25"/>
        <v>#REF!</v>
      </c>
      <c r="I46" s="27" t="e">
        <f t="shared" si="26"/>
        <v>#REF!</v>
      </c>
      <c r="K46" s="27">
        <v>0</v>
      </c>
      <c r="L46" s="80" t="e">
        <f>+'Mth LC'!#REF!</f>
        <v>#REF!</v>
      </c>
      <c r="M46" s="80" t="e">
        <f>+'Mth LC'!#REF!</f>
        <v>#REF!</v>
      </c>
      <c r="N46" s="80" t="e">
        <f>+'Mth LC'!#REF!</f>
        <v>#REF!</v>
      </c>
      <c r="O46" s="3" t="e">
        <f t="shared" si="27"/>
        <v>#REF!</v>
      </c>
      <c r="P46" s="27" t="e">
        <f t="shared" si="28"/>
        <v>#REF!</v>
      </c>
      <c r="R46" s="27">
        <v>0</v>
      </c>
      <c r="S46" s="80" t="e">
        <f>+'Mth LC'!#REF!</f>
        <v>#REF!</v>
      </c>
      <c r="T46" s="80" t="e">
        <f>+'Mth LC'!#REF!</f>
        <v>#REF!</v>
      </c>
      <c r="U46" s="80" t="e">
        <f>+'Mth LC'!#REF!</f>
        <v>#REF!</v>
      </c>
      <c r="V46" s="3" t="e">
        <f t="shared" si="29"/>
        <v>#REF!</v>
      </c>
      <c r="W46" s="27" t="e">
        <f t="shared" si="30"/>
        <v>#REF!</v>
      </c>
      <c r="Y46" s="27">
        <v>0</v>
      </c>
      <c r="Z46" s="80" t="e">
        <f>+'Mth LC'!#REF!</f>
        <v>#REF!</v>
      </c>
      <c r="AA46" s="80" t="e">
        <f>+'Mth LC'!#REF!</f>
        <v>#REF!</v>
      </c>
      <c r="AB46" s="80" t="e">
        <f>+'Mth LC'!#REF!</f>
        <v>#REF!</v>
      </c>
      <c r="AC46" s="3" t="e">
        <f t="shared" si="31"/>
        <v>#REF!</v>
      </c>
      <c r="AD46" s="27" t="e">
        <f t="shared" si="32"/>
        <v>#REF!</v>
      </c>
      <c r="AF46" s="84">
        <f t="shared" si="33"/>
        <v>0</v>
      </c>
      <c r="AG46" s="85" t="e">
        <f t="shared" si="34"/>
        <v>#REF!</v>
      </c>
    </row>
    <row r="47" spans="2:33">
      <c r="B47" s="13" t="s">
        <v>61</v>
      </c>
      <c r="D47" s="27">
        <v>483</v>
      </c>
      <c r="E47" s="80" t="e">
        <f>+'Mth LC'!#REF!</f>
        <v>#REF!</v>
      </c>
      <c r="F47" s="80" t="e">
        <f>+'Mth LC'!#REF!</f>
        <v>#REF!</v>
      </c>
      <c r="G47" s="80" t="e">
        <f>+'Mth LC'!#REF!</f>
        <v>#REF!</v>
      </c>
      <c r="H47" s="3" t="e">
        <f t="shared" si="25"/>
        <v>#REF!</v>
      </c>
      <c r="I47" s="27" t="e">
        <f t="shared" si="26"/>
        <v>#REF!</v>
      </c>
      <c r="K47" s="27">
        <v>483</v>
      </c>
      <c r="L47" s="80" t="e">
        <f>+'Mth LC'!#REF!</f>
        <v>#REF!</v>
      </c>
      <c r="M47" s="80" t="e">
        <f>+'Mth LC'!#REF!</f>
        <v>#REF!</v>
      </c>
      <c r="N47" s="80" t="e">
        <f>+'Mth LC'!#REF!</f>
        <v>#REF!</v>
      </c>
      <c r="O47" s="3" t="e">
        <f t="shared" si="27"/>
        <v>#REF!</v>
      </c>
      <c r="P47" s="27" t="e">
        <f t="shared" si="28"/>
        <v>#REF!</v>
      </c>
      <c r="R47" s="27">
        <v>483</v>
      </c>
      <c r="S47" s="80" t="e">
        <f>+'Mth LC'!#REF!</f>
        <v>#REF!</v>
      </c>
      <c r="T47" s="80" t="e">
        <f>+'Mth LC'!#REF!</f>
        <v>#REF!</v>
      </c>
      <c r="U47" s="80" t="e">
        <f>+'Mth LC'!#REF!</f>
        <v>#REF!</v>
      </c>
      <c r="V47" s="3" t="e">
        <f t="shared" si="29"/>
        <v>#REF!</v>
      </c>
      <c r="W47" s="27" t="e">
        <f t="shared" si="30"/>
        <v>#REF!</v>
      </c>
      <c r="Y47" s="27">
        <v>483</v>
      </c>
      <c r="Z47" s="80" t="e">
        <f>+'Mth LC'!#REF!</f>
        <v>#REF!</v>
      </c>
      <c r="AA47" s="80" t="e">
        <f>+'Mth LC'!#REF!</f>
        <v>#REF!</v>
      </c>
      <c r="AB47" s="80" t="e">
        <f>+'Mth LC'!#REF!</f>
        <v>#REF!</v>
      </c>
      <c r="AC47" s="3" t="e">
        <f t="shared" si="31"/>
        <v>#REF!</v>
      </c>
      <c r="AD47" s="27" t="e">
        <f t="shared" si="32"/>
        <v>#REF!</v>
      </c>
      <c r="AF47" s="84">
        <f t="shared" si="33"/>
        <v>1932</v>
      </c>
      <c r="AG47" s="85" t="e">
        <f t="shared" si="34"/>
        <v>#REF!</v>
      </c>
    </row>
    <row r="48" spans="2:33">
      <c r="B48" s="13" t="s">
        <v>62</v>
      </c>
      <c r="D48" s="27">
        <v>2754</v>
      </c>
      <c r="E48" s="80" t="e">
        <f>+'Mth LC'!#REF!</f>
        <v>#REF!</v>
      </c>
      <c r="F48" s="80" t="e">
        <f>+'Mth LC'!#REF!</f>
        <v>#REF!</v>
      </c>
      <c r="G48" s="80" t="e">
        <f>+'Mth LC'!#REF!</f>
        <v>#REF!</v>
      </c>
      <c r="H48" s="3" t="e">
        <f t="shared" ref="H48:H56" si="35">SUM(E48:G48)</f>
        <v>#REF!</v>
      </c>
      <c r="I48" s="27" t="e">
        <f t="shared" ref="I48:I56" si="36">+D48-H48</f>
        <v>#REF!</v>
      </c>
      <c r="K48" s="27">
        <v>2754</v>
      </c>
      <c r="L48" s="80" t="e">
        <f>+'Mth LC'!#REF!</f>
        <v>#REF!</v>
      </c>
      <c r="M48" s="80" t="e">
        <f>+'Mth LC'!#REF!</f>
        <v>#REF!</v>
      </c>
      <c r="N48" s="80" t="e">
        <f>+'Mth LC'!#REF!</f>
        <v>#REF!</v>
      </c>
      <c r="O48" s="3" t="e">
        <f t="shared" ref="O48:O56" si="37">SUM(L48:N48)</f>
        <v>#REF!</v>
      </c>
      <c r="P48" s="27" t="e">
        <f t="shared" ref="P48:P56" si="38">+K48-O48</f>
        <v>#REF!</v>
      </c>
      <c r="R48" s="27">
        <v>2754</v>
      </c>
      <c r="S48" s="80" t="e">
        <f>+'Mth LC'!#REF!</f>
        <v>#REF!</v>
      </c>
      <c r="T48" s="80" t="e">
        <f>+'Mth LC'!#REF!</f>
        <v>#REF!</v>
      </c>
      <c r="U48" s="80" t="e">
        <f>+'Mth LC'!#REF!</f>
        <v>#REF!</v>
      </c>
      <c r="V48" s="3" t="e">
        <f t="shared" ref="V48:V56" si="39">SUM(S48:U48)</f>
        <v>#REF!</v>
      </c>
      <c r="W48" s="27" t="e">
        <f t="shared" ref="W48:W56" si="40">+R48-V48</f>
        <v>#REF!</v>
      </c>
      <c r="Y48" s="27">
        <v>2754</v>
      </c>
      <c r="Z48" s="80" t="e">
        <f>+'Mth LC'!#REF!</f>
        <v>#REF!</v>
      </c>
      <c r="AA48" s="80" t="e">
        <f>+'Mth LC'!#REF!</f>
        <v>#REF!</v>
      </c>
      <c r="AB48" s="80" t="e">
        <f>+'Mth LC'!#REF!</f>
        <v>#REF!</v>
      </c>
      <c r="AC48" s="3" t="e">
        <f t="shared" ref="AC48:AC56" si="41">SUM(Z48:AB48)</f>
        <v>#REF!</v>
      </c>
      <c r="AD48" s="27" t="e">
        <f t="shared" ref="AD48:AD56" si="42">+Y48-AC48</f>
        <v>#REF!</v>
      </c>
      <c r="AF48" s="84">
        <f t="shared" si="33"/>
        <v>11016</v>
      </c>
      <c r="AG48" s="85" t="e">
        <f t="shared" si="34"/>
        <v>#REF!</v>
      </c>
    </row>
    <row r="49" spans="1:33">
      <c r="B49" s="13" t="s">
        <v>63</v>
      </c>
      <c r="D49" s="27">
        <v>0</v>
      </c>
      <c r="E49" s="80" t="e">
        <f>+'Mth LC'!#REF!</f>
        <v>#REF!</v>
      </c>
      <c r="F49" s="80" t="e">
        <f>+'Mth LC'!#REF!</f>
        <v>#REF!</v>
      </c>
      <c r="G49" s="80" t="e">
        <f>+'Mth LC'!#REF!</f>
        <v>#REF!</v>
      </c>
      <c r="H49" s="3" t="e">
        <f t="shared" si="35"/>
        <v>#REF!</v>
      </c>
      <c r="I49" s="27" t="e">
        <f t="shared" si="36"/>
        <v>#REF!</v>
      </c>
      <c r="K49" s="27">
        <v>0</v>
      </c>
      <c r="L49" s="80" t="e">
        <f>+'Mth LC'!#REF!</f>
        <v>#REF!</v>
      </c>
      <c r="M49" s="80" t="e">
        <f>+'Mth LC'!#REF!</f>
        <v>#REF!</v>
      </c>
      <c r="N49" s="80" t="e">
        <f>+'Mth LC'!#REF!</f>
        <v>#REF!</v>
      </c>
      <c r="O49" s="3" t="e">
        <f t="shared" si="37"/>
        <v>#REF!</v>
      </c>
      <c r="P49" s="27" t="e">
        <f t="shared" si="38"/>
        <v>#REF!</v>
      </c>
      <c r="R49" s="27">
        <v>0</v>
      </c>
      <c r="S49" s="80" t="e">
        <f>+'Mth LC'!#REF!</f>
        <v>#REF!</v>
      </c>
      <c r="T49" s="80" t="e">
        <f>+'Mth LC'!#REF!</f>
        <v>#REF!</v>
      </c>
      <c r="U49" s="80" t="e">
        <f>+'Mth LC'!#REF!</f>
        <v>#REF!</v>
      </c>
      <c r="V49" s="3" t="e">
        <f t="shared" si="39"/>
        <v>#REF!</v>
      </c>
      <c r="W49" s="27" t="e">
        <f t="shared" si="40"/>
        <v>#REF!</v>
      </c>
      <c r="Y49" s="27">
        <v>0</v>
      </c>
      <c r="Z49" s="80" t="e">
        <f>+'Mth LC'!#REF!</f>
        <v>#REF!</v>
      </c>
      <c r="AA49" s="80" t="e">
        <f>+'Mth LC'!#REF!</f>
        <v>#REF!</v>
      </c>
      <c r="AB49" s="80" t="e">
        <f>+'Mth LC'!#REF!</f>
        <v>#REF!</v>
      </c>
      <c r="AC49" s="3" t="e">
        <f t="shared" si="41"/>
        <v>#REF!</v>
      </c>
      <c r="AD49" s="27" t="e">
        <f t="shared" si="42"/>
        <v>#REF!</v>
      </c>
      <c r="AF49" s="84">
        <f t="shared" si="33"/>
        <v>0</v>
      </c>
      <c r="AG49" s="85" t="e">
        <f t="shared" si="34"/>
        <v>#REF!</v>
      </c>
    </row>
    <row r="50" spans="1:33">
      <c r="B50" s="13" t="s">
        <v>64</v>
      </c>
      <c r="D50" s="27">
        <v>0</v>
      </c>
      <c r="E50" s="80">
        <f>+'Mth LC'!D29</f>
        <v>0</v>
      </c>
      <c r="F50" s="80">
        <f>+'Mth LC'!E29</f>
        <v>0</v>
      </c>
      <c r="G50" s="80">
        <f>+'Mth LC'!F29</f>
        <v>250</v>
      </c>
      <c r="H50" s="3">
        <f t="shared" si="35"/>
        <v>250</v>
      </c>
      <c r="I50" s="27">
        <f t="shared" si="36"/>
        <v>-250</v>
      </c>
      <c r="K50" s="27">
        <v>0</v>
      </c>
      <c r="L50" s="80">
        <f>+'Mth LC'!G29</f>
        <v>250</v>
      </c>
      <c r="M50" s="80">
        <f>+'Mth LC'!H29</f>
        <v>250</v>
      </c>
      <c r="N50" s="80">
        <f>+'Mth LC'!I29</f>
        <v>250</v>
      </c>
      <c r="O50" s="3">
        <f t="shared" si="37"/>
        <v>750</v>
      </c>
      <c r="P50" s="27">
        <f t="shared" si="38"/>
        <v>-750</v>
      </c>
      <c r="R50" s="27">
        <v>0</v>
      </c>
      <c r="S50" s="80">
        <f>+'Mth LC'!J29</f>
        <v>250</v>
      </c>
      <c r="T50" s="80">
        <f>+'Mth LC'!K29</f>
        <v>250</v>
      </c>
      <c r="U50" s="80">
        <f>+'Mth LC'!L29</f>
        <v>250</v>
      </c>
      <c r="V50" s="3">
        <f t="shared" si="39"/>
        <v>750</v>
      </c>
      <c r="W50" s="27">
        <f t="shared" si="40"/>
        <v>-750</v>
      </c>
      <c r="Y50" s="27">
        <v>0</v>
      </c>
      <c r="Z50" s="80">
        <f>+'Mth LC'!M29</f>
        <v>250</v>
      </c>
      <c r="AA50" s="80">
        <f>+'Mth LC'!N29</f>
        <v>250</v>
      </c>
      <c r="AB50" s="80">
        <f>+'Mth LC'!O29</f>
        <v>250</v>
      </c>
      <c r="AC50" s="3">
        <f t="shared" si="41"/>
        <v>750</v>
      </c>
      <c r="AD50" s="27">
        <f t="shared" si="42"/>
        <v>-750</v>
      </c>
      <c r="AF50" s="84">
        <f t="shared" si="33"/>
        <v>0</v>
      </c>
      <c r="AG50" s="85">
        <f t="shared" si="34"/>
        <v>2500</v>
      </c>
    </row>
    <row r="51" spans="1:33">
      <c r="B51" s="13" t="s">
        <v>65</v>
      </c>
      <c r="D51" s="27">
        <v>0</v>
      </c>
      <c r="E51" s="80">
        <f>+'Mth LC'!D30</f>
        <v>0</v>
      </c>
      <c r="F51" s="80">
        <f>+'Mth LC'!E30</f>
        <v>0</v>
      </c>
      <c r="G51" s="80">
        <f>+'Mth LC'!F30</f>
        <v>100</v>
      </c>
      <c r="H51" s="3">
        <f t="shared" si="35"/>
        <v>100</v>
      </c>
      <c r="I51" s="27">
        <f t="shared" si="36"/>
        <v>-100</v>
      </c>
      <c r="K51" s="27">
        <v>0</v>
      </c>
      <c r="L51" s="80">
        <f>+'Mth LC'!G30</f>
        <v>100</v>
      </c>
      <c r="M51" s="80">
        <f>+'Mth LC'!H30</f>
        <v>100</v>
      </c>
      <c r="N51" s="80">
        <f>+'Mth LC'!I30</f>
        <v>100</v>
      </c>
      <c r="O51" s="3">
        <f t="shared" si="37"/>
        <v>300</v>
      </c>
      <c r="P51" s="27">
        <f t="shared" si="38"/>
        <v>-300</v>
      </c>
      <c r="R51" s="27">
        <v>0</v>
      </c>
      <c r="S51" s="80">
        <f>+'Mth LC'!J30</f>
        <v>100</v>
      </c>
      <c r="T51" s="80">
        <f>+'Mth LC'!K30</f>
        <v>100</v>
      </c>
      <c r="U51" s="80">
        <f>+'Mth LC'!L30</f>
        <v>100</v>
      </c>
      <c r="V51" s="3">
        <f t="shared" si="39"/>
        <v>300</v>
      </c>
      <c r="W51" s="27">
        <f t="shared" si="40"/>
        <v>-300</v>
      </c>
      <c r="Y51" s="27">
        <v>0</v>
      </c>
      <c r="Z51" s="80">
        <f>+'Mth LC'!M30</f>
        <v>100</v>
      </c>
      <c r="AA51" s="80">
        <f>+'Mth LC'!N30</f>
        <v>100</v>
      </c>
      <c r="AB51" s="80">
        <f>+'Mth LC'!O30</f>
        <v>100</v>
      </c>
      <c r="AC51" s="3">
        <f t="shared" si="41"/>
        <v>300</v>
      </c>
      <c r="AD51" s="27">
        <f t="shared" si="42"/>
        <v>-300</v>
      </c>
      <c r="AF51" s="84">
        <f t="shared" si="33"/>
        <v>0</v>
      </c>
      <c r="AG51" s="85">
        <f t="shared" si="34"/>
        <v>1000</v>
      </c>
    </row>
    <row r="52" spans="1:33">
      <c r="B52" s="13" t="s">
        <v>66</v>
      </c>
      <c r="D52" s="27">
        <v>1290</v>
      </c>
      <c r="E52" s="80" t="e">
        <f>+'Mth LC'!#REF!</f>
        <v>#REF!</v>
      </c>
      <c r="F52" s="80" t="e">
        <f>+'Mth LC'!#REF!</f>
        <v>#REF!</v>
      </c>
      <c r="G52" s="80" t="e">
        <f>+'Mth LC'!#REF!</f>
        <v>#REF!</v>
      </c>
      <c r="H52" s="3" t="e">
        <f t="shared" si="35"/>
        <v>#REF!</v>
      </c>
      <c r="I52" s="27" t="e">
        <f t="shared" si="36"/>
        <v>#REF!</v>
      </c>
      <c r="K52" s="27">
        <v>1290</v>
      </c>
      <c r="L52" s="80" t="e">
        <f>+'Mth LC'!#REF!</f>
        <v>#REF!</v>
      </c>
      <c r="M52" s="80" t="e">
        <f>+'Mth LC'!#REF!</f>
        <v>#REF!</v>
      </c>
      <c r="N52" s="80" t="e">
        <f>+'Mth LC'!#REF!</f>
        <v>#REF!</v>
      </c>
      <c r="O52" s="3" t="e">
        <f t="shared" si="37"/>
        <v>#REF!</v>
      </c>
      <c r="P52" s="27" t="e">
        <f t="shared" si="38"/>
        <v>#REF!</v>
      </c>
      <c r="R52" s="27">
        <v>1290</v>
      </c>
      <c r="S52" s="80" t="e">
        <f>+'Mth LC'!#REF!</f>
        <v>#REF!</v>
      </c>
      <c r="T52" s="80" t="e">
        <f>+'Mth LC'!#REF!</f>
        <v>#REF!</v>
      </c>
      <c r="U52" s="80" t="e">
        <f>+'Mth LC'!#REF!</f>
        <v>#REF!</v>
      </c>
      <c r="V52" s="3" t="e">
        <f t="shared" si="39"/>
        <v>#REF!</v>
      </c>
      <c r="W52" s="27" t="e">
        <f t="shared" si="40"/>
        <v>#REF!</v>
      </c>
      <c r="Y52" s="27">
        <v>1290</v>
      </c>
      <c r="Z52" s="80" t="e">
        <f>+'Mth LC'!#REF!</f>
        <v>#REF!</v>
      </c>
      <c r="AA52" s="80" t="e">
        <f>+'Mth LC'!#REF!</f>
        <v>#REF!</v>
      </c>
      <c r="AB52" s="80" t="e">
        <f>+'Mth LC'!#REF!</f>
        <v>#REF!</v>
      </c>
      <c r="AC52" s="3" t="e">
        <f t="shared" si="41"/>
        <v>#REF!</v>
      </c>
      <c r="AD52" s="27" t="e">
        <f t="shared" si="42"/>
        <v>#REF!</v>
      </c>
      <c r="AF52" s="84">
        <f t="shared" si="33"/>
        <v>5160</v>
      </c>
      <c r="AG52" s="85" t="e">
        <f t="shared" si="34"/>
        <v>#REF!</v>
      </c>
    </row>
    <row r="53" spans="1:33">
      <c r="B53" s="13" t="s">
        <v>67</v>
      </c>
      <c r="D53" s="27">
        <v>0</v>
      </c>
      <c r="E53" s="80" t="e">
        <f>+'Mth LC'!#REF!</f>
        <v>#REF!</v>
      </c>
      <c r="F53" s="80" t="e">
        <f>+'Mth LC'!#REF!</f>
        <v>#REF!</v>
      </c>
      <c r="G53" s="80" t="e">
        <f>+'Mth LC'!#REF!</f>
        <v>#REF!</v>
      </c>
      <c r="H53" s="3" t="e">
        <f t="shared" si="35"/>
        <v>#REF!</v>
      </c>
      <c r="I53" s="27" t="e">
        <f t="shared" si="36"/>
        <v>#REF!</v>
      </c>
      <c r="K53" s="27">
        <v>0</v>
      </c>
      <c r="L53" s="80" t="e">
        <f>+'Mth LC'!#REF!</f>
        <v>#REF!</v>
      </c>
      <c r="M53" s="80" t="e">
        <f>+'Mth LC'!#REF!</f>
        <v>#REF!</v>
      </c>
      <c r="N53" s="80" t="e">
        <f>+'Mth LC'!#REF!</f>
        <v>#REF!</v>
      </c>
      <c r="O53" s="3" t="e">
        <f t="shared" si="37"/>
        <v>#REF!</v>
      </c>
      <c r="P53" s="27" t="e">
        <f t="shared" si="38"/>
        <v>#REF!</v>
      </c>
      <c r="R53" s="27">
        <v>0</v>
      </c>
      <c r="S53" s="80" t="e">
        <f>+'Mth LC'!#REF!</f>
        <v>#REF!</v>
      </c>
      <c r="T53" s="80" t="e">
        <f>+'Mth LC'!#REF!</f>
        <v>#REF!</v>
      </c>
      <c r="U53" s="80" t="e">
        <f>+'Mth LC'!#REF!</f>
        <v>#REF!</v>
      </c>
      <c r="V53" s="3" t="e">
        <f t="shared" si="39"/>
        <v>#REF!</v>
      </c>
      <c r="W53" s="27" t="e">
        <f t="shared" si="40"/>
        <v>#REF!</v>
      </c>
      <c r="Y53" s="27">
        <v>0</v>
      </c>
      <c r="Z53" s="80" t="e">
        <f>+'Mth LC'!#REF!</f>
        <v>#REF!</v>
      </c>
      <c r="AA53" s="80" t="e">
        <f>+'Mth LC'!#REF!</f>
        <v>#REF!</v>
      </c>
      <c r="AB53" s="80" t="e">
        <f>+'Mth LC'!#REF!</f>
        <v>#REF!</v>
      </c>
      <c r="AC53" s="3" t="e">
        <f t="shared" si="41"/>
        <v>#REF!</v>
      </c>
      <c r="AD53" s="27" t="e">
        <f t="shared" si="42"/>
        <v>#REF!</v>
      </c>
      <c r="AF53" s="84">
        <f t="shared" si="33"/>
        <v>0</v>
      </c>
      <c r="AG53" s="85" t="e">
        <f t="shared" si="34"/>
        <v>#REF!</v>
      </c>
    </row>
    <row r="54" spans="1:33">
      <c r="B54" s="13" t="s">
        <v>68</v>
      </c>
      <c r="D54" s="27">
        <v>0</v>
      </c>
      <c r="E54" s="80" t="e">
        <f>+'Mth LC'!#REF!</f>
        <v>#REF!</v>
      </c>
      <c r="F54" s="80" t="e">
        <f>+'Mth LC'!#REF!</f>
        <v>#REF!</v>
      </c>
      <c r="G54" s="80" t="e">
        <f>+'Mth LC'!#REF!</f>
        <v>#REF!</v>
      </c>
      <c r="H54" s="3" t="e">
        <f t="shared" si="35"/>
        <v>#REF!</v>
      </c>
      <c r="I54" s="27" t="e">
        <f t="shared" si="36"/>
        <v>#REF!</v>
      </c>
      <c r="K54" s="27">
        <v>0</v>
      </c>
      <c r="L54" s="80" t="e">
        <f>+'Mth LC'!#REF!</f>
        <v>#REF!</v>
      </c>
      <c r="M54" s="80" t="e">
        <f>+'Mth LC'!#REF!</f>
        <v>#REF!</v>
      </c>
      <c r="N54" s="80" t="e">
        <f>+'Mth LC'!#REF!</f>
        <v>#REF!</v>
      </c>
      <c r="O54" s="3" t="e">
        <f t="shared" si="37"/>
        <v>#REF!</v>
      </c>
      <c r="P54" s="27" t="e">
        <f t="shared" si="38"/>
        <v>#REF!</v>
      </c>
      <c r="R54" s="27">
        <v>0</v>
      </c>
      <c r="S54" s="80" t="e">
        <f>+'Mth LC'!#REF!</f>
        <v>#REF!</v>
      </c>
      <c r="T54" s="80" t="e">
        <f>+'Mth LC'!#REF!</f>
        <v>#REF!</v>
      </c>
      <c r="U54" s="80" t="e">
        <f>+'Mth LC'!#REF!</f>
        <v>#REF!</v>
      </c>
      <c r="V54" s="3" t="e">
        <f t="shared" si="39"/>
        <v>#REF!</v>
      </c>
      <c r="W54" s="27" t="e">
        <f t="shared" si="40"/>
        <v>#REF!</v>
      </c>
      <c r="Y54" s="27">
        <v>0</v>
      </c>
      <c r="Z54" s="80" t="e">
        <f>+'Mth LC'!#REF!</f>
        <v>#REF!</v>
      </c>
      <c r="AA54" s="80" t="e">
        <f>+'Mth LC'!#REF!</f>
        <v>#REF!</v>
      </c>
      <c r="AB54" s="80" t="e">
        <f>+'Mth LC'!#REF!</f>
        <v>#REF!</v>
      </c>
      <c r="AC54" s="3" t="e">
        <f t="shared" si="41"/>
        <v>#REF!</v>
      </c>
      <c r="AD54" s="27" t="e">
        <f t="shared" si="42"/>
        <v>#REF!</v>
      </c>
      <c r="AF54" s="84">
        <f t="shared" si="33"/>
        <v>0</v>
      </c>
      <c r="AG54" s="85" t="e">
        <f t="shared" si="34"/>
        <v>#REF!</v>
      </c>
    </row>
    <row r="55" spans="1:33">
      <c r="A55" s="53"/>
      <c r="B55" s="43" t="s">
        <v>69</v>
      </c>
      <c r="D55" s="27">
        <v>4000</v>
      </c>
      <c r="E55" s="80">
        <f>+'Mth LC'!D31</f>
        <v>0</v>
      </c>
      <c r="F55" s="80">
        <f>+'Mth LC'!E31</f>
        <v>0</v>
      </c>
      <c r="G55" s="80">
        <f>+'Mth LC'!F31</f>
        <v>250</v>
      </c>
      <c r="H55" s="3">
        <f t="shared" si="35"/>
        <v>250</v>
      </c>
      <c r="I55" s="27">
        <f t="shared" si="36"/>
        <v>3750</v>
      </c>
      <c r="K55" s="27">
        <v>4000</v>
      </c>
      <c r="L55" s="80">
        <f>+'Mth LC'!G31</f>
        <v>250</v>
      </c>
      <c r="M55" s="80">
        <f>+'Mth LC'!H31</f>
        <v>250</v>
      </c>
      <c r="N55" s="80">
        <f>+'Mth LC'!I31</f>
        <v>250</v>
      </c>
      <c r="O55" s="3">
        <f t="shared" si="37"/>
        <v>750</v>
      </c>
      <c r="P55" s="27">
        <f t="shared" si="38"/>
        <v>3250</v>
      </c>
      <c r="R55" s="27">
        <v>4000</v>
      </c>
      <c r="S55" s="80">
        <f>+'Mth LC'!J31</f>
        <v>250</v>
      </c>
      <c r="T55" s="80">
        <f>+'Mth LC'!K31</f>
        <v>250</v>
      </c>
      <c r="U55" s="80">
        <f>+'Mth LC'!L31</f>
        <v>250</v>
      </c>
      <c r="V55" s="3">
        <f t="shared" si="39"/>
        <v>750</v>
      </c>
      <c r="W55" s="27">
        <f t="shared" si="40"/>
        <v>3250</v>
      </c>
      <c r="Y55" s="27">
        <v>4000</v>
      </c>
      <c r="Z55" s="80">
        <f>+'Mth LC'!M31</f>
        <v>250</v>
      </c>
      <c r="AA55" s="80">
        <f>+'Mth LC'!N31</f>
        <v>250</v>
      </c>
      <c r="AB55" s="80">
        <f>+'Mth LC'!O31</f>
        <v>250</v>
      </c>
      <c r="AC55" s="3">
        <f t="shared" si="41"/>
        <v>750</v>
      </c>
      <c r="AD55" s="27">
        <f t="shared" si="42"/>
        <v>3250</v>
      </c>
      <c r="AF55" s="84">
        <f t="shared" si="33"/>
        <v>16000</v>
      </c>
      <c r="AG55" s="85">
        <f t="shared" si="34"/>
        <v>2500</v>
      </c>
    </row>
    <row r="56" spans="1:33">
      <c r="D56" s="27">
        <v>0</v>
      </c>
      <c r="E56" s="80">
        <f>+'Mth LC'!D32</f>
        <v>0</v>
      </c>
      <c r="F56" s="80">
        <f>+'Mth LC'!E32</f>
        <v>0</v>
      </c>
      <c r="G56" s="80">
        <f>+'Mth LC'!F32</f>
        <v>100</v>
      </c>
      <c r="H56" s="3">
        <f t="shared" si="35"/>
        <v>100</v>
      </c>
      <c r="I56" s="27">
        <f t="shared" si="36"/>
        <v>-100</v>
      </c>
      <c r="K56" s="27">
        <v>0</v>
      </c>
      <c r="L56" s="80">
        <f>+'Mth LC'!G32</f>
        <v>100</v>
      </c>
      <c r="M56" s="80">
        <f>+'Mth LC'!H32</f>
        <v>100</v>
      </c>
      <c r="N56" s="80">
        <f>+'Mth LC'!I32</f>
        <v>100</v>
      </c>
      <c r="O56" s="3">
        <f t="shared" si="37"/>
        <v>300</v>
      </c>
      <c r="P56" s="27">
        <f t="shared" si="38"/>
        <v>-300</v>
      </c>
      <c r="R56" s="27">
        <v>0</v>
      </c>
      <c r="S56" s="80">
        <f>+'Mth LC'!J32</f>
        <v>100</v>
      </c>
      <c r="T56" s="80">
        <f>+'Mth LC'!K32</f>
        <v>100</v>
      </c>
      <c r="U56" s="80">
        <f>+'Mth LC'!L32</f>
        <v>100</v>
      </c>
      <c r="V56" s="3">
        <f t="shared" si="39"/>
        <v>300</v>
      </c>
      <c r="W56" s="27">
        <f t="shared" si="40"/>
        <v>-300</v>
      </c>
      <c r="Y56" s="27">
        <v>0</v>
      </c>
      <c r="Z56" s="80">
        <f>+'Mth LC'!M32</f>
        <v>100</v>
      </c>
      <c r="AA56" s="80">
        <f>+'Mth LC'!N32</f>
        <v>100</v>
      </c>
      <c r="AB56" s="80">
        <f>+'Mth LC'!O32</f>
        <v>100</v>
      </c>
      <c r="AC56" s="3">
        <f t="shared" si="41"/>
        <v>300</v>
      </c>
      <c r="AD56" s="27">
        <f t="shared" si="42"/>
        <v>-300</v>
      </c>
      <c r="AF56" s="84">
        <f t="shared" si="33"/>
        <v>0</v>
      </c>
      <c r="AG56" s="85">
        <f t="shared" si="34"/>
        <v>1000</v>
      </c>
    </row>
    <row r="57" spans="1:33" ht="12">
      <c r="E57" s="23"/>
      <c r="F57" s="23"/>
      <c r="G57" s="23"/>
      <c r="H57" s="23"/>
      <c r="L57" s="23"/>
      <c r="M57" s="23"/>
      <c r="N57" s="23"/>
      <c r="O57" s="23"/>
      <c r="S57" s="23"/>
      <c r="T57" s="23"/>
      <c r="U57" s="23"/>
      <c r="V57" s="23"/>
      <c r="Z57" s="23"/>
      <c r="AA57" s="23"/>
      <c r="AB57" s="23"/>
      <c r="AC57" s="23"/>
    </row>
    <row r="58" spans="1:33" ht="14" thickBot="1">
      <c r="B58" s="7" t="s">
        <v>70</v>
      </c>
      <c r="D58" s="24">
        <f t="shared" ref="D58:K58" si="43">SUM(D31:D57)</f>
        <v>65856.850000000006</v>
      </c>
      <c r="E58" s="24" t="e">
        <f t="shared" si="43"/>
        <v>#REF!</v>
      </c>
      <c r="F58" s="24" t="e">
        <f t="shared" si="43"/>
        <v>#REF!</v>
      </c>
      <c r="G58" s="24" t="e">
        <f t="shared" si="43"/>
        <v>#REF!</v>
      </c>
      <c r="H58" s="24" t="e">
        <f t="shared" si="43"/>
        <v>#REF!</v>
      </c>
      <c r="I58" s="24" t="e">
        <f t="shared" si="43"/>
        <v>#REF!</v>
      </c>
      <c r="K58" s="24">
        <f t="shared" si="43"/>
        <v>65856.850000000006</v>
      </c>
      <c r="L58" s="24" t="e">
        <f>SUM(L31:L57)</f>
        <v>#REF!</v>
      </c>
      <c r="M58" s="24" t="e">
        <f>SUM(M31:M57)</f>
        <v>#REF!</v>
      </c>
      <c r="N58" s="24" t="e">
        <f>SUM(N31:N57)</f>
        <v>#REF!</v>
      </c>
      <c r="O58" s="24" t="e">
        <f>SUM(O31:O57)</f>
        <v>#REF!</v>
      </c>
      <c r="P58" s="24" t="e">
        <f>SUM(P31:P57)</f>
        <v>#REF!</v>
      </c>
      <c r="R58" s="24">
        <f t="shared" ref="R58:W58" si="44">SUM(R31:R57)</f>
        <v>65856.850000000006</v>
      </c>
      <c r="S58" s="24" t="e">
        <f t="shared" si="44"/>
        <v>#REF!</v>
      </c>
      <c r="T58" s="24" t="e">
        <f t="shared" si="44"/>
        <v>#REF!</v>
      </c>
      <c r="U58" s="24" t="e">
        <f t="shared" si="44"/>
        <v>#REF!</v>
      </c>
      <c r="V58" s="24" t="e">
        <f t="shared" si="44"/>
        <v>#REF!</v>
      </c>
      <c r="W58" s="24" t="e">
        <f t="shared" si="44"/>
        <v>#REF!</v>
      </c>
      <c r="Y58" s="24">
        <f t="shared" ref="Y58:AD58" si="45">SUM(Y31:Y57)</f>
        <v>65856.850000000006</v>
      </c>
      <c r="Z58" s="24" t="e">
        <f t="shared" si="45"/>
        <v>#REF!</v>
      </c>
      <c r="AA58" s="24" t="e">
        <f t="shared" si="45"/>
        <v>#REF!</v>
      </c>
      <c r="AB58" s="24" t="e">
        <f t="shared" si="45"/>
        <v>#REF!</v>
      </c>
      <c r="AC58" s="24" t="e">
        <f t="shared" si="45"/>
        <v>#REF!</v>
      </c>
      <c r="AD58" s="24" t="e">
        <f t="shared" si="45"/>
        <v>#REF!</v>
      </c>
      <c r="AF58" s="24">
        <f>SUM(AF31:AF57)</f>
        <v>263427.40000000002</v>
      </c>
      <c r="AG58" s="24" t="e">
        <f>SUM(AG31:AG57)</f>
        <v>#REF!</v>
      </c>
    </row>
    <row r="59" spans="1:33" thickTop="1">
      <c r="E59" s="23"/>
      <c r="F59" s="23"/>
      <c r="G59" s="23"/>
      <c r="H59" s="23"/>
      <c r="L59" s="23"/>
      <c r="M59" s="23"/>
      <c r="N59" s="23"/>
      <c r="O59" s="23"/>
      <c r="S59" s="23"/>
      <c r="T59" s="23"/>
      <c r="U59" s="23"/>
      <c r="V59" s="23"/>
      <c r="Z59" s="23"/>
      <c r="AA59" s="23"/>
      <c r="AB59" s="23"/>
      <c r="AC59" s="23"/>
    </row>
    <row r="60" spans="1:33">
      <c r="B60" s="13" t="s">
        <v>71</v>
      </c>
      <c r="D60" s="27">
        <v>12000</v>
      </c>
      <c r="E60" s="80">
        <f>+'Mth LC'!D36</f>
        <v>0</v>
      </c>
      <c r="F60" s="80">
        <f>+'Mth LC'!E36</f>
        <v>0</v>
      </c>
      <c r="G60" s="80">
        <f>+'Mth LC'!F36</f>
        <v>0</v>
      </c>
      <c r="H60" s="3">
        <f>SUM(E60:G60)</f>
        <v>0</v>
      </c>
      <c r="I60" s="27">
        <f>+D60-H60</f>
        <v>12000</v>
      </c>
      <c r="K60" s="27">
        <v>12000</v>
      </c>
      <c r="L60" s="80">
        <f>+'Mth LC'!G36</f>
        <v>0</v>
      </c>
      <c r="M60" s="80">
        <f>+'Mth LC'!H36</f>
        <v>0</v>
      </c>
      <c r="N60" s="80">
        <f>+'Mth LC'!I36</f>
        <v>0</v>
      </c>
      <c r="O60" s="3">
        <f>SUM(L60:N60)</f>
        <v>0</v>
      </c>
      <c r="P60" s="27">
        <f>+K60-O60</f>
        <v>12000</v>
      </c>
      <c r="R60" s="27">
        <v>12000</v>
      </c>
      <c r="S60" s="80">
        <f>+'Mth LC'!J36</f>
        <v>0</v>
      </c>
      <c r="T60" s="80">
        <f>+'Mth LC'!K36</f>
        <v>0</v>
      </c>
      <c r="U60" s="80">
        <f>+'Mth LC'!L36</f>
        <v>0</v>
      </c>
      <c r="V60" s="3">
        <f>SUM(S60:U60)</f>
        <v>0</v>
      </c>
      <c r="W60" s="27">
        <f>+R60-V60</f>
        <v>12000</v>
      </c>
      <c r="Y60" s="27">
        <v>12000</v>
      </c>
      <c r="Z60" s="80">
        <f>+'Mth LC'!M36</f>
        <v>0</v>
      </c>
      <c r="AA60" s="80">
        <f>+'Mth LC'!N36</f>
        <v>0</v>
      </c>
      <c r="AB60" s="80">
        <f>+'Mth LC'!O36</f>
        <v>0</v>
      </c>
      <c r="AC60" s="3">
        <f>SUM(Z60:AB60)</f>
        <v>0</v>
      </c>
      <c r="AD60" s="27">
        <f>+Y60-AC60</f>
        <v>12000</v>
      </c>
      <c r="AF60" s="84">
        <f>SUM(D60,K60,R60,Y60)</f>
        <v>48000</v>
      </c>
      <c r="AG60" s="85">
        <f>SUM(H60,O60,V60,AC60)</f>
        <v>0</v>
      </c>
    </row>
    <row r="61" spans="1:33">
      <c r="E61" s="19"/>
      <c r="F61" s="19"/>
      <c r="G61" s="19"/>
      <c r="H61" s="23"/>
      <c r="L61" s="19"/>
      <c r="M61" s="19"/>
      <c r="N61" s="19"/>
      <c r="O61" s="23"/>
      <c r="S61" s="19"/>
      <c r="T61" s="19"/>
      <c r="U61" s="19"/>
      <c r="V61" s="23"/>
      <c r="Z61" s="19"/>
      <c r="AA61" s="19"/>
      <c r="AB61" s="19"/>
      <c r="AC61" s="23"/>
    </row>
    <row r="62" spans="1:33">
      <c r="B62" s="13" t="s">
        <v>72</v>
      </c>
      <c r="D62" s="27">
        <v>300</v>
      </c>
      <c r="E62" s="80" t="e">
        <f>+'Mth LC'!#REF!</f>
        <v>#REF!</v>
      </c>
      <c r="F62" s="80" t="e">
        <f>+'Mth LC'!#REF!</f>
        <v>#REF!</v>
      </c>
      <c r="G62" s="80" t="e">
        <f>+'Mth LC'!#REF!</f>
        <v>#REF!</v>
      </c>
      <c r="H62" s="3" t="e">
        <f t="shared" ref="H62:H77" si="46">SUM(E62:G62)</f>
        <v>#REF!</v>
      </c>
      <c r="I62" s="27" t="e">
        <f t="shared" ref="I62:I77" si="47">+D62-H62</f>
        <v>#REF!</v>
      </c>
      <c r="K62" s="27">
        <v>300</v>
      </c>
      <c r="L62" s="80" t="e">
        <f>+'Mth LC'!#REF!</f>
        <v>#REF!</v>
      </c>
      <c r="M62" s="80" t="e">
        <f>+'Mth LC'!#REF!</f>
        <v>#REF!</v>
      </c>
      <c r="N62" s="80" t="e">
        <f>+'Mth LC'!#REF!</f>
        <v>#REF!</v>
      </c>
      <c r="O62" s="3" t="e">
        <f t="shared" ref="O62:O77" si="48">SUM(L62:N62)</f>
        <v>#REF!</v>
      </c>
      <c r="P62" s="27" t="e">
        <f t="shared" ref="P62:P77" si="49">+K62-O62</f>
        <v>#REF!</v>
      </c>
      <c r="R62" s="27">
        <v>300</v>
      </c>
      <c r="S62" s="80" t="e">
        <f>+'Mth LC'!#REF!</f>
        <v>#REF!</v>
      </c>
      <c r="T62" s="80" t="e">
        <f>+'Mth LC'!#REF!</f>
        <v>#REF!</v>
      </c>
      <c r="U62" s="80" t="e">
        <f>+'Mth LC'!#REF!</f>
        <v>#REF!</v>
      </c>
      <c r="V62" s="3" t="e">
        <f t="shared" ref="V62:V77" si="50">SUM(S62:U62)</f>
        <v>#REF!</v>
      </c>
      <c r="W62" s="27" t="e">
        <f t="shared" ref="W62:W77" si="51">+R62-V62</f>
        <v>#REF!</v>
      </c>
      <c r="Y62" s="27">
        <v>300</v>
      </c>
      <c r="Z62" s="80" t="e">
        <f>+'Mth LC'!#REF!</f>
        <v>#REF!</v>
      </c>
      <c r="AA62" s="80" t="e">
        <f>+'Mth LC'!#REF!</f>
        <v>#REF!</v>
      </c>
      <c r="AB62" s="80" t="e">
        <f>+'Mth LC'!#REF!</f>
        <v>#REF!</v>
      </c>
      <c r="AC62" s="3" t="e">
        <f t="shared" ref="AC62:AC77" si="52">SUM(Z62:AB62)</f>
        <v>#REF!</v>
      </c>
      <c r="AD62" s="27" t="e">
        <f t="shared" ref="AD62:AD77" si="53">+Y62-AC62</f>
        <v>#REF!</v>
      </c>
      <c r="AF62" s="84">
        <f t="shared" ref="AF62:AF79" si="54">SUM(D62,K62,R62,Y62)</f>
        <v>1200</v>
      </c>
      <c r="AG62" s="85" t="e">
        <f t="shared" ref="AG62:AG79" si="55">SUM(H62,O62,V62,AC62)</f>
        <v>#REF!</v>
      </c>
    </row>
    <row r="63" spans="1:33">
      <c r="B63" s="13" t="s">
        <v>73</v>
      </c>
      <c r="D63" s="27">
        <v>0</v>
      </c>
      <c r="E63" s="80" t="e">
        <f>+'Mth LC'!#REF!</f>
        <v>#REF!</v>
      </c>
      <c r="F63" s="80" t="e">
        <f>+'Mth LC'!#REF!</f>
        <v>#REF!</v>
      </c>
      <c r="G63" s="80" t="e">
        <f>+'Mth LC'!#REF!</f>
        <v>#REF!</v>
      </c>
      <c r="H63" s="3" t="e">
        <f t="shared" si="46"/>
        <v>#REF!</v>
      </c>
      <c r="I63" s="27" t="e">
        <f t="shared" si="47"/>
        <v>#REF!</v>
      </c>
      <c r="K63" s="27">
        <v>0</v>
      </c>
      <c r="L63" s="80" t="e">
        <f>+'Mth LC'!#REF!</f>
        <v>#REF!</v>
      </c>
      <c r="M63" s="80" t="e">
        <f>+'Mth LC'!#REF!</f>
        <v>#REF!</v>
      </c>
      <c r="N63" s="80" t="e">
        <f>+'Mth LC'!#REF!</f>
        <v>#REF!</v>
      </c>
      <c r="O63" s="3" t="e">
        <f t="shared" si="48"/>
        <v>#REF!</v>
      </c>
      <c r="P63" s="27" t="e">
        <f t="shared" si="49"/>
        <v>#REF!</v>
      </c>
      <c r="R63" s="27">
        <v>0</v>
      </c>
      <c r="S63" s="80" t="e">
        <f>+'Mth LC'!#REF!</f>
        <v>#REF!</v>
      </c>
      <c r="T63" s="80" t="e">
        <f>+'Mth LC'!#REF!</f>
        <v>#REF!</v>
      </c>
      <c r="U63" s="80" t="e">
        <f>+'Mth LC'!#REF!</f>
        <v>#REF!</v>
      </c>
      <c r="V63" s="3" t="e">
        <f t="shared" si="50"/>
        <v>#REF!</v>
      </c>
      <c r="W63" s="27" t="e">
        <f t="shared" si="51"/>
        <v>#REF!</v>
      </c>
      <c r="Y63" s="27">
        <v>0</v>
      </c>
      <c r="Z63" s="80" t="e">
        <f>+'Mth LC'!#REF!</f>
        <v>#REF!</v>
      </c>
      <c r="AA63" s="80" t="e">
        <f>+'Mth LC'!#REF!</f>
        <v>#REF!</v>
      </c>
      <c r="AB63" s="80" t="e">
        <f>+'Mth LC'!#REF!</f>
        <v>#REF!</v>
      </c>
      <c r="AC63" s="3" t="e">
        <f t="shared" si="52"/>
        <v>#REF!</v>
      </c>
      <c r="AD63" s="27" t="e">
        <f t="shared" si="53"/>
        <v>#REF!</v>
      </c>
      <c r="AF63" s="84">
        <f t="shared" si="54"/>
        <v>0</v>
      </c>
      <c r="AG63" s="85" t="e">
        <f t="shared" si="55"/>
        <v>#REF!</v>
      </c>
    </row>
    <row r="64" spans="1:33">
      <c r="B64" s="13" t="s">
        <v>74</v>
      </c>
      <c r="D64" s="27">
        <v>0</v>
      </c>
      <c r="E64" s="80" t="e">
        <f>+'Mth LC'!#REF!</f>
        <v>#REF!</v>
      </c>
      <c r="F64" s="80" t="e">
        <f>+'Mth LC'!#REF!</f>
        <v>#REF!</v>
      </c>
      <c r="G64" s="80" t="e">
        <f>+'Mth LC'!#REF!</f>
        <v>#REF!</v>
      </c>
      <c r="H64" s="3" t="e">
        <f t="shared" si="46"/>
        <v>#REF!</v>
      </c>
      <c r="I64" s="27" t="e">
        <f t="shared" si="47"/>
        <v>#REF!</v>
      </c>
      <c r="K64" s="27">
        <v>0</v>
      </c>
      <c r="L64" s="80" t="e">
        <f>+'Mth LC'!#REF!</f>
        <v>#REF!</v>
      </c>
      <c r="M64" s="80" t="e">
        <f>+'Mth LC'!#REF!</f>
        <v>#REF!</v>
      </c>
      <c r="N64" s="80" t="e">
        <f>+'Mth LC'!#REF!</f>
        <v>#REF!</v>
      </c>
      <c r="O64" s="3" t="e">
        <f t="shared" si="48"/>
        <v>#REF!</v>
      </c>
      <c r="P64" s="27" t="e">
        <f t="shared" si="49"/>
        <v>#REF!</v>
      </c>
      <c r="R64" s="27">
        <v>0</v>
      </c>
      <c r="S64" s="80" t="e">
        <f>+'Mth LC'!#REF!</f>
        <v>#REF!</v>
      </c>
      <c r="T64" s="80" t="e">
        <f>+'Mth LC'!#REF!</f>
        <v>#REF!</v>
      </c>
      <c r="U64" s="80" t="e">
        <f>+'Mth LC'!#REF!</f>
        <v>#REF!</v>
      </c>
      <c r="V64" s="3" t="e">
        <f t="shared" si="50"/>
        <v>#REF!</v>
      </c>
      <c r="W64" s="27" t="e">
        <f t="shared" si="51"/>
        <v>#REF!</v>
      </c>
      <c r="Y64" s="27">
        <v>0</v>
      </c>
      <c r="Z64" s="80" t="e">
        <f>+'Mth LC'!#REF!</f>
        <v>#REF!</v>
      </c>
      <c r="AA64" s="80" t="e">
        <f>+'Mth LC'!#REF!</f>
        <v>#REF!</v>
      </c>
      <c r="AB64" s="80" t="e">
        <f>+'Mth LC'!#REF!</f>
        <v>#REF!</v>
      </c>
      <c r="AC64" s="3" t="e">
        <f t="shared" si="52"/>
        <v>#REF!</v>
      </c>
      <c r="AD64" s="27" t="e">
        <f t="shared" si="53"/>
        <v>#REF!</v>
      </c>
      <c r="AF64" s="84">
        <f t="shared" si="54"/>
        <v>0</v>
      </c>
      <c r="AG64" s="85" t="e">
        <f t="shared" si="55"/>
        <v>#REF!</v>
      </c>
    </row>
    <row r="65" spans="2:33">
      <c r="B65" s="13" t="s">
        <v>75</v>
      </c>
      <c r="D65" s="27">
        <v>0</v>
      </c>
      <c r="E65" s="80" t="e">
        <f>+'Mth LC'!#REF!</f>
        <v>#REF!</v>
      </c>
      <c r="F65" s="80" t="e">
        <f>+'Mth LC'!#REF!</f>
        <v>#REF!</v>
      </c>
      <c r="G65" s="80" t="e">
        <f>+'Mth LC'!#REF!</f>
        <v>#REF!</v>
      </c>
      <c r="H65" s="3" t="e">
        <f t="shared" si="46"/>
        <v>#REF!</v>
      </c>
      <c r="I65" s="27" t="e">
        <f t="shared" si="47"/>
        <v>#REF!</v>
      </c>
      <c r="K65" s="27">
        <v>0</v>
      </c>
      <c r="L65" s="80" t="e">
        <f>+'Mth LC'!#REF!</f>
        <v>#REF!</v>
      </c>
      <c r="M65" s="80" t="e">
        <f>+'Mth LC'!#REF!</f>
        <v>#REF!</v>
      </c>
      <c r="N65" s="80" t="e">
        <f>+'Mth LC'!#REF!</f>
        <v>#REF!</v>
      </c>
      <c r="O65" s="3" t="e">
        <f t="shared" si="48"/>
        <v>#REF!</v>
      </c>
      <c r="P65" s="27" t="e">
        <f t="shared" si="49"/>
        <v>#REF!</v>
      </c>
      <c r="R65" s="27">
        <v>0</v>
      </c>
      <c r="S65" s="80" t="e">
        <f>+'Mth LC'!#REF!</f>
        <v>#REF!</v>
      </c>
      <c r="T65" s="80" t="e">
        <f>+'Mth LC'!#REF!</f>
        <v>#REF!</v>
      </c>
      <c r="U65" s="80" t="e">
        <f>+'Mth LC'!#REF!</f>
        <v>#REF!</v>
      </c>
      <c r="V65" s="3" t="e">
        <f t="shared" si="50"/>
        <v>#REF!</v>
      </c>
      <c r="W65" s="27" t="e">
        <f t="shared" si="51"/>
        <v>#REF!</v>
      </c>
      <c r="Y65" s="27">
        <v>0</v>
      </c>
      <c r="Z65" s="80" t="e">
        <f>+'Mth LC'!#REF!</f>
        <v>#REF!</v>
      </c>
      <c r="AA65" s="80" t="e">
        <f>+'Mth LC'!#REF!</f>
        <v>#REF!</v>
      </c>
      <c r="AB65" s="80" t="e">
        <f>+'Mth LC'!#REF!</f>
        <v>#REF!</v>
      </c>
      <c r="AC65" s="3" t="e">
        <f t="shared" si="52"/>
        <v>#REF!</v>
      </c>
      <c r="AD65" s="27" t="e">
        <f t="shared" si="53"/>
        <v>#REF!</v>
      </c>
      <c r="AF65" s="84">
        <f t="shared" si="54"/>
        <v>0</v>
      </c>
      <c r="AG65" s="85" t="e">
        <f t="shared" si="55"/>
        <v>#REF!</v>
      </c>
    </row>
    <row r="66" spans="2:33">
      <c r="B66" s="13" t="s">
        <v>76</v>
      </c>
      <c r="D66" s="27">
        <v>0</v>
      </c>
      <c r="E66" s="80" t="e">
        <f>+'Mth LC'!#REF!</f>
        <v>#REF!</v>
      </c>
      <c r="F66" s="80" t="e">
        <f>+'Mth LC'!#REF!</f>
        <v>#REF!</v>
      </c>
      <c r="G66" s="80" t="e">
        <f>+'Mth LC'!#REF!</f>
        <v>#REF!</v>
      </c>
      <c r="H66" s="3" t="e">
        <f t="shared" si="46"/>
        <v>#REF!</v>
      </c>
      <c r="I66" s="27" t="e">
        <f t="shared" si="47"/>
        <v>#REF!</v>
      </c>
      <c r="K66" s="27">
        <v>0</v>
      </c>
      <c r="L66" s="80" t="e">
        <f>+'Mth LC'!#REF!</f>
        <v>#REF!</v>
      </c>
      <c r="M66" s="80" t="e">
        <f>+'Mth LC'!#REF!</f>
        <v>#REF!</v>
      </c>
      <c r="N66" s="80" t="e">
        <f>+'Mth LC'!#REF!</f>
        <v>#REF!</v>
      </c>
      <c r="O66" s="3" t="e">
        <f t="shared" si="48"/>
        <v>#REF!</v>
      </c>
      <c r="P66" s="27" t="e">
        <f t="shared" si="49"/>
        <v>#REF!</v>
      </c>
      <c r="R66" s="27">
        <v>0</v>
      </c>
      <c r="S66" s="80" t="e">
        <f>+'Mth LC'!#REF!</f>
        <v>#REF!</v>
      </c>
      <c r="T66" s="80" t="e">
        <f>+'Mth LC'!#REF!</f>
        <v>#REF!</v>
      </c>
      <c r="U66" s="80" t="e">
        <f>+'Mth LC'!#REF!</f>
        <v>#REF!</v>
      </c>
      <c r="V66" s="3" t="e">
        <f t="shared" si="50"/>
        <v>#REF!</v>
      </c>
      <c r="W66" s="27" t="e">
        <f t="shared" si="51"/>
        <v>#REF!</v>
      </c>
      <c r="Y66" s="27">
        <v>0</v>
      </c>
      <c r="Z66" s="80" t="e">
        <f>+'Mth LC'!#REF!</f>
        <v>#REF!</v>
      </c>
      <c r="AA66" s="80" t="e">
        <f>+'Mth LC'!#REF!</f>
        <v>#REF!</v>
      </c>
      <c r="AB66" s="80" t="e">
        <f>+'Mth LC'!#REF!</f>
        <v>#REF!</v>
      </c>
      <c r="AC66" s="3" t="e">
        <f t="shared" si="52"/>
        <v>#REF!</v>
      </c>
      <c r="AD66" s="27" t="e">
        <f t="shared" si="53"/>
        <v>#REF!</v>
      </c>
      <c r="AF66" s="84">
        <f t="shared" si="54"/>
        <v>0</v>
      </c>
      <c r="AG66" s="85" t="e">
        <f t="shared" si="55"/>
        <v>#REF!</v>
      </c>
    </row>
    <row r="67" spans="2:33">
      <c r="B67" s="13" t="s">
        <v>77</v>
      </c>
      <c r="D67" s="27">
        <v>0</v>
      </c>
      <c r="E67" s="80" t="e">
        <f>+'Mth LC'!#REF!</f>
        <v>#REF!</v>
      </c>
      <c r="F67" s="80" t="e">
        <f>+'Mth LC'!#REF!</f>
        <v>#REF!</v>
      </c>
      <c r="G67" s="80" t="e">
        <f>+'Mth LC'!#REF!</f>
        <v>#REF!</v>
      </c>
      <c r="H67" s="3" t="e">
        <f t="shared" si="46"/>
        <v>#REF!</v>
      </c>
      <c r="I67" s="27" t="e">
        <f t="shared" si="47"/>
        <v>#REF!</v>
      </c>
      <c r="K67" s="27">
        <v>0</v>
      </c>
      <c r="L67" s="80" t="e">
        <f>+'Mth LC'!#REF!</f>
        <v>#REF!</v>
      </c>
      <c r="M67" s="80" t="e">
        <f>+'Mth LC'!#REF!</f>
        <v>#REF!</v>
      </c>
      <c r="N67" s="80" t="e">
        <f>+'Mth LC'!#REF!</f>
        <v>#REF!</v>
      </c>
      <c r="O67" s="3" t="e">
        <f t="shared" si="48"/>
        <v>#REF!</v>
      </c>
      <c r="P67" s="27" t="e">
        <f t="shared" si="49"/>
        <v>#REF!</v>
      </c>
      <c r="R67" s="27">
        <v>0</v>
      </c>
      <c r="S67" s="80" t="e">
        <f>+'Mth LC'!#REF!</f>
        <v>#REF!</v>
      </c>
      <c r="T67" s="80" t="e">
        <f>+'Mth LC'!#REF!</f>
        <v>#REF!</v>
      </c>
      <c r="U67" s="80" t="e">
        <f>+'Mth LC'!#REF!</f>
        <v>#REF!</v>
      </c>
      <c r="V67" s="3" t="e">
        <f t="shared" si="50"/>
        <v>#REF!</v>
      </c>
      <c r="W67" s="27" t="e">
        <f t="shared" si="51"/>
        <v>#REF!</v>
      </c>
      <c r="Y67" s="27">
        <v>0</v>
      </c>
      <c r="Z67" s="80" t="e">
        <f>+'Mth LC'!#REF!</f>
        <v>#REF!</v>
      </c>
      <c r="AA67" s="80" t="e">
        <f>+'Mth LC'!#REF!</f>
        <v>#REF!</v>
      </c>
      <c r="AB67" s="80" t="e">
        <f>+'Mth LC'!#REF!</f>
        <v>#REF!</v>
      </c>
      <c r="AC67" s="3" t="e">
        <f t="shared" si="52"/>
        <v>#REF!</v>
      </c>
      <c r="AD67" s="27" t="e">
        <f t="shared" si="53"/>
        <v>#REF!</v>
      </c>
      <c r="AF67" s="84">
        <f t="shared" si="54"/>
        <v>0</v>
      </c>
      <c r="AG67" s="85" t="e">
        <f t="shared" si="55"/>
        <v>#REF!</v>
      </c>
    </row>
    <row r="68" spans="2:33">
      <c r="B68" s="13" t="s">
        <v>78</v>
      </c>
      <c r="D68" s="27">
        <v>0</v>
      </c>
      <c r="E68" s="80" t="e">
        <f>+'Mth LC'!#REF!</f>
        <v>#REF!</v>
      </c>
      <c r="F68" s="80" t="e">
        <f>+'Mth LC'!#REF!</f>
        <v>#REF!</v>
      </c>
      <c r="G68" s="80" t="e">
        <f>+'Mth LC'!#REF!</f>
        <v>#REF!</v>
      </c>
      <c r="H68" s="3" t="e">
        <f t="shared" si="46"/>
        <v>#REF!</v>
      </c>
      <c r="I68" s="27" t="e">
        <f t="shared" si="47"/>
        <v>#REF!</v>
      </c>
      <c r="K68" s="27">
        <v>0</v>
      </c>
      <c r="L68" s="80" t="e">
        <f>+'Mth LC'!#REF!</f>
        <v>#REF!</v>
      </c>
      <c r="M68" s="80" t="e">
        <f>+'Mth LC'!#REF!</f>
        <v>#REF!</v>
      </c>
      <c r="N68" s="80" t="e">
        <f>+'Mth LC'!#REF!</f>
        <v>#REF!</v>
      </c>
      <c r="O68" s="3" t="e">
        <f t="shared" si="48"/>
        <v>#REF!</v>
      </c>
      <c r="P68" s="27" t="e">
        <f t="shared" si="49"/>
        <v>#REF!</v>
      </c>
      <c r="R68" s="27">
        <v>0</v>
      </c>
      <c r="S68" s="80" t="e">
        <f>+'Mth LC'!#REF!</f>
        <v>#REF!</v>
      </c>
      <c r="T68" s="80" t="e">
        <f>+'Mth LC'!#REF!</f>
        <v>#REF!</v>
      </c>
      <c r="U68" s="80" t="e">
        <f>+'Mth LC'!#REF!</f>
        <v>#REF!</v>
      </c>
      <c r="V68" s="3" t="e">
        <f t="shared" si="50"/>
        <v>#REF!</v>
      </c>
      <c r="W68" s="27" t="e">
        <f t="shared" si="51"/>
        <v>#REF!</v>
      </c>
      <c r="Y68" s="27">
        <v>0</v>
      </c>
      <c r="Z68" s="80" t="e">
        <f>+'Mth LC'!#REF!</f>
        <v>#REF!</v>
      </c>
      <c r="AA68" s="80" t="e">
        <f>+'Mth LC'!#REF!</f>
        <v>#REF!</v>
      </c>
      <c r="AB68" s="80" t="e">
        <f>+'Mth LC'!#REF!</f>
        <v>#REF!</v>
      </c>
      <c r="AC68" s="3" t="e">
        <f t="shared" si="52"/>
        <v>#REF!</v>
      </c>
      <c r="AD68" s="27" t="e">
        <f t="shared" si="53"/>
        <v>#REF!</v>
      </c>
      <c r="AF68" s="84">
        <f t="shared" si="54"/>
        <v>0</v>
      </c>
      <c r="AG68" s="85" t="e">
        <f t="shared" si="55"/>
        <v>#REF!</v>
      </c>
    </row>
    <row r="69" spans="2:33">
      <c r="B69" s="13" t="s">
        <v>79</v>
      </c>
      <c r="D69" s="27">
        <v>0</v>
      </c>
      <c r="E69" s="80" t="e">
        <f>+'Mth LC'!#REF!</f>
        <v>#REF!</v>
      </c>
      <c r="F69" s="80" t="e">
        <f>+'Mth LC'!#REF!</f>
        <v>#REF!</v>
      </c>
      <c r="G69" s="80" t="e">
        <f>+'Mth LC'!#REF!</f>
        <v>#REF!</v>
      </c>
      <c r="H69" s="3" t="e">
        <f t="shared" si="46"/>
        <v>#REF!</v>
      </c>
      <c r="I69" s="27" t="e">
        <f t="shared" si="47"/>
        <v>#REF!</v>
      </c>
      <c r="K69" s="27">
        <v>0</v>
      </c>
      <c r="L69" s="80" t="e">
        <f>+'Mth LC'!#REF!</f>
        <v>#REF!</v>
      </c>
      <c r="M69" s="80" t="e">
        <f>+'Mth LC'!#REF!</f>
        <v>#REF!</v>
      </c>
      <c r="N69" s="80" t="e">
        <f>+'Mth LC'!#REF!</f>
        <v>#REF!</v>
      </c>
      <c r="O69" s="3" t="e">
        <f t="shared" si="48"/>
        <v>#REF!</v>
      </c>
      <c r="P69" s="27" t="e">
        <f t="shared" si="49"/>
        <v>#REF!</v>
      </c>
      <c r="R69" s="27">
        <v>0</v>
      </c>
      <c r="S69" s="80" t="e">
        <f>+'Mth LC'!#REF!</f>
        <v>#REF!</v>
      </c>
      <c r="T69" s="80" t="e">
        <f>+'Mth LC'!#REF!</f>
        <v>#REF!</v>
      </c>
      <c r="U69" s="80" t="e">
        <f>+'Mth LC'!#REF!</f>
        <v>#REF!</v>
      </c>
      <c r="V69" s="3" t="e">
        <f t="shared" si="50"/>
        <v>#REF!</v>
      </c>
      <c r="W69" s="27" t="e">
        <f t="shared" si="51"/>
        <v>#REF!</v>
      </c>
      <c r="Y69" s="27">
        <v>0</v>
      </c>
      <c r="Z69" s="80" t="e">
        <f>+'Mth LC'!#REF!</f>
        <v>#REF!</v>
      </c>
      <c r="AA69" s="80" t="e">
        <f>+'Mth LC'!#REF!</f>
        <v>#REF!</v>
      </c>
      <c r="AB69" s="80" t="e">
        <f>+'Mth LC'!#REF!</f>
        <v>#REF!</v>
      </c>
      <c r="AC69" s="3" t="e">
        <f t="shared" si="52"/>
        <v>#REF!</v>
      </c>
      <c r="AD69" s="27" t="e">
        <f t="shared" si="53"/>
        <v>#REF!</v>
      </c>
      <c r="AF69" s="84">
        <f t="shared" si="54"/>
        <v>0</v>
      </c>
      <c r="AG69" s="85" t="e">
        <f t="shared" si="55"/>
        <v>#REF!</v>
      </c>
    </row>
    <row r="70" spans="2:33">
      <c r="B70" s="13" t="s">
        <v>80</v>
      </c>
      <c r="D70" s="27">
        <v>0</v>
      </c>
      <c r="E70" s="80" t="e">
        <f>+'Mth LC'!#REF!</f>
        <v>#REF!</v>
      </c>
      <c r="F70" s="80" t="e">
        <f>+'Mth LC'!#REF!</f>
        <v>#REF!</v>
      </c>
      <c r="G70" s="80" t="e">
        <f>+'Mth LC'!#REF!</f>
        <v>#REF!</v>
      </c>
      <c r="H70" s="3" t="e">
        <f t="shared" si="46"/>
        <v>#REF!</v>
      </c>
      <c r="I70" s="27" t="e">
        <f t="shared" si="47"/>
        <v>#REF!</v>
      </c>
      <c r="K70" s="27">
        <v>0</v>
      </c>
      <c r="L70" s="80" t="e">
        <f>+'Mth LC'!#REF!</f>
        <v>#REF!</v>
      </c>
      <c r="M70" s="80" t="e">
        <f>+'Mth LC'!#REF!</f>
        <v>#REF!</v>
      </c>
      <c r="N70" s="80" t="e">
        <f>+'Mth LC'!#REF!</f>
        <v>#REF!</v>
      </c>
      <c r="O70" s="3" t="e">
        <f t="shared" si="48"/>
        <v>#REF!</v>
      </c>
      <c r="P70" s="27" t="e">
        <f t="shared" si="49"/>
        <v>#REF!</v>
      </c>
      <c r="R70" s="27">
        <v>0</v>
      </c>
      <c r="S70" s="80" t="e">
        <f>+'Mth LC'!#REF!</f>
        <v>#REF!</v>
      </c>
      <c r="T70" s="80" t="e">
        <f>+'Mth LC'!#REF!</f>
        <v>#REF!</v>
      </c>
      <c r="U70" s="80" t="e">
        <f>+'Mth LC'!#REF!</f>
        <v>#REF!</v>
      </c>
      <c r="V70" s="3" t="e">
        <f t="shared" si="50"/>
        <v>#REF!</v>
      </c>
      <c r="W70" s="27" t="e">
        <f t="shared" si="51"/>
        <v>#REF!</v>
      </c>
      <c r="Y70" s="27">
        <v>0</v>
      </c>
      <c r="Z70" s="80" t="e">
        <f>+'Mth LC'!#REF!</f>
        <v>#REF!</v>
      </c>
      <c r="AA70" s="80" t="e">
        <f>+'Mth LC'!#REF!</f>
        <v>#REF!</v>
      </c>
      <c r="AB70" s="80" t="e">
        <f>+'Mth LC'!#REF!</f>
        <v>#REF!</v>
      </c>
      <c r="AC70" s="3" t="e">
        <f t="shared" si="52"/>
        <v>#REF!</v>
      </c>
      <c r="AD70" s="27" t="e">
        <f t="shared" si="53"/>
        <v>#REF!</v>
      </c>
      <c r="AF70" s="84">
        <f t="shared" si="54"/>
        <v>0</v>
      </c>
      <c r="AG70" s="85" t="e">
        <f t="shared" si="55"/>
        <v>#REF!</v>
      </c>
    </row>
    <row r="71" spans="2:33">
      <c r="B71" s="13" t="s">
        <v>81</v>
      </c>
      <c r="D71" s="27">
        <v>0</v>
      </c>
      <c r="E71" s="80" t="e">
        <f>+'Mth LC'!#REF!</f>
        <v>#REF!</v>
      </c>
      <c r="F71" s="80" t="e">
        <f>+'Mth LC'!#REF!</f>
        <v>#REF!</v>
      </c>
      <c r="G71" s="80" t="e">
        <f>+'Mth LC'!#REF!</f>
        <v>#REF!</v>
      </c>
      <c r="H71" s="3" t="e">
        <f t="shared" si="46"/>
        <v>#REF!</v>
      </c>
      <c r="I71" s="27" t="e">
        <f t="shared" si="47"/>
        <v>#REF!</v>
      </c>
      <c r="K71" s="27">
        <v>0</v>
      </c>
      <c r="L71" s="80" t="e">
        <f>+'Mth LC'!#REF!</f>
        <v>#REF!</v>
      </c>
      <c r="M71" s="80" t="e">
        <f>+'Mth LC'!#REF!</f>
        <v>#REF!</v>
      </c>
      <c r="N71" s="80" t="e">
        <f>+'Mth LC'!#REF!</f>
        <v>#REF!</v>
      </c>
      <c r="O71" s="3" t="e">
        <f t="shared" si="48"/>
        <v>#REF!</v>
      </c>
      <c r="P71" s="27" t="e">
        <f t="shared" si="49"/>
        <v>#REF!</v>
      </c>
      <c r="R71" s="27">
        <v>0</v>
      </c>
      <c r="S71" s="80" t="e">
        <f>+'Mth LC'!#REF!</f>
        <v>#REF!</v>
      </c>
      <c r="T71" s="80" t="e">
        <f>+'Mth LC'!#REF!</f>
        <v>#REF!</v>
      </c>
      <c r="U71" s="80" t="e">
        <f>+'Mth LC'!#REF!</f>
        <v>#REF!</v>
      </c>
      <c r="V71" s="3" t="e">
        <f t="shared" si="50"/>
        <v>#REF!</v>
      </c>
      <c r="W71" s="27" t="e">
        <f t="shared" si="51"/>
        <v>#REF!</v>
      </c>
      <c r="Y71" s="27">
        <v>0</v>
      </c>
      <c r="Z71" s="80" t="e">
        <f>+'Mth LC'!#REF!</f>
        <v>#REF!</v>
      </c>
      <c r="AA71" s="80" t="e">
        <f>+'Mth LC'!#REF!</f>
        <v>#REF!</v>
      </c>
      <c r="AB71" s="80" t="e">
        <f>+'Mth LC'!#REF!</f>
        <v>#REF!</v>
      </c>
      <c r="AC71" s="3" t="e">
        <f t="shared" si="52"/>
        <v>#REF!</v>
      </c>
      <c r="AD71" s="27" t="e">
        <f t="shared" si="53"/>
        <v>#REF!</v>
      </c>
      <c r="AF71" s="84">
        <f t="shared" si="54"/>
        <v>0</v>
      </c>
      <c r="AG71" s="85" t="e">
        <f t="shared" si="55"/>
        <v>#REF!</v>
      </c>
    </row>
    <row r="72" spans="2:33">
      <c r="B72" s="13" t="s">
        <v>82</v>
      </c>
      <c r="D72" s="27">
        <v>0</v>
      </c>
      <c r="E72" s="80" t="e">
        <f>+'Mth LC'!#REF!</f>
        <v>#REF!</v>
      </c>
      <c r="F72" s="80" t="e">
        <f>+'Mth LC'!#REF!</f>
        <v>#REF!</v>
      </c>
      <c r="G72" s="80" t="e">
        <f>+'Mth LC'!#REF!</f>
        <v>#REF!</v>
      </c>
      <c r="H72" s="3" t="e">
        <f t="shared" si="46"/>
        <v>#REF!</v>
      </c>
      <c r="I72" s="27" t="e">
        <f t="shared" si="47"/>
        <v>#REF!</v>
      </c>
      <c r="K72" s="27">
        <v>0</v>
      </c>
      <c r="L72" s="80" t="e">
        <f>+'Mth LC'!#REF!</f>
        <v>#REF!</v>
      </c>
      <c r="M72" s="80" t="e">
        <f>+'Mth LC'!#REF!</f>
        <v>#REF!</v>
      </c>
      <c r="N72" s="80" t="e">
        <f>+'Mth LC'!#REF!</f>
        <v>#REF!</v>
      </c>
      <c r="O72" s="3" t="e">
        <f t="shared" si="48"/>
        <v>#REF!</v>
      </c>
      <c r="P72" s="27" t="e">
        <f t="shared" si="49"/>
        <v>#REF!</v>
      </c>
      <c r="R72" s="27">
        <v>0</v>
      </c>
      <c r="S72" s="80" t="e">
        <f>+'Mth LC'!#REF!</f>
        <v>#REF!</v>
      </c>
      <c r="T72" s="80" t="e">
        <f>+'Mth LC'!#REF!</f>
        <v>#REF!</v>
      </c>
      <c r="U72" s="80" t="e">
        <f>+'Mth LC'!#REF!</f>
        <v>#REF!</v>
      </c>
      <c r="V72" s="3" t="e">
        <f t="shared" si="50"/>
        <v>#REF!</v>
      </c>
      <c r="W72" s="27" t="e">
        <f t="shared" si="51"/>
        <v>#REF!</v>
      </c>
      <c r="Y72" s="27">
        <v>0</v>
      </c>
      <c r="Z72" s="80" t="e">
        <f>+'Mth LC'!#REF!</f>
        <v>#REF!</v>
      </c>
      <c r="AA72" s="80" t="e">
        <f>+'Mth LC'!#REF!</f>
        <v>#REF!</v>
      </c>
      <c r="AB72" s="80" t="e">
        <f>+'Mth LC'!#REF!</f>
        <v>#REF!</v>
      </c>
      <c r="AC72" s="3" t="e">
        <f t="shared" si="52"/>
        <v>#REF!</v>
      </c>
      <c r="AD72" s="27" t="e">
        <f t="shared" si="53"/>
        <v>#REF!</v>
      </c>
      <c r="AF72" s="84">
        <f t="shared" si="54"/>
        <v>0</v>
      </c>
      <c r="AG72" s="85" t="e">
        <f t="shared" si="55"/>
        <v>#REF!</v>
      </c>
    </row>
    <row r="73" spans="2:33">
      <c r="B73" s="13" t="s">
        <v>83</v>
      </c>
      <c r="D73" s="27">
        <v>0</v>
      </c>
      <c r="E73" s="80" t="e">
        <f>+'Mth LC'!#REF!</f>
        <v>#REF!</v>
      </c>
      <c r="F73" s="80" t="e">
        <f>+'Mth LC'!#REF!</f>
        <v>#REF!</v>
      </c>
      <c r="G73" s="80" t="e">
        <f>+'Mth LC'!#REF!</f>
        <v>#REF!</v>
      </c>
      <c r="H73" s="3" t="e">
        <f t="shared" si="46"/>
        <v>#REF!</v>
      </c>
      <c r="I73" s="27" t="e">
        <f t="shared" si="47"/>
        <v>#REF!</v>
      </c>
      <c r="K73" s="27">
        <v>0</v>
      </c>
      <c r="L73" s="80" t="e">
        <f>+'Mth LC'!#REF!</f>
        <v>#REF!</v>
      </c>
      <c r="M73" s="80" t="e">
        <f>+'Mth LC'!#REF!</f>
        <v>#REF!</v>
      </c>
      <c r="N73" s="80" t="e">
        <f>+'Mth LC'!#REF!</f>
        <v>#REF!</v>
      </c>
      <c r="O73" s="3" t="e">
        <f t="shared" si="48"/>
        <v>#REF!</v>
      </c>
      <c r="P73" s="27" t="e">
        <f t="shared" si="49"/>
        <v>#REF!</v>
      </c>
      <c r="R73" s="27">
        <v>0</v>
      </c>
      <c r="S73" s="80" t="e">
        <f>+'Mth LC'!#REF!</f>
        <v>#REF!</v>
      </c>
      <c r="T73" s="80" t="e">
        <f>+'Mth LC'!#REF!</f>
        <v>#REF!</v>
      </c>
      <c r="U73" s="80" t="e">
        <f>+'Mth LC'!#REF!</f>
        <v>#REF!</v>
      </c>
      <c r="V73" s="3" t="e">
        <f t="shared" si="50"/>
        <v>#REF!</v>
      </c>
      <c r="W73" s="27" t="e">
        <f t="shared" si="51"/>
        <v>#REF!</v>
      </c>
      <c r="Y73" s="27">
        <v>0</v>
      </c>
      <c r="Z73" s="80" t="e">
        <f>+'Mth LC'!#REF!</f>
        <v>#REF!</v>
      </c>
      <c r="AA73" s="80" t="e">
        <f>+'Mth LC'!#REF!</f>
        <v>#REF!</v>
      </c>
      <c r="AB73" s="80" t="e">
        <f>+'Mth LC'!#REF!</f>
        <v>#REF!</v>
      </c>
      <c r="AC73" s="3" t="e">
        <f t="shared" si="52"/>
        <v>#REF!</v>
      </c>
      <c r="AD73" s="27" t="e">
        <f t="shared" si="53"/>
        <v>#REF!</v>
      </c>
      <c r="AF73" s="84">
        <f t="shared" si="54"/>
        <v>0</v>
      </c>
      <c r="AG73" s="85" t="e">
        <f t="shared" si="55"/>
        <v>#REF!</v>
      </c>
    </row>
    <row r="74" spans="2:33">
      <c r="B74" s="13" t="s">
        <v>84</v>
      </c>
      <c r="D74" s="27">
        <v>0</v>
      </c>
      <c r="E74" s="80" t="e">
        <f>+'Mth LC'!#REF!</f>
        <v>#REF!</v>
      </c>
      <c r="F74" s="80" t="e">
        <f>+'Mth LC'!#REF!</f>
        <v>#REF!</v>
      </c>
      <c r="G74" s="80" t="e">
        <f>+'Mth LC'!#REF!</f>
        <v>#REF!</v>
      </c>
      <c r="H74" s="3" t="e">
        <f t="shared" si="46"/>
        <v>#REF!</v>
      </c>
      <c r="I74" s="27" t="e">
        <f t="shared" si="47"/>
        <v>#REF!</v>
      </c>
      <c r="K74" s="27">
        <v>0</v>
      </c>
      <c r="L74" s="80" t="e">
        <f>+'Mth LC'!#REF!</f>
        <v>#REF!</v>
      </c>
      <c r="M74" s="80" t="e">
        <f>+'Mth LC'!#REF!</f>
        <v>#REF!</v>
      </c>
      <c r="N74" s="80" t="e">
        <f>+'Mth LC'!#REF!</f>
        <v>#REF!</v>
      </c>
      <c r="O74" s="3" t="e">
        <f t="shared" si="48"/>
        <v>#REF!</v>
      </c>
      <c r="P74" s="27" t="e">
        <f t="shared" si="49"/>
        <v>#REF!</v>
      </c>
      <c r="R74" s="27">
        <v>0</v>
      </c>
      <c r="S74" s="80" t="e">
        <f>+'Mth LC'!#REF!</f>
        <v>#REF!</v>
      </c>
      <c r="T74" s="80" t="e">
        <f>+'Mth LC'!#REF!</f>
        <v>#REF!</v>
      </c>
      <c r="U74" s="80" t="e">
        <f>+'Mth LC'!#REF!</f>
        <v>#REF!</v>
      </c>
      <c r="V74" s="3" t="e">
        <f t="shared" si="50"/>
        <v>#REF!</v>
      </c>
      <c r="W74" s="27" t="e">
        <f t="shared" si="51"/>
        <v>#REF!</v>
      </c>
      <c r="Y74" s="27">
        <v>0</v>
      </c>
      <c r="Z74" s="80" t="e">
        <f>+'Mth LC'!#REF!</f>
        <v>#REF!</v>
      </c>
      <c r="AA74" s="80" t="e">
        <f>+'Mth LC'!#REF!</f>
        <v>#REF!</v>
      </c>
      <c r="AB74" s="80" t="e">
        <f>+'Mth LC'!#REF!</f>
        <v>#REF!</v>
      </c>
      <c r="AC74" s="3" t="e">
        <f t="shared" si="52"/>
        <v>#REF!</v>
      </c>
      <c r="AD74" s="27" t="e">
        <f t="shared" si="53"/>
        <v>#REF!</v>
      </c>
      <c r="AF74" s="84">
        <f t="shared" si="54"/>
        <v>0</v>
      </c>
      <c r="AG74" s="85" t="e">
        <f t="shared" si="55"/>
        <v>#REF!</v>
      </c>
    </row>
    <row r="75" spans="2:33">
      <c r="B75" s="13" t="s">
        <v>85</v>
      </c>
      <c r="D75" s="27">
        <v>0</v>
      </c>
      <c r="E75" s="80" t="e">
        <f>+'Mth LC'!#REF!</f>
        <v>#REF!</v>
      </c>
      <c r="F75" s="80" t="e">
        <f>+'Mth LC'!#REF!</f>
        <v>#REF!</v>
      </c>
      <c r="G75" s="80" t="e">
        <f>+'Mth LC'!#REF!</f>
        <v>#REF!</v>
      </c>
      <c r="H75" s="3" t="e">
        <f t="shared" si="46"/>
        <v>#REF!</v>
      </c>
      <c r="I75" s="27" t="e">
        <f t="shared" si="47"/>
        <v>#REF!</v>
      </c>
      <c r="K75" s="27">
        <v>0</v>
      </c>
      <c r="L75" s="80" t="e">
        <f>+'Mth LC'!#REF!</f>
        <v>#REF!</v>
      </c>
      <c r="M75" s="80" t="e">
        <f>+'Mth LC'!#REF!</f>
        <v>#REF!</v>
      </c>
      <c r="N75" s="80" t="e">
        <f>+'Mth LC'!#REF!</f>
        <v>#REF!</v>
      </c>
      <c r="O75" s="3" t="e">
        <f t="shared" si="48"/>
        <v>#REF!</v>
      </c>
      <c r="P75" s="27" t="e">
        <f t="shared" si="49"/>
        <v>#REF!</v>
      </c>
      <c r="R75" s="27">
        <v>0</v>
      </c>
      <c r="S75" s="80" t="e">
        <f>+'Mth LC'!#REF!</f>
        <v>#REF!</v>
      </c>
      <c r="T75" s="80" t="e">
        <f>+'Mth LC'!#REF!</f>
        <v>#REF!</v>
      </c>
      <c r="U75" s="80" t="e">
        <f>+'Mth LC'!#REF!</f>
        <v>#REF!</v>
      </c>
      <c r="V75" s="3" t="e">
        <f t="shared" si="50"/>
        <v>#REF!</v>
      </c>
      <c r="W75" s="27" t="e">
        <f t="shared" si="51"/>
        <v>#REF!</v>
      </c>
      <c r="Y75" s="27">
        <v>0</v>
      </c>
      <c r="Z75" s="80" t="e">
        <f>+'Mth LC'!#REF!</f>
        <v>#REF!</v>
      </c>
      <c r="AA75" s="80" t="e">
        <f>+'Mth LC'!#REF!</f>
        <v>#REF!</v>
      </c>
      <c r="AB75" s="80" t="e">
        <f>+'Mth LC'!#REF!</f>
        <v>#REF!</v>
      </c>
      <c r="AC75" s="3" t="e">
        <f t="shared" si="52"/>
        <v>#REF!</v>
      </c>
      <c r="AD75" s="27" t="e">
        <f t="shared" si="53"/>
        <v>#REF!</v>
      </c>
      <c r="AF75" s="84">
        <f t="shared" si="54"/>
        <v>0</v>
      </c>
      <c r="AG75" s="85" t="e">
        <f t="shared" si="55"/>
        <v>#REF!</v>
      </c>
    </row>
    <row r="76" spans="2:33">
      <c r="B76" s="13" t="s">
        <v>86</v>
      </c>
      <c r="D76" s="27">
        <v>0</v>
      </c>
      <c r="E76" s="80" t="e">
        <f>+'Mth LC'!#REF!</f>
        <v>#REF!</v>
      </c>
      <c r="F76" s="80" t="e">
        <f>+'Mth LC'!#REF!</f>
        <v>#REF!</v>
      </c>
      <c r="G76" s="80" t="e">
        <f>+'Mth LC'!#REF!</f>
        <v>#REF!</v>
      </c>
      <c r="H76" s="3" t="e">
        <f t="shared" si="46"/>
        <v>#REF!</v>
      </c>
      <c r="I76" s="27" t="e">
        <f t="shared" si="47"/>
        <v>#REF!</v>
      </c>
      <c r="K76" s="27">
        <v>0</v>
      </c>
      <c r="L76" s="80" t="e">
        <f>+'Mth LC'!#REF!</f>
        <v>#REF!</v>
      </c>
      <c r="M76" s="80" t="e">
        <f>+'Mth LC'!#REF!</f>
        <v>#REF!</v>
      </c>
      <c r="N76" s="80" t="e">
        <f>+'Mth LC'!#REF!</f>
        <v>#REF!</v>
      </c>
      <c r="O76" s="3" t="e">
        <f t="shared" si="48"/>
        <v>#REF!</v>
      </c>
      <c r="P76" s="27" t="e">
        <f t="shared" si="49"/>
        <v>#REF!</v>
      </c>
      <c r="R76" s="27">
        <v>0</v>
      </c>
      <c r="S76" s="80" t="e">
        <f>+'Mth LC'!#REF!</f>
        <v>#REF!</v>
      </c>
      <c r="T76" s="80" t="e">
        <f>+'Mth LC'!#REF!</f>
        <v>#REF!</v>
      </c>
      <c r="U76" s="80" t="e">
        <f>+'Mth LC'!#REF!</f>
        <v>#REF!</v>
      </c>
      <c r="V76" s="3" t="e">
        <f t="shared" si="50"/>
        <v>#REF!</v>
      </c>
      <c r="W76" s="27" t="e">
        <f t="shared" si="51"/>
        <v>#REF!</v>
      </c>
      <c r="Y76" s="27">
        <v>0</v>
      </c>
      <c r="Z76" s="80" t="e">
        <f>+'Mth LC'!#REF!</f>
        <v>#REF!</v>
      </c>
      <c r="AA76" s="80" t="e">
        <f>+'Mth LC'!#REF!</f>
        <v>#REF!</v>
      </c>
      <c r="AB76" s="80" t="e">
        <f>+'Mth LC'!#REF!</f>
        <v>#REF!</v>
      </c>
      <c r="AC76" s="3" t="e">
        <f t="shared" si="52"/>
        <v>#REF!</v>
      </c>
      <c r="AD76" s="27" t="e">
        <f t="shared" si="53"/>
        <v>#REF!</v>
      </c>
      <c r="AF76" s="84">
        <f t="shared" si="54"/>
        <v>0</v>
      </c>
      <c r="AG76" s="85" t="e">
        <f t="shared" si="55"/>
        <v>#REF!</v>
      </c>
    </row>
    <row r="77" spans="2:33">
      <c r="D77" s="27">
        <v>0</v>
      </c>
      <c r="E77" s="80" t="e">
        <f>+'Mth LC'!#REF!</f>
        <v>#REF!</v>
      </c>
      <c r="F77" s="80" t="e">
        <f>+'Mth LC'!#REF!</f>
        <v>#REF!</v>
      </c>
      <c r="G77" s="80" t="e">
        <f>+'Mth LC'!#REF!</f>
        <v>#REF!</v>
      </c>
      <c r="H77" s="3" t="e">
        <f t="shared" si="46"/>
        <v>#REF!</v>
      </c>
      <c r="I77" s="27" t="e">
        <f t="shared" si="47"/>
        <v>#REF!</v>
      </c>
      <c r="K77" s="27">
        <v>0</v>
      </c>
      <c r="L77" s="80" t="e">
        <f>+'Mth LC'!#REF!</f>
        <v>#REF!</v>
      </c>
      <c r="M77" s="80" t="e">
        <f>+'Mth LC'!#REF!</f>
        <v>#REF!</v>
      </c>
      <c r="N77" s="80" t="e">
        <f>+'Mth LC'!#REF!</f>
        <v>#REF!</v>
      </c>
      <c r="O77" s="3" t="e">
        <f t="shared" si="48"/>
        <v>#REF!</v>
      </c>
      <c r="P77" s="27" t="e">
        <f t="shared" si="49"/>
        <v>#REF!</v>
      </c>
      <c r="R77" s="27">
        <v>0</v>
      </c>
      <c r="S77" s="80" t="e">
        <f>+'Mth LC'!#REF!</f>
        <v>#REF!</v>
      </c>
      <c r="T77" s="80" t="e">
        <f>+'Mth LC'!#REF!</f>
        <v>#REF!</v>
      </c>
      <c r="U77" s="80" t="e">
        <f>+'Mth LC'!#REF!</f>
        <v>#REF!</v>
      </c>
      <c r="V77" s="3" t="e">
        <f t="shared" si="50"/>
        <v>#REF!</v>
      </c>
      <c r="W77" s="27" t="e">
        <f t="shared" si="51"/>
        <v>#REF!</v>
      </c>
      <c r="Y77" s="27">
        <v>0</v>
      </c>
      <c r="Z77" s="80" t="e">
        <f>+'Mth LC'!#REF!</f>
        <v>#REF!</v>
      </c>
      <c r="AA77" s="80" t="e">
        <f>+'Mth LC'!#REF!</f>
        <v>#REF!</v>
      </c>
      <c r="AB77" s="80" t="e">
        <f>+'Mth LC'!#REF!</f>
        <v>#REF!</v>
      </c>
      <c r="AC77" s="3" t="e">
        <f t="shared" si="52"/>
        <v>#REF!</v>
      </c>
      <c r="AD77" s="27" t="e">
        <f t="shared" si="53"/>
        <v>#REF!</v>
      </c>
      <c r="AF77" s="84">
        <f t="shared" si="54"/>
        <v>0</v>
      </c>
      <c r="AG77" s="85" t="e">
        <f t="shared" si="55"/>
        <v>#REF!</v>
      </c>
    </row>
    <row r="78" spans="2:33">
      <c r="D78" s="27">
        <v>0</v>
      </c>
      <c r="E78" s="80" t="e">
        <f>+'Mth LC'!#REF!</f>
        <v>#REF!</v>
      </c>
      <c r="F78" s="80" t="e">
        <f>+'Mth LC'!#REF!</f>
        <v>#REF!</v>
      </c>
      <c r="G78" s="80" t="e">
        <f>+'Mth LC'!#REF!</f>
        <v>#REF!</v>
      </c>
      <c r="H78" s="3" t="e">
        <f>SUM(E78:G78)</f>
        <v>#REF!</v>
      </c>
      <c r="I78" s="27" t="e">
        <f>+D78-H78</f>
        <v>#REF!</v>
      </c>
      <c r="K78" s="27">
        <v>0</v>
      </c>
      <c r="L78" s="80" t="e">
        <f>+'Mth LC'!#REF!</f>
        <v>#REF!</v>
      </c>
      <c r="M78" s="80" t="e">
        <f>+'Mth LC'!#REF!</f>
        <v>#REF!</v>
      </c>
      <c r="N78" s="80" t="e">
        <f>+'Mth LC'!#REF!</f>
        <v>#REF!</v>
      </c>
      <c r="O78" s="3" t="e">
        <f>SUM(L78:N78)</f>
        <v>#REF!</v>
      </c>
      <c r="P78" s="27" t="e">
        <f>+K78-O78</f>
        <v>#REF!</v>
      </c>
      <c r="R78" s="27">
        <v>0</v>
      </c>
      <c r="S78" s="80" t="e">
        <f>+'Mth LC'!#REF!</f>
        <v>#REF!</v>
      </c>
      <c r="T78" s="80" t="e">
        <f>+'Mth LC'!#REF!</f>
        <v>#REF!</v>
      </c>
      <c r="U78" s="80" t="e">
        <f>+'Mth LC'!#REF!</f>
        <v>#REF!</v>
      </c>
      <c r="V78" s="3" t="e">
        <f>SUM(S78:U78)</f>
        <v>#REF!</v>
      </c>
      <c r="W78" s="27" t="e">
        <f>+R78-V78</f>
        <v>#REF!</v>
      </c>
      <c r="Y78" s="27">
        <v>0</v>
      </c>
      <c r="Z78" s="80" t="e">
        <f>+'Mth LC'!#REF!</f>
        <v>#REF!</v>
      </c>
      <c r="AA78" s="80" t="e">
        <f>+'Mth LC'!#REF!</f>
        <v>#REF!</v>
      </c>
      <c r="AB78" s="80" t="e">
        <f>+'Mth LC'!#REF!</f>
        <v>#REF!</v>
      </c>
      <c r="AC78" s="3" t="e">
        <f>SUM(Z78:AB78)</f>
        <v>#REF!</v>
      </c>
      <c r="AD78" s="27" t="e">
        <f>+Y78-AC78</f>
        <v>#REF!</v>
      </c>
      <c r="AF78" s="84">
        <f t="shared" si="54"/>
        <v>0</v>
      </c>
      <c r="AG78" s="85" t="e">
        <f t="shared" si="55"/>
        <v>#REF!</v>
      </c>
    </row>
    <row r="79" spans="2:33">
      <c r="B79" s="13" t="s">
        <v>87</v>
      </c>
      <c r="D79" s="27">
        <v>0</v>
      </c>
      <c r="E79" s="80" t="e">
        <f>+'Mth LC'!#REF!</f>
        <v>#REF!</v>
      </c>
      <c r="F79" s="80" t="e">
        <f>+'Mth LC'!#REF!</f>
        <v>#REF!</v>
      </c>
      <c r="G79" s="80" t="e">
        <f>+'Mth LC'!#REF!</f>
        <v>#REF!</v>
      </c>
      <c r="H79" s="3" t="e">
        <f>SUM(E79:G79)</f>
        <v>#REF!</v>
      </c>
      <c r="I79" s="27" t="e">
        <f>+D79-H79</f>
        <v>#REF!</v>
      </c>
      <c r="K79" s="27">
        <v>0</v>
      </c>
      <c r="L79" s="80" t="e">
        <f>+'Mth LC'!#REF!</f>
        <v>#REF!</v>
      </c>
      <c r="M79" s="80" t="e">
        <f>+'Mth LC'!#REF!</f>
        <v>#REF!</v>
      </c>
      <c r="N79" s="80" t="e">
        <f>+'Mth LC'!#REF!</f>
        <v>#REF!</v>
      </c>
      <c r="O79" s="3" t="e">
        <f>SUM(L79:N79)</f>
        <v>#REF!</v>
      </c>
      <c r="P79" s="27" t="e">
        <f>+K79-O79</f>
        <v>#REF!</v>
      </c>
      <c r="R79" s="27">
        <v>0</v>
      </c>
      <c r="S79" s="80" t="e">
        <f>+'Mth LC'!#REF!</f>
        <v>#REF!</v>
      </c>
      <c r="T79" s="80" t="e">
        <f>+'Mth LC'!#REF!</f>
        <v>#REF!</v>
      </c>
      <c r="U79" s="80" t="e">
        <f>+'Mth LC'!#REF!</f>
        <v>#REF!</v>
      </c>
      <c r="V79" s="3" t="e">
        <f>SUM(S79:U79)</f>
        <v>#REF!</v>
      </c>
      <c r="W79" s="27" t="e">
        <f>+R79-V79</f>
        <v>#REF!</v>
      </c>
      <c r="Y79" s="27">
        <v>0</v>
      </c>
      <c r="Z79" s="80" t="e">
        <f>+'Mth LC'!#REF!</f>
        <v>#REF!</v>
      </c>
      <c r="AA79" s="80" t="e">
        <f>+'Mth LC'!#REF!</f>
        <v>#REF!</v>
      </c>
      <c r="AB79" s="80" t="e">
        <f>+'Mth LC'!#REF!</f>
        <v>#REF!</v>
      </c>
      <c r="AC79" s="3" t="e">
        <f>SUM(Z79:AB79)</f>
        <v>#REF!</v>
      </c>
      <c r="AD79" s="27" t="e">
        <f>+Y79-AC79</f>
        <v>#REF!</v>
      </c>
      <c r="AF79" s="84">
        <f t="shared" si="54"/>
        <v>0</v>
      </c>
      <c r="AG79" s="85" t="e">
        <f t="shared" si="55"/>
        <v>#REF!</v>
      </c>
    </row>
    <row r="80" spans="2:33" ht="12">
      <c r="E80" s="23"/>
      <c r="F80" s="23"/>
      <c r="G80" s="23"/>
      <c r="H80" s="23"/>
      <c r="L80" s="23"/>
      <c r="M80" s="23"/>
      <c r="N80" s="23"/>
      <c r="O80" s="23"/>
      <c r="S80" s="23"/>
      <c r="T80" s="23"/>
      <c r="U80" s="23"/>
      <c r="V80" s="23"/>
      <c r="Z80" s="23"/>
      <c r="AA80" s="23"/>
      <c r="AB80" s="23"/>
      <c r="AC80" s="23"/>
    </row>
    <row r="81" spans="1:33" ht="14" thickBot="1">
      <c r="B81" s="7" t="s">
        <v>88</v>
      </c>
      <c r="D81" s="24">
        <f t="shared" ref="D81:K81" si="56">SUM(D61:D80)</f>
        <v>300</v>
      </c>
      <c r="E81" s="24" t="e">
        <f t="shared" si="56"/>
        <v>#REF!</v>
      </c>
      <c r="F81" s="24" t="e">
        <f t="shared" si="56"/>
        <v>#REF!</v>
      </c>
      <c r="G81" s="24" t="e">
        <f t="shared" si="56"/>
        <v>#REF!</v>
      </c>
      <c r="H81" s="24" t="e">
        <f t="shared" si="56"/>
        <v>#REF!</v>
      </c>
      <c r="I81" s="24" t="e">
        <f t="shared" si="56"/>
        <v>#REF!</v>
      </c>
      <c r="K81" s="24">
        <f t="shared" si="56"/>
        <v>300</v>
      </c>
      <c r="L81" s="24" t="e">
        <f>SUM(L61:L80)</f>
        <v>#REF!</v>
      </c>
      <c r="M81" s="24" t="e">
        <f>SUM(M61:M80)</f>
        <v>#REF!</v>
      </c>
      <c r="N81" s="24" t="e">
        <f>SUM(N61:N80)</f>
        <v>#REF!</v>
      </c>
      <c r="O81" s="24" t="e">
        <f>SUM(O61:O80)</f>
        <v>#REF!</v>
      </c>
      <c r="P81" s="24" t="e">
        <f>SUM(P61:P80)</f>
        <v>#REF!</v>
      </c>
      <c r="R81" s="24">
        <f t="shared" ref="R81:W81" si="57">SUM(R61:R80)</f>
        <v>300</v>
      </c>
      <c r="S81" s="24" t="e">
        <f t="shared" si="57"/>
        <v>#REF!</v>
      </c>
      <c r="T81" s="24" t="e">
        <f t="shared" si="57"/>
        <v>#REF!</v>
      </c>
      <c r="U81" s="24" t="e">
        <f t="shared" si="57"/>
        <v>#REF!</v>
      </c>
      <c r="V81" s="24" t="e">
        <f t="shared" si="57"/>
        <v>#REF!</v>
      </c>
      <c r="W81" s="24" t="e">
        <f t="shared" si="57"/>
        <v>#REF!</v>
      </c>
      <c r="Y81" s="24">
        <f t="shared" ref="Y81:AD81" si="58">SUM(Y61:Y80)</f>
        <v>300</v>
      </c>
      <c r="Z81" s="24" t="e">
        <f t="shared" si="58"/>
        <v>#REF!</v>
      </c>
      <c r="AA81" s="24" t="e">
        <f t="shared" si="58"/>
        <v>#REF!</v>
      </c>
      <c r="AB81" s="24" t="e">
        <f t="shared" si="58"/>
        <v>#REF!</v>
      </c>
      <c r="AC81" s="24" t="e">
        <f t="shared" si="58"/>
        <v>#REF!</v>
      </c>
      <c r="AD81" s="24" t="e">
        <f t="shared" si="58"/>
        <v>#REF!</v>
      </c>
      <c r="AF81" s="24">
        <f>SUM(AF61:AF80)</f>
        <v>1200</v>
      </c>
      <c r="AG81" s="24" t="e">
        <f>SUM(AG61:AG80)</f>
        <v>#REF!</v>
      </c>
    </row>
    <row r="82" spans="1:33" thickTop="1">
      <c r="E82" s="23"/>
      <c r="F82" s="23"/>
      <c r="G82" s="23"/>
      <c r="H82" s="23"/>
      <c r="L82" s="23"/>
      <c r="M82" s="23"/>
      <c r="N82" s="23"/>
      <c r="O82" s="23"/>
      <c r="S82" s="23"/>
      <c r="T82" s="23"/>
      <c r="U82" s="23"/>
      <c r="V82" s="23"/>
      <c r="Z82" s="23"/>
      <c r="AA82" s="23"/>
      <c r="AB82" s="23"/>
      <c r="AC82" s="23"/>
    </row>
    <row r="83" spans="1:33">
      <c r="B83" s="13" t="s">
        <v>89</v>
      </c>
      <c r="D83" s="27">
        <v>4264</v>
      </c>
      <c r="E83" s="80">
        <f>+'Mth LC'!D39</f>
        <v>0</v>
      </c>
      <c r="F83" s="80">
        <f>+'Mth LC'!E39</f>
        <v>0</v>
      </c>
      <c r="G83" s="80">
        <f>+'Mth LC'!F39</f>
        <v>1215</v>
      </c>
      <c r="H83" s="3">
        <f>SUM(E83:G83)</f>
        <v>1215</v>
      </c>
      <c r="I83" s="27">
        <f>+D83-H83</f>
        <v>3049</v>
      </c>
      <c r="K83" s="27">
        <v>4791</v>
      </c>
      <c r="L83" s="80">
        <f>+'Mth LC'!G39</f>
        <v>1215</v>
      </c>
      <c r="M83" s="80">
        <f>+'Mth LC'!H39</f>
        <v>1215</v>
      </c>
      <c r="N83" s="80">
        <f>+'Mth LC'!I39</f>
        <v>1215</v>
      </c>
      <c r="O83" s="3">
        <f>SUM(L83:N83)</f>
        <v>3645</v>
      </c>
      <c r="P83" s="27">
        <f>+K83-O83</f>
        <v>1146</v>
      </c>
      <c r="R83" s="27">
        <v>4917</v>
      </c>
      <c r="S83" s="80">
        <f>+'Mth LC'!J39</f>
        <v>1215</v>
      </c>
      <c r="T83" s="80">
        <f>+'Mth LC'!K39</f>
        <v>1215</v>
      </c>
      <c r="U83" s="80">
        <f>+'Mth LC'!L39</f>
        <v>1215</v>
      </c>
      <c r="V83" s="3">
        <f>SUM(S83:U83)</f>
        <v>3645</v>
      </c>
      <c r="W83" s="27">
        <f>+R83-V83</f>
        <v>1272</v>
      </c>
      <c r="Y83" s="27">
        <v>5042</v>
      </c>
      <c r="Z83" s="80">
        <f>+'Mth LC'!M39</f>
        <v>1215</v>
      </c>
      <c r="AA83" s="80">
        <f>+'Mth LC'!N39</f>
        <v>1215</v>
      </c>
      <c r="AB83" s="80">
        <f>+'Mth LC'!O39</f>
        <v>1215</v>
      </c>
      <c r="AC83" s="3">
        <f>SUM(Z83:AB83)</f>
        <v>3645</v>
      </c>
      <c r="AD83" s="27">
        <f>+Y83-AC83</f>
        <v>1397</v>
      </c>
      <c r="AF83" s="84">
        <f>SUM(D83,K83,R83,Y83)</f>
        <v>19014</v>
      </c>
      <c r="AG83" s="85">
        <f>SUM(H83,O83,V83,AC83)</f>
        <v>12150</v>
      </c>
    </row>
    <row r="84" spans="1:33">
      <c r="E84" s="19"/>
      <c r="F84" s="19"/>
      <c r="G84" s="19"/>
      <c r="L84" s="19"/>
      <c r="M84" s="19"/>
      <c r="N84" s="19"/>
      <c r="S84" s="19"/>
      <c r="T84" s="19"/>
      <c r="U84" s="19"/>
      <c r="Z84" s="19"/>
      <c r="AA84" s="19"/>
      <c r="AB84" s="19"/>
    </row>
    <row r="85" spans="1:33">
      <c r="B85" s="13" t="s">
        <v>90</v>
      </c>
      <c r="D85" s="27">
        <v>0</v>
      </c>
      <c r="E85" s="80" t="e">
        <f>+'Mth LC'!#REF!</f>
        <v>#REF!</v>
      </c>
      <c r="F85" s="80" t="e">
        <f>+'Mth LC'!#REF!</f>
        <v>#REF!</v>
      </c>
      <c r="G85" s="80" t="e">
        <f>+'Mth LC'!#REF!</f>
        <v>#REF!</v>
      </c>
      <c r="H85" s="3" t="e">
        <f t="shared" ref="H85:H93" si="59">SUM(E85:G85)</f>
        <v>#REF!</v>
      </c>
      <c r="I85" s="27" t="e">
        <f t="shared" ref="I85:I93" si="60">+D85-H85</f>
        <v>#REF!</v>
      </c>
      <c r="K85" s="27">
        <v>0</v>
      </c>
      <c r="L85" s="80" t="e">
        <f>+'Mth LC'!#REF!</f>
        <v>#REF!</v>
      </c>
      <c r="M85" s="80" t="e">
        <f>+'Mth LC'!#REF!</f>
        <v>#REF!</v>
      </c>
      <c r="N85" s="80" t="e">
        <f>+'Mth LC'!#REF!</f>
        <v>#REF!</v>
      </c>
      <c r="O85" s="3" t="e">
        <f t="shared" ref="O85:O93" si="61">SUM(L85:N85)</f>
        <v>#REF!</v>
      </c>
      <c r="P85" s="27" t="e">
        <f t="shared" ref="P85:P93" si="62">+K85-O85</f>
        <v>#REF!</v>
      </c>
      <c r="R85" s="27">
        <v>0</v>
      </c>
      <c r="S85" s="80" t="e">
        <f>+'Mth LC'!#REF!</f>
        <v>#REF!</v>
      </c>
      <c r="T85" s="80" t="e">
        <f>+'Mth LC'!#REF!</f>
        <v>#REF!</v>
      </c>
      <c r="U85" s="80" t="e">
        <f>+'Mth LC'!#REF!</f>
        <v>#REF!</v>
      </c>
      <c r="V85" s="3" t="e">
        <f t="shared" ref="V85:V93" si="63">SUM(S85:U85)</f>
        <v>#REF!</v>
      </c>
      <c r="W85" s="27" t="e">
        <f t="shared" ref="W85:W93" si="64">+R85-V85</f>
        <v>#REF!</v>
      </c>
      <c r="Y85" s="27">
        <v>0</v>
      </c>
      <c r="Z85" s="80" t="e">
        <f>+'Mth LC'!#REF!</f>
        <v>#REF!</v>
      </c>
      <c r="AA85" s="80" t="e">
        <f>+'Mth LC'!#REF!</f>
        <v>#REF!</v>
      </c>
      <c r="AB85" s="80" t="e">
        <f>+'Mth LC'!#REF!</f>
        <v>#REF!</v>
      </c>
      <c r="AC85" s="3" t="e">
        <f t="shared" ref="AC85:AC93" si="65">SUM(Z85:AB85)</f>
        <v>#REF!</v>
      </c>
      <c r="AD85" s="27" t="e">
        <f t="shared" ref="AD85:AD93" si="66">+Y85-AC85</f>
        <v>#REF!</v>
      </c>
      <c r="AF85" s="84">
        <f t="shared" ref="AF85:AF93" si="67">SUM(D85,K85,R85,Y85)</f>
        <v>0</v>
      </c>
      <c r="AG85" s="85" t="e">
        <f t="shared" ref="AG85:AG93" si="68">SUM(H85,O85,V85,AC85)</f>
        <v>#REF!</v>
      </c>
    </row>
    <row r="86" spans="1:33">
      <c r="B86" s="13" t="s">
        <v>91</v>
      </c>
      <c r="D86" s="27">
        <v>0</v>
      </c>
      <c r="E86" s="80" t="e">
        <f>+'Mth LC'!#REF!</f>
        <v>#REF!</v>
      </c>
      <c r="F86" s="80" t="e">
        <f>+'Mth LC'!#REF!</f>
        <v>#REF!</v>
      </c>
      <c r="G86" s="80" t="e">
        <f>+'Mth LC'!#REF!</f>
        <v>#REF!</v>
      </c>
      <c r="H86" s="3" t="e">
        <f t="shared" si="59"/>
        <v>#REF!</v>
      </c>
      <c r="I86" s="27" t="e">
        <f t="shared" si="60"/>
        <v>#REF!</v>
      </c>
      <c r="K86" s="27">
        <v>0</v>
      </c>
      <c r="L86" s="80" t="e">
        <f>+'Mth LC'!#REF!</f>
        <v>#REF!</v>
      </c>
      <c r="M86" s="80" t="e">
        <f>+'Mth LC'!#REF!</f>
        <v>#REF!</v>
      </c>
      <c r="N86" s="80" t="e">
        <f>+'Mth LC'!#REF!</f>
        <v>#REF!</v>
      </c>
      <c r="O86" s="3" t="e">
        <f t="shared" si="61"/>
        <v>#REF!</v>
      </c>
      <c r="P86" s="27" t="e">
        <f t="shared" si="62"/>
        <v>#REF!</v>
      </c>
      <c r="R86" s="27">
        <v>0</v>
      </c>
      <c r="S86" s="80" t="e">
        <f>+'Mth LC'!#REF!</f>
        <v>#REF!</v>
      </c>
      <c r="T86" s="80" t="e">
        <f>+'Mth LC'!#REF!</f>
        <v>#REF!</v>
      </c>
      <c r="U86" s="80" t="e">
        <f>+'Mth LC'!#REF!</f>
        <v>#REF!</v>
      </c>
      <c r="V86" s="3" t="e">
        <f t="shared" si="63"/>
        <v>#REF!</v>
      </c>
      <c r="W86" s="27" t="e">
        <f t="shared" si="64"/>
        <v>#REF!</v>
      </c>
      <c r="Y86" s="27">
        <v>0</v>
      </c>
      <c r="Z86" s="80" t="e">
        <f>+'Mth LC'!#REF!</f>
        <v>#REF!</v>
      </c>
      <c r="AA86" s="80" t="e">
        <f>+'Mth LC'!#REF!</f>
        <v>#REF!</v>
      </c>
      <c r="AB86" s="80" t="e">
        <f>+'Mth LC'!#REF!</f>
        <v>#REF!</v>
      </c>
      <c r="AC86" s="3" t="e">
        <f t="shared" si="65"/>
        <v>#REF!</v>
      </c>
      <c r="AD86" s="27" t="e">
        <f t="shared" si="66"/>
        <v>#REF!</v>
      </c>
      <c r="AF86" s="84">
        <f t="shared" si="67"/>
        <v>0</v>
      </c>
      <c r="AG86" s="85" t="e">
        <f t="shared" si="68"/>
        <v>#REF!</v>
      </c>
    </row>
    <row r="87" spans="1:33">
      <c r="B87" s="13" t="s">
        <v>92</v>
      </c>
      <c r="D87" s="27">
        <v>0</v>
      </c>
      <c r="E87" s="80" t="e">
        <f>+'Mth LC'!#REF!</f>
        <v>#REF!</v>
      </c>
      <c r="F87" s="80" t="e">
        <f>+'Mth LC'!#REF!</f>
        <v>#REF!</v>
      </c>
      <c r="G87" s="80" t="e">
        <f>+'Mth LC'!#REF!</f>
        <v>#REF!</v>
      </c>
      <c r="H87" s="3" t="e">
        <f t="shared" si="59"/>
        <v>#REF!</v>
      </c>
      <c r="I87" s="27" t="e">
        <f t="shared" si="60"/>
        <v>#REF!</v>
      </c>
      <c r="K87" s="27">
        <v>0</v>
      </c>
      <c r="L87" s="80" t="e">
        <f>+'Mth LC'!#REF!</f>
        <v>#REF!</v>
      </c>
      <c r="M87" s="80" t="e">
        <f>+'Mth LC'!#REF!</f>
        <v>#REF!</v>
      </c>
      <c r="N87" s="80" t="e">
        <f>+'Mth LC'!#REF!</f>
        <v>#REF!</v>
      </c>
      <c r="O87" s="3" t="e">
        <f t="shared" si="61"/>
        <v>#REF!</v>
      </c>
      <c r="P87" s="27" t="e">
        <f t="shared" si="62"/>
        <v>#REF!</v>
      </c>
      <c r="R87" s="27">
        <v>0</v>
      </c>
      <c r="S87" s="80" t="e">
        <f>+'Mth LC'!#REF!</f>
        <v>#REF!</v>
      </c>
      <c r="T87" s="80" t="e">
        <f>+'Mth LC'!#REF!</f>
        <v>#REF!</v>
      </c>
      <c r="U87" s="80" t="e">
        <f>+'Mth LC'!#REF!</f>
        <v>#REF!</v>
      </c>
      <c r="V87" s="3" t="e">
        <f t="shared" si="63"/>
        <v>#REF!</v>
      </c>
      <c r="W87" s="27" t="e">
        <f t="shared" si="64"/>
        <v>#REF!</v>
      </c>
      <c r="Y87" s="27">
        <v>0</v>
      </c>
      <c r="Z87" s="80" t="e">
        <f>+'Mth LC'!#REF!</f>
        <v>#REF!</v>
      </c>
      <c r="AA87" s="80" t="e">
        <f>+'Mth LC'!#REF!</f>
        <v>#REF!</v>
      </c>
      <c r="AB87" s="80" t="e">
        <f>+'Mth LC'!#REF!</f>
        <v>#REF!</v>
      </c>
      <c r="AC87" s="3" t="e">
        <f t="shared" si="65"/>
        <v>#REF!</v>
      </c>
      <c r="AD87" s="27" t="e">
        <f t="shared" si="66"/>
        <v>#REF!</v>
      </c>
      <c r="AF87" s="84">
        <f t="shared" si="67"/>
        <v>0</v>
      </c>
      <c r="AG87" s="85" t="e">
        <f t="shared" si="68"/>
        <v>#REF!</v>
      </c>
    </row>
    <row r="88" spans="1:33">
      <c r="B88" s="13" t="s">
        <v>93</v>
      </c>
      <c r="D88" s="27">
        <v>0</v>
      </c>
      <c r="E88" s="80" t="e">
        <f>+'Mth LC'!#REF!</f>
        <v>#REF!</v>
      </c>
      <c r="F88" s="80" t="e">
        <f>+'Mth LC'!#REF!</f>
        <v>#REF!</v>
      </c>
      <c r="G88" s="80" t="e">
        <f>+'Mth LC'!#REF!</f>
        <v>#REF!</v>
      </c>
      <c r="H88" s="3" t="e">
        <f t="shared" si="59"/>
        <v>#REF!</v>
      </c>
      <c r="I88" s="27" t="e">
        <f t="shared" si="60"/>
        <v>#REF!</v>
      </c>
      <c r="K88" s="27">
        <v>0</v>
      </c>
      <c r="L88" s="80" t="e">
        <f>+'Mth LC'!#REF!</f>
        <v>#REF!</v>
      </c>
      <c r="M88" s="80" t="e">
        <f>+'Mth LC'!#REF!</f>
        <v>#REF!</v>
      </c>
      <c r="N88" s="80" t="e">
        <f>+'Mth LC'!#REF!</f>
        <v>#REF!</v>
      </c>
      <c r="O88" s="3" t="e">
        <f t="shared" si="61"/>
        <v>#REF!</v>
      </c>
      <c r="P88" s="27" t="e">
        <f t="shared" si="62"/>
        <v>#REF!</v>
      </c>
      <c r="R88" s="27">
        <v>0</v>
      </c>
      <c r="S88" s="80" t="e">
        <f>+'Mth LC'!#REF!</f>
        <v>#REF!</v>
      </c>
      <c r="T88" s="80" t="e">
        <f>+'Mth LC'!#REF!</f>
        <v>#REF!</v>
      </c>
      <c r="U88" s="80" t="e">
        <f>+'Mth LC'!#REF!</f>
        <v>#REF!</v>
      </c>
      <c r="V88" s="3" t="e">
        <f t="shared" si="63"/>
        <v>#REF!</v>
      </c>
      <c r="W88" s="27" t="e">
        <f t="shared" si="64"/>
        <v>#REF!</v>
      </c>
      <c r="Y88" s="27">
        <v>0</v>
      </c>
      <c r="Z88" s="80" t="e">
        <f>+'Mth LC'!#REF!</f>
        <v>#REF!</v>
      </c>
      <c r="AA88" s="80" t="e">
        <f>+'Mth LC'!#REF!</f>
        <v>#REF!</v>
      </c>
      <c r="AB88" s="80" t="e">
        <f>+'Mth LC'!#REF!</f>
        <v>#REF!</v>
      </c>
      <c r="AC88" s="3" t="e">
        <f t="shared" si="65"/>
        <v>#REF!</v>
      </c>
      <c r="AD88" s="27" t="e">
        <f t="shared" si="66"/>
        <v>#REF!</v>
      </c>
      <c r="AF88" s="84">
        <f t="shared" si="67"/>
        <v>0</v>
      </c>
      <c r="AG88" s="85" t="e">
        <f t="shared" si="68"/>
        <v>#REF!</v>
      </c>
    </row>
    <row r="89" spans="1:33">
      <c r="B89" s="13" t="s">
        <v>94</v>
      </c>
      <c r="D89" s="27">
        <v>0</v>
      </c>
      <c r="E89" s="80" t="e">
        <f>+'Mth LC'!#REF!</f>
        <v>#REF!</v>
      </c>
      <c r="F89" s="80" t="e">
        <f>+'Mth LC'!#REF!</f>
        <v>#REF!</v>
      </c>
      <c r="G89" s="80" t="e">
        <f>+'Mth LC'!#REF!</f>
        <v>#REF!</v>
      </c>
      <c r="H89" s="3" t="e">
        <f t="shared" si="59"/>
        <v>#REF!</v>
      </c>
      <c r="I89" s="27" t="e">
        <f t="shared" si="60"/>
        <v>#REF!</v>
      </c>
      <c r="K89" s="27">
        <v>0</v>
      </c>
      <c r="L89" s="80" t="e">
        <f>+'Mth LC'!#REF!</f>
        <v>#REF!</v>
      </c>
      <c r="M89" s="80" t="e">
        <f>+'Mth LC'!#REF!</f>
        <v>#REF!</v>
      </c>
      <c r="N89" s="80" t="e">
        <f>+'Mth LC'!#REF!</f>
        <v>#REF!</v>
      </c>
      <c r="O89" s="3" t="e">
        <f t="shared" si="61"/>
        <v>#REF!</v>
      </c>
      <c r="P89" s="27" t="e">
        <f t="shared" si="62"/>
        <v>#REF!</v>
      </c>
      <c r="R89" s="27">
        <v>0</v>
      </c>
      <c r="S89" s="80" t="e">
        <f>+'Mth LC'!#REF!</f>
        <v>#REF!</v>
      </c>
      <c r="T89" s="80" t="e">
        <f>+'Mth LC'!#REF!</f>
        <v>#REF!</v>
      </c>
      <c r="U89" s="80" t="e">
        <f>+'Mth LC'!#REF!</f>
        <v>#REF!</v>
      </c>
      <c r="V89" s="3" t="e">
        <f t="shared" si="63"/>
        <v>#REF!</v>
      </c>
      <c r="W89" s="27" t="e">
        <f t="shared" si="64"/>
        <v>#REF!</v>
      </c>
      <c r="Y89" s="27">
        <v>0</v>
      </c>
      <c r="Z89" s="80" t="e">
        <f>+'Mth LC'!#REF!</f>
        <v>#REF!</v>
      </c>
      <c r="AA89" s="80" t="e">
        <f>+'Mth LC'!#REF!</f>
        <v>#REF!</v>
      </c>
      <c r="AB89" s="80" t="e">
        <f>+'Mth LC'!#REF!</f>
        <v>#REF!</v>
      </c>
      <c r="AC89" s="3" t="e">
        <f t="shared" si="65"/>
        <v>#REF!</v>
      </c>
      <c r="AD89" s="27" t="e">
        <f t="shared" si="66"/>
        <v>#REF!</v>
      </c>
      <c r="AF89" s="84">
        <f t="shared" si="67"/>
        <v>0</v>
      </c>
      <c r="AG89" s="85" t="e">
        <f t="shared" si="68"/>
        <v>#REF!</v>
      </c>
    </row>
    <row r="90" spans="1:33">
      <c r="B90" s="13" t="s">
        <v>95</v>
      </c>
      <c r="D90" s="27">
        <v>0</v>
      </c>
      <c r="E90" s="80" t="e">
        <f>+'Mth LC'!#REF!</f>
        <v>#REF!</v>
      </c>
      <c r="F90" s="80" t="e">
        <f>+'Mth LC'!#REF!</f>
        <v>#REF!</v>
      </c>
      <c r="G90" s="80" t="e">
        <f>+'Mth LC'!#REF!</f>
        <v>#REF!</v>
      </c>
      <c r="H90" s="3" t="e">
        <f t="shared" si="59"/>
        <v>#REF!</v>
      </c>
      <c r="I90" s="27" t="e">
        <f t="shared" si="60"/>
        <v>#REF!</v>
      </c>
      <c r="K90" s="27">
        <v>0</v>
      </c>
      <c r="L90" s="80" t="e">
        <f>+'Mth LC'!#REF!</f>
        <v>#REF!</v>
      </c>
      <c r="M90" s="80" t="e">
        <f>+'Mth LC'!#REF!</f>
        <v>#REF!</v>
      </c>
      <c r="N90" s="80" t="e">
        <f>+'Mth LC'!#REF!</f>
        <v>#REF!</v>
      </c>
      <c r="O90" s="3" t="e">
        <f t="shared" si="61"/>
        <v>#REF!</v>
      </c>
      <c r="P90" s="27" t="e">
        <f t="shared" si="62"/>
        <v>#REF!</v>
      </c>
      <c r="R90" s="27">
        <v>0</v>
      </c>
      <c r="S90" s="80" t="e">
        <f>+'Mth LC'!#REF!</f>
        <v>#REF!</v>
      </c>
      <c r="T90" s="80" t="e">
        <f>+'Mth LC'!#REF!</f>
        <v>#REF!</v>
      </c>
      <c r="U90" s="80" t="e">
        <f>+'Mth LC'!#REF!</f>
        <v>#REF!</v>
      </c>
      <c r="V90" s="3" t="e">
        <f t="shared" si="63"/>
        <v>#REF!</v>
      </c>
      <c r="W90" s="27" t="e">
        <f t="shared" si="64"/>
        <v>#REF!</v>
      </c>
      <c r="Y90" s="27">
        <v>0</v>
      </c>
      <c r="Z90" s="80" t="e">
        <f>+'Mth LC'!#REF!</f>
        <v>#REF!</v>
      </c>
      <c r="AA90" s="80" t="e">
        <f>+'Mth LC'!#REF!</f>
        <v>#REF!</v>
      </c>
      <c r="AB90" s="80" t="e">
        <f>+'Mth LC'!#REF!</f>
        <v>#REF!</v>
      </c>
      <c r="AC90" s="3" t="e">
        <f t="shared" si="65"/>
        <v>#REF!</v>
      </c>
      <c r="AD90" s="27" t="e">
        <f t="shared" si="66"/>
        <v>#REF!</v>
      </c>
      <c r="AF90" s="84">
        <f t="shared" si="67"/>
        <v>0</v>
      </c>
      <c r="AG90" s="85" t="e">
        <f t="shared" si="68"/>
        <v>#REF!</v>
      </c>
    </row>
    <row r="91" spans="1:33">
      <c r="B91" s="13" t="s">
        <v>96</v>
      </c>
      <c r="D91" s="27">
        <v>0</v>
      </c>
      <c r="E91" s="80" t="e">
        <f>+'Mth LC'!#REF!</f>
        <v>#REF!</v>
      </c>
      <c r="F91" s="80" t="e">
        <f>+'Mth LC'!#REF!</f>
        <v>#REF!</v>
      </c>
      <c r="G91" s="80" t="e">
        <f>+'Mth LC'!#REF!</f>
        <v>#REF!</v>
      </c>
      <c r="H91" s="3" t="e">
        <f t="shared" si="59"/>
        <v>#REF!</v>
      </c>
      <c r="I91" s="27" t="e">
        <f t="shared" si="60"/>
        <v>#REF!</v>
      </c>
      <c r="K91" s="27">
        <v>0</v>
      </c>
      <c r="L91" s="80" t="e">
        <f>+'Mth LC'!#REF!</f>
        <v>#REF!</v>
      </c>
      <c r="M91" s="80" t="e">
        <f>+'Mth LC'!#REF!</f>
        <v>#REF!</v>
      </c>
      <c r="N91" s="80" t="e">
        <f>+'Mth LC'!#REF!</f>
        <v>#REF!</v>
      </c>
      <c r="O91" s="3" t="e">
        <f t="shared" si="61"/>
        <v>#REF!</v>
      </c>
      <c r="P91" s="27" t="e">
        <f t="shared" si="62"/>
        <v>#REF!</v>
      </c>
      <c r="R91" s="27">
        <v>0</v>
      </c>
      <c r="S91" s="80" t="e">
        <f>+'Mth LC'!#REF!</f>
        <v>#REF!</v>
      </c>
      <c r="T91" s="80" t="e">
        <f>+'Mth LC'!#REF!</f>
        <v>#REF!</v>
      </c>
      <c r="U91" s="80" t="e">
        <f>+'Mth LC'!#REF!</f>
        <v>#REF!</v>
      </c>
      <c r="V91" s="3" t="e">
        <f t="shared" si="63"/>
        <v>#REF!</v>
      </c>
      <c r="W91" s="27" t="e">
        <f t="shared" si="64"/>
        <v>#REF!</v>
      </c>
      <c r="Y91" s="27">
        <v>0</v>
      </c>
      <c r="Z91" s="80" t="e">
        <f>+'Mth LC'!#REF!</f>
        <v>#REF!</v>
      </c>
      <c r="AA91" s="80" t="e">
        <f>+'Mth LC'!#REF!</f>
        <v>#REF!</v>
      </c>
      <c r="AB91" s="80" t="e">
        <f>+'Mth LC'!#REF!</f>
        <v>#REF!</v>
      </c>
      <c r="AC91" s="3" t="e">
        <f t="shared" si="65"/>
        <v>#REF!</v>
      </c>
      <c r="AD91" s="27" t="e">
        <f t="shared" si="66"/>
        <v>#REF!</v>
      </c>
      <c r="AF91" s="84">
        <f t="shared" si="67"/>
        <v>0</v>
      </c>
      <c r="AG91" s="85" t="e">
        <f t="shared" si="68"/>
        <v>#REF!</v>
      </c>
    </row>
    <row r="92" spans="1:33">
      <c r="A92" s="53"/>
      <c r="B92" s="43" t="s">
        <v>97</v>
      </c>
      <c r="D92" s="27">
        <v>0</v>
      </c>
      <c r="E92" s="80" t="e">
        <f>+'Mth LC'!#REF!</f>
        <v>#REF!</v>
      </c>
      <c r="F92" s="80" t="e">
        <f>+'Mth LC'!#REF!</f>
        <v>#REF!</v>
      </c>
      <c r="G92" s="80" t="e">
        <f>+'Mth LC'!#REF!</f>
        <v>#REF!</v>
      </c>
      <c r="H92" s="3" t="e">
        <f t="shared" si="59"/>
        <v>#REF!</v>
      </c>
      <c r="I92" s="27" t="e">
        <f t="shared" si="60"/>
        <v>#REF!</v>
      </c>
      <c r="K92" s="27">
        <v>0</v>
      </c>
      <c r="L92" s="80" t="e">
        <f>+'Mth LC'!#REF!</f>
        <v>#REF!</v>
      </c>
      <c r="M92" s="80" t="e">
        <f>+'Mth LC'!#REF!</f>
        <v>#REF!</v>
      </c>
      <c r="N92" s="80" t="e">
        <f>+'Mth LC'!#REF!</f>
        <v>#REF!</v>
      </c>
      <c r="O92" s="3" t="e">
        <f t="shared" si="61"/>
        <v>#REF!</v>
      </c>
      <c r="P92" s="27" t="e">
        <f t="shared" si="62"/>
        <v>#REF!</v>
      </c>
      <c r="R92" s="27">
        <v>0</v>
      </c>
      <c r="S92" s="80" t="e">
        <f>+'Mth LC'!#REF!</f>
        <v>#REF!</v>
      </c>
      <c r="T92" s="80" t="e">
        <f>+'Mth LC'!#REF!</f>
        <v>#REF!</v>
      </c>
      <c r="U92" s="80" t="e">
        <f>+'Mth LC'!#REF!</f>
        <v>#REF!</v>
      </c>
      <c r="V92" s="3" t="e">
        <f t="shared" si="63"/>
        <v>#REF!</v>
      </c>
      <c r="W92" s="27" t="e">
        <f t="shared" si="64"/>
        <v>#REF!</v>
      </c>
      <c r="Y92" s="27">
        <v>0</v>
      </c>
      <c r="Z92" s="80" t="e">
        <f>+'Mth LC'!#REF!</f>
        <v>#REF!</v>
      </c>
      <c r="AA92" s="80" t="e">
        <f>+'Mth LC'!#REF!</f>
        <v>#REF!</v>
      </c>
      <c r="AB92" s="80" t="e">
        <f>+'Mth LC'!#REF!</f>
        <v>#REF!</v>
      </c>
      <c r="AC92" s="3" t="e">
        <f t="shared" si="65"/>
        <v>#REF!</v>
      </c>
      <c r="AD92" s="27" t="e">
        <f t="shared" si="66"/>
        <v>#REF!</v>
      </c>
      <c r="AF92" s="84">
        <f t="shared" si="67"/>
        <v>0</v>
      </c>
      <c r="AG92" s="85" t="e">
        <f t="shared" si="68"/>
        <v>#REF!</v>
      </c>
    </row>
    <row r="93" spans="1:33">
      <c r="D93" s="27">
        <v>0</v>
      </c>
      <c r="E93" s="80" t="e">
        <f>+'Mth LC'!#REF!</f>
        <v>#REF!</v>
      </c>
      <c r="F93" s="80" t="e">
        <f>+'Mth LC'!#REF!</f>
        <v>#REF!</v>
      </c>
      <c r="G93" s="80" t="e">
        <f>+'Mth LC'!#REF!</f>
        <v>#REF!</v>
      </c>
      <c r="H93" s="3" t="e">
        <f t="shared" si="59"/>
        <v>#REF!</v>
      </c>
      <c r="I93" s="27" t="e">
        <f t="shared" si="60"/>
        <v>#REF!</v>
      </c>
      <c r="K93" s="27">
        <v>0</v>
      </c>
      <c r="L93" s="80" t="e">
        <f>+'Mth LC'!#REF!</f>
        <v>#REF!</v>
      </c>
      <c r="M93" s="80" t="e">
        <f>+'Mth LC'!#REF!</f>
        <v>#REF!</v>
      </c>
      <c r="N93" s="80" t="e">
        <f>+'Mth LC'!#REF!</f>
        <v>#REF!</v>
      </c>
      <c r="O93" s="3" t="e">
        <f t="shared" si="61"/>
        <v>#REF!</v>
      </c>
      <c r="P93" s="27" t="e">
        <f t="shared" si="62"/>
        <v>#REF!</v>
      </c>
      <c r="R93" s="27">
        <v>0</v>
      </c>
      <c r="S93" s="80" t="e">
        <f>+'Mth LC'!#REF!</f>
        <v>#REF!</v>
      </c>
      <c r="T93" s="80" t="e">
        <f>+'Mth LC'!#REF!</f>
        <v>#REF!</v>
      </c>
      <c r="U93" s="80" t="e">
        <f>+'Mth LC'!#REF!</f>
        <v>#REF!</v>
      </c>
      <c r="V93" s="3" t="e">
        <f t="shared" si="63"/>
        <v>#REF!</v>
      </c>
      <c r="W93" s="27" t="e">
        <f t="shared" si="64"/>
        <v>#REF!</v>
      </c>
      <c r="Y93" s="27">
        <v>0</v>
      </c>
      <c r="Z93" s="80" t="e">
        <f>+'Mth LC'!#REF!</f>
        <v>#REF!</v>
      </c>
      <c r="AA93" s="80" t="e">
        <f>+'Mth LC'!#REF!</f>
        <v>#REF!</v>
      </c>
      <c r="AB93" s="80" t="e">
        <f>+'Mth LC'!#REF!</f>
        <v>#REF!</v>
      </c>
      <c r="AC93" s="3" t="e">
        <f t="shared" si="65"/>
        <v>#REF!</v>
      </c>
      <c r="AD93" s="27" t="e">
        <f t="shared" si="66"/>
        <v>#REF!</v>
      </c>
      <c r="AF93" s="84">
        <f t="shared" si="67"/>
        <v>0</v>
      </c>
      <c r="AG93" s="85" t="e">
        <f t="shared" si="68"/>
        <v>#REF!</v>
      </c>
    </row>
    <row r="94" spans="1:33" ht="12">
      <c r="E94" s="23"/>
      <c r="F94" s="23"/>
      <c r="G94" s="23"/>
      <c r="H94" s="23"/>
      <c r="L94" s="23"/>
      <c r="M94" s="23"/>
      <c r="N94" s="23"/>
      <c r="O94" s="23"/>
      <c r="S94" s="23"/>
      <c r="T94" s="23"/>
      <c r="U94" s="23"/>
      <c r="V94" s="23"/>
      <c r="Z94" s="23"/>
      <c r="AA94" s="23"/>
      <c r="AB94" s="23"/>
      <c r="AC94" s="23"/>
    </row>
    <row r="95" spans="1:33" ht="14" thickBot="1">
      <c r="B95" s="7" t="s">
        <v>98</v>
      </c>
      <c r="D95" s="24">
        <f t="shared" ref="D95:S95" si="69">SUM(D85:D94)</f>
        <v>0</v>
      </c>
      <c r="E95" s="24" t="e">
        <f t="shared" si="69"/>
        <v>#REF!</v>
      </c>
      <c r="F95" s="24" t="e">
        <f t="shared" si="69"/>
        <v>#REF!</v>
      </c>
      <c r="G95" s="24" t="e">
        <f t="shared" si="69"/>
        <v>#REF!</v>
      </c>
      <c r="H95" s="24" t="e">
        <f t="shared" si="69"/>
        <v>#REF!</v>
      </c>
      <c r="I95" s="24" t="e">
        <f t="shared" si="69"/>
        <v>#REF!</v>
      </c>
      <c r="K95" s="24">
        <f t="shared" si="69"/>
        <v>0</v>
      </c>
      <c r="L95" s="24" t="e">
        <f t="shared" si="69"/>
        <v>#REF!</v>
      </c>
      <c r="M95" s="24" t="e">
        <f t="shared" si="69"/>
        <v>#REF!</v>
      </c>
      <c r="N95" s="24" t="e">
        <f t="shared" si="69"/>
        <v>#REF!</v>
      </c>
      <c r="O95" s="24" t="e">
        <f t="shared" si="69"/>
        <v>#REF!</v>
      </c>
      <c r="P95" s="24" t="e">
        <f t="shared" si="69"/>
        <v>#REF!</v>
      </c>
      <c r="R95" s="24">
        <f t="shared" si="69"/>
        <v>0</v>
      </c>
      <c r="S95" s="24" t="e">
        <f t="shared" si="69"/>
        <v>#REF!</v>
      </c>
      <c r="T95" s="24" t="e">
        <f>SUM(T85:T94)</f>
        <v>#REF!</v>
      </c>
      <c r="U95" s="24" t="e">
        <f>SUM(U85:U94)</f>
        <v>#REF!</v>
      </c>
      <c r="V95" s="24" t="e">
        <f>SUM(V85:V94)</f>
        <v>#REF!</v>
      </c>
      <c r="W95" s="24" t="e">
        <f>SUM(W85:W94)</f>
        <v>#REF!</v>
      </c>
      <c r="Y95" s="24">
        <f t="shared" ref="Y95:AD95" si="70">SUM(Y85:Y94)</f>
        <v>0</v>
      </c>
      <c r="Z95" s="24" t="e">
        <f t="shared" si="70"/>
        <v>#REF!</v>
      </c>
      <c r="AA95" s="24" t="e">
        <f t="shared" si="70"/>
        <v>#REF!</v>
      </c>
      <c r="AB95" s="24" t="e">
        <f t="shared" si="70"/>
        <v>#REF!</v>
      </c>
      <c r="AC95" s="24" t="e">
        <f t="shared" si="70"/>
        <v>#REF!</v>
      </c>
      <c r="AD95" s="24" t="e">
        <f t="shared" si="70"/>
        <v>#REF!</v>
      </c>
      <c r="AF95" s="24">
        <f>SUM(AF85:AF94)</f>
        <v>0</v>
      </c>
      <c r="AG95" s="24" t="e">
        <f>SUM(AG85:AG94)</f>
        <v>#REF!</v>
      </c>
    </row>
    <row r="96" spans="1:33" ht="14" thickTop="1"/>
    <row r="97" spans="2:33">
      <c r="B97" s="13" t="s">
        <v>99</v>
      </c>
      <c r="D97" s="27">
        <v>0</v>
      </c>
      <c r="E97" s="80" t="e">
        <f>+'Mth LC'!#REF!</f>
        <v>#REF!</v>
      </c>
      <c r="F97" s="80" t="e">
        <f>+'Mth LC'!#REF!</f>
        <v>#REF!</v>
      </c>
      <c r="G97" s="80" t="e">
        <f>+'Mth LC'!#REF!</f>
        <v>#REF!</v>
      </c>
      <c r="H97" s="3" t="e">
        <f t="shared" ref="H97:H108" si="71">SUM(E97:G97)</f>
        <v>#REF!</v>
      </c>
      <c r="I97" s="27" t="e">
        <f t="shared" ref="I97:I108" si="72">+D97-H97</f>
        <v>#REF!</v>
      </c>
      <c r="K97" s="27">
        <v>0</v>
      </c>
      <c r="L97" s="80" t="e">
        <f>+'Mth LC'!#REF!</f>
        <v>#REF!</v>
      </c>
      <c r="M97" s="80" t="e">
        <f>+'Mth LC'!#REF!</f>
        <v>#REF!</v>
      </c>
      <c r="N97" s="80" t="e">
        <f>+'Mth LC'!#REF!</f>
        <v>#REF!</v>
      </c>
      <c r="O97" s="3" t="e">
        <f t="shared" ref="O97:O108" si="73">SUM(L97:N97)</f>
        <v>#REF!</v>
      </c>
      <c r="P97" s="27" t="e">
        <f t="shared" ref="P97:P108" si="74">+K97-O97</f>
        <v>#REF!</v>
      </c>
      <c r="R97" s="27">
        <v>0</v>
      </c>
      <c r="S97" s="80" t="e">
        <f>+'Mth LC'!#REF!</f>
        <v>#REF!</v>
      </c>
      <c r="T97" s="80" t="e">
        <f>+'Mth LC'!#REF!</f>
        <v>#REF!</v>
      </c>
      <c r="U97" s="80" t="e">
        <f>+'Mth LC'!#REF!</f>
        <v>#REF!</v>
      </c>
      <c r="V97" s="3" t="e">
        <f t="shared" ref="V97:V108" si="75">SUM(S97:U97)</f>
        <v>#REF!</v>
      </c>
      <c r="W97" s="27" t="e">
        <f t="shared" ref="W97:W108" si="76">+R97-V97</f>
        <v>#REF!</v>
      </c>
      <c r="Y97" s="27">
        <v>0</v>
      </c>
      <c r="Z97" s="80" t="e">
        <f>+'Mth LC'!#REF!</f>
        <v>#REF!</v>
      </c>
      <c r="AA97" s="80" t="e">
        <f>+'Mth LC'!#REF!</f>
        <v>#REF!</v>
      </c>
      <c r="AB97" s="80" t="e">
        <f>+'Mth LC'!#REF!</f>
        <v>#REF!</v>
      </c>
      <c r="AC97" s="3" t="e">
        <f t="shared" ref="AC97:AC108" si="77">SUM(Z97:AB97)</f>
        <v>#REF!</v>
      </c>
      <c r="AD97" s="27" t="e">
        <f t="shared" ref="AD97:AD108" si="78">+Y97-AC97</f>
        <v>#REF!</v>
      </c>
      <c r="AF97" s="84">
        <f t="shared" ref="AF97:AF108" si="79">SUM(D97,K97,R97,Y97)</f>
        <v>0</v>
      </c>
      <c r="AG97" s="85" t="e">
        <f t="shared" ref="AG97:AG108" si="80">SUM(H97,O97,V97,AC97)</f>
        <v>#REF!</v>
      </c>
    </row>
    <row r="98" spans="2:33">
      <c r="B98" s="13" t="s">
        <v>100</v>
      </c>
      <c r="D98" s="27">
        <v>0</v>
      </c>
      <c r="E98" s="80" t="e">
        <f>+'Mth LC'!#REF!</f>
        <v>#REF!</v>
      </c>
      <c r="F98" s="80" t="e">
        <f>+'Mth LC'!#REF!</f>
        <v>#REF!</v>
      </c>
      <c r="G98" s="80" t="e">
        <f>+'Mth LC'!#REF!</f>
        <v>#REF!</v>
      </c>
      <c r="H98" s="3" t="e">
        <f t="shared" si="71"/>
        <v>#REF!</v>
      </c>
      <c r="I98" s="27" t="e">
        <f t="shared" si="72"/>
        <v>#REF!</v>
      </c>
      <c r="K98" s="27">
        <v>0</v>
      </c>
      <c r="L98" s="80" t="e">
        <f>+'Mth LC'!#REF!</f>
        <v>#REF!</v>
      </c>
      <c r="M98" s="80" t="e">
        <f>+'Mth LC'!#REF!</f>
        <v>#REF!</v>
      </c>
      <c r="N98" s="80" t="e">
        <f>+'Mth LC'!#REF!</f>
        <v>#REF!</v>
      </c>
      <c r="O98" s="3" t="e">
        <f t="shared" si="73"/>
        <v>#REF!</v>
      </c>
      <c r="P98" s="27" t="e">
        <f t="shared" si="74"/>
        <v>#REF!</v>
      </c>
      <c r="R98" s="27">
        <v>0</v>
      </c>
      <c r="S98" s="80" t="e">
        <f>+'Mth LC'!#REF!</f>
        <v>#REF!</v>
      </c>
      <c r="T98" s="80" t="e">
        <f>+'Mth LC'!#REF!</f>
        <v>#REF!</v>
      </c>
      <c r="U98" s="80" t="e">
        <f>+'Mth LC'!#REF!</f>
        <v>#REF!</v>
      </c>
      <c r="V98" s="3" t="e">
        <f t="shared" si="75"/>
        <v>#REF!</v>
      </c>
      <c r="W98" s="27" t="e">
        <f t="shared" si="76"/>
        <v>#REF!</v>
      </c>
      <c r="Y98" s="27">
        <v>0</v>
      </c>
      <c r="Z98" s="80" t="e">
        <f>+'Mth LC'!#REF!</f>
        <v>#REF!</v>
      </c>
      <c r="AA98" s="80" t="e">
        <f>+'Mth LC'!#REF!</f>
        <v>#REF!</v>
      </c>
      <c r="AB98" s="80" t="e">
        <f>+'Mth LC'!#REF!</f>
        <v>#REF!</v>
      </c>
      <c r="AC98" s="3" t="e">
        <f t="shared" si="77"/>
        <v>#REF!</v>
      </c>
      <c r="AD98" s="27" t="e">
        <f t="shared" si="78"/>
        <v>#REF!</v>
      </c>
      <c r="AF98" s="84">
        <f t="shared" si="79"/>
        <v>0</v>
      </c>
      <c r="AG98" s="85" t="e">
        <f t="shared" si="80"/>
        <v>#REF!</v>
      </c>
    </row>
    <row r="99" spans="2:33">
      <c r="B99" s="13" t="s">
        <v>101</v>
      </c>
      <c r="D99" s="27">
        <v>0</v>
      </c>
      <c r="E99" s="80" t="e">
        <f>+'Mth LC'!#REF!</f>
        <v>#REF!</v>
      </c>
      <c r="F99" s="80" t="e">
        <f>+'Mth LC'!#REF!</f>
        <v>#REF!</v>
      </c>
      <c r="G99" s="80" t="e">
        <f>+'Mth LC'!#REF!</f>
        <v>#REF!</v>
      </c>
      <c r="H99" s="3" t="e">
        <f t="shared" si="71"/>
        <v>#REF!</v>
      </c>
      <c r="I99" s="27" t="e">
        <f t="shared" si="72"/>
        <v>#REF!</v>
      </c>
      <c r="K99" s="27">
        <v>0</v>
      </c>
      <c r="L99" s="80" t="e">
        <f>+'Mth LC'!#REF!</f>
        <v>#REF!</v>
      </c>
      <c r="M99" s="80" t="e">
        <f>+'Mth LC'!#REF!</f>
        <v>#REF!</v>
      </c>
      <c r="N99" s="80" t="e">
        <f>+'Mth LC'!#REF!</f>
        <v>#REF!</v>
      </c>
      <c r="O99" s="3" t="e">
        <f t="shared" si="73"/>
        <v>#REF!</v>
      </c>
      <c r="P99" s="27" t="e">
        <f t="shared" si="74"/>
        <v>#REF!</v>
      </c>
      <c r="R99" s="27">
        <v>0</v>
      </c>
      <c r="S99" s="80" t="e">
        <f>+'Mth LC'!#REF!</f>
        <v>#REF!</v>
      </c>
      <c r="T99" s="80" t="e">
        <f>+'Mth LC'!#REF!</f>
        <v>#REF!</v>
      </c>
      <c r="U99" s="80" t="e">
        <f>+'Mth LC'!#REF!</f>
        <v>#REF!</v>
      </c>
      <c r="V99" s="3" t="e">
        <f t="shared" si="75"/>
        <v>#REF!</v>
      </c>
      <c r="W99" s="27" t="e">
        <f t="shared" si="76"/>
        <v>#REF!</v>
      </c>
      <c r="Y99" s="27">
        <v>0</v>
      </c>
      <c r="Z99" s="80" t="e">
        <f>+'Mth LC'!#REF!</f>
        <v>#REF!</v>
      </c>
      <c r="AA99" s="80" t="e">
        <f>+'Mth LC'!#REF!</f>
        <v>#REF!</v>
      </c>
      <c r="AB99" s="80" t="e">
        <f>+'Mth LC'!#REF!</f>
        <v>#REF!</v>
      </c>
      <c r="AC99" s="3" t="e">
        <f t="shared" si="77"/>
        <v>#REF!</v>
      </c>
      <c r="AD99" s="27" t="e">
        <f t="shared" si="78"/>
        <v>#REF!</v>
      </c>
      <c r="AF99" s="84">
        <f t="shared" si="79"/>
        <v>0</v>
      </c>
      <c r="AG99" s="85" t="e">
        <f t="shared" si="80"/>
        <v>#REF!</v>
      </c>
    </row>
    <row r="100" spans="2:33">
      <c r="B100" s="13" t="s">
        <v>102</v>
      </c>
      <c r="D100" s="27">
        <v>0</v>
      </c>
      <c r="E100" s="80" t="e">
        <f>+'Mth LC'!#REF!</f>
        <v>#REF!</v>
      </c>
      <c r="F100" s="80" t="e">
        <f>+'Mth LC'!#REF!</f>
        <v>#REF!</v>
      </c>
      <c r="G100" s="80" t="e">
        <f>+'Mth LC'!#REF!</f>
        <v>#REF!</v>
      </c>
      <c r="H100" s="3" t="e">
        <f t="shared" si="71"/>
        <v>#REF!</v>
      </c>
      <c r="I100" s="27" t="e">
        <f t="shared" si="72"/>
        <v>#REF!</v>
      </c>
      <c r="K100" s="27">
        <v>0</v>
      </c>
      <c r="L100" s="80" t="e">
        <f>+'Mth LC'!#REF!</f>
        <v>#REF!</v>
      </c>
      <c r="M100" s="80" t="e">
        <f>+'Mth LC'!#REF!</f>
        <v>#REF!</v>
      </c>
      <c r="N100" s="80" t="e">
        <f>+'Mth LC'!#REF!</f>
        <v>#REF!</v>
      </c>
      <c r="O100" s="3" t="e">
        <f t="shared" si="73"/>
        <v>#REF!</v>
      </c>
      <c r="P100" s="27" t="e">
        <f t="shared" si="74"/>
        <v>#REF!</v>
      </c>
      <c r="R100" s="27">
        <v>0</v>
      </c>
      <c r="S100" s="80" t="e">
        <f>+'Mth LC'!#REF!</f>
        <v>#REF!</v>
      </c>
      <c r="T100" s="80" t="e">
        <f>+'Mth LC'!#REF!</f>
        <v>#REF!</v>
      </c>
      <c r="U100" s="80" t="e">
        <f>+'Mth LC'!#REF!</f>
        <v>#REF!</v>
      </c>
      <c r="V100" s="3" t="e">
        <f t="shared" si="75"/>
        <v>#REF!</v>
      </c>
      <c r="W100" s="27" t="e">
        <f t="shared" si="76"/>
        <v>#REF!</v>
      </c>
      <c r="Y100" s="27">
        <v>0</v>
      </c>
      <c r="Z100" s="80" t="e">
        <f>+'Mth LC'!#REF!</f>
        <v>#REF!</v>
      </c>
      <c r="AA100" s="80" t="e">
        <f>+'Mth LC'!#REF!</f>
        <v>#REF!</v>
      </c>
      <c r="AB100" s="80" t="e">
        <f>+'Mth LC'!#REF!</f>
        <v>#REF!</v>
      </c>
      <c r="AC100" s="3" t="e">
        <f t="shared" si="77"/>
        <v>#REF!</v>
      </c>
      <c r="AD100" s="27" t="e">
        <f t="shared" si="78"/>
        <v>#REF!</v>
      </c>
      <c r="AF100" s="84">
        <f t="shared" si="79"/>
        <v>0</v>
      </c>
      <c r="AG100" s="85" t="e">
        <f t="shared" si="80"/>
        <v>#REF!</v>
      </c>
    </row>
    <row r="101" spans="2:33">
      <c r="B101" s="13" t="s">
        <v>103</v>
      </c>
      <c r="D101" s="27">
        <v>0</v>
      </c>
      <c r="E101" s="80" t="e">
        <f>+'Mth LC'!#REF!</f>
        <v>#REF!</v>
      </c>
      <c r="F101" s="80" t="e">
        <f>+'Mth LC'!#REF!</f>
        <v>#REF!</v>
      </c>
      <c r="G101" s="80" t="e">
        <f>+'Mth LC'!#REF!</f>
        <v>#REF!</v>
      </c>
      <c r="H101" s="3" t="e">
        <f t="shared" si="71"/>
        <v>#REF!</v>
      </c>
      <c r="I101" s="27" t="e">
        <f t="shared" si="72"/>
        <v>#REF!</v>
      </c>
      <c r="K101" s="27">
        <v>0</v>
      </c>
      <c r="L101" s="80" t="e">
        <f>+'Mth LC'!#REF!</f>
        <v>#REF!</v>
      </c>
      <c r="M101" s="80" t="e">
        <f>+'Mth LC'!#REF!</f>
        <v>#REF!</v>
      </c>
      <c r="N101" s="80" t="e">
        <f>+'Mth LC'!#REF!</f>
        <v>#REF!</v>
      </c>
      <c r="O101" s="3" t="e">
        <f t="shared" si="73"/>
        <v>#REF!</v>
      </c>
      <c r="P101" s="27" t="e">
        <f t="shared" si="74"/>
        <v>#REF!</v>
      </c>
      <c r="R101" s="27">
        <v>0</v>
      </c>
      <c r="S101" s="80" t="e">
        <f>+'Mth LC'!#REF!</f>
        <v>#REF!</v>
      </c>
      <c r="T101" s="80" t="e">
        <f>+'Mth LC'!#REF!</f>
        <v>#REF!</v>
      </c>
      <c r="U101" s="80" t="e">
        <f>+'Mth LC'!#REF!</f>
        <v>#REF!</v>
      </c>
      <c r="V101" s="3" t="e">
        <f t="shared" si="75"/>
        <v>#REF!</v>
      </c>
      <c r="W101" s="27" t="e">
        <f t="shared" si="76"/>
        <v>#REF!</v>
      </c>
      <c r="Y101" s="27">
        <v>0</v>
      </c>
      <c r="Z101" s="80" t="e">
        <f>+'Mth LC'!#REF!</f>
        <v>#REF!</v>
      </c>
      <c r="AA101" s="80" t="e">
        <f>+'Mth LC'!#REF!</f>
        <v>#REF!</v>
      </c>
      <c r="AB101" s="80" t="e">
        <f>+'Mth LC'!#REF!</f>
        <v>#REF!</v>
      </c>
      <c r="AC101" s="3" t="e">
        <f t="shared" si="77"/>
        <v>#REF!</v>
      </c>
      <c r="AD101" s="27" t="e">
        <f t="shared" si="78"/>
        <v>#REF!</v>
      </c>
      <c r="AF101" s="84">
        <f t="shared" si="79"/>
        <v>0</v>
      </c>
      <c r="AG101" s="85" t="e">
        <f t="shared" si="80"/>
        <v>#REF!</v>
      </c>
    </row>
    <row r="102" spans="2:33">
      <c r="B102" s="13" t="s">
        <v>104</v>
      </c>
      <c r="D102" s="27">
        <v>0</v>
      </c>
      <c r="E102" s="80" t="e">
        <f>+'Mth LC'!#REF!</f>
        <v>#REF!</v>
      </c>
      <c r="F102" s="80" t="e">
        <f>+'Mth LC'!#REF!</f>
        <v>#REF!</v>
      </c>
      <c r="G102" s="80" t="e">
        <f>+'Mth LC'!#REF!</f>
        <v>#REF!</v>
      </c>
      <c r="H102" s="3" t="e">
        <f t="shared" si="71"/>
        <v>#REF!</v>
      </c>
      <c r="I102" s="27" t="e">
        <f t="shared" si="72"/>
        <v>#REF!</v>
      </c>
      <c r="K102" s="27">
        <v>0</v>
      </c>
      <c r="L102" s="80" t="e">
        <f>+'Mth LC'!#REF!</f>
        <v>#REF!</v>
      </c>
      <c r="M102" s="80" t="e">
        <f>+'Mth LC'!#REF!</f>
        <v>#REF!</v>
      </c>
      <c r="N102" s="80" t="e">
        <f>+'Mth LC'!#REF!</f>
        <v>#REF!</v>
      </c>
      <c r="O102" s="3" t="e">
        <f t="shared" si="73"/>
        <v>#REF!</v>
      </c>
      <c r="P102" s="27" t="e">
        <f t="shared" si="74"/>
        <v>#REF!</v>
      </c>
      <c r="R102" s="27">
        <v>0</v>
      </c>
      <c r="S102" s="80" t="e">
        <f>+'Mth LC'!#REF!</f>
        <v>#REF!</v>
      </c>
      <c r="T102" s="80" t="e">
        <f>+'Mth LC'!#REF!</f>
        <v>#REF!</v>
      </c>
      <c r="U102" s="80" t="e">
        <f>+'Mth LC'!#REF!</f>
        <v>#REF!</v>
      </c>
      <c r="V102" s="3" t="e">
        <f t="shared" si="75"/>
        <v>#REF!</v>
      </c>
      <c r="W102" s="27" t="e">
        <f t="shared" si="76"/>
        <v>#REF!</v>
      </c>
      <c r="Y102" s="27">
        <v>0</v>
      </c>
      <c r="Z102" s="80" t="e">
        <f>+'Mth LC'!#REF!</f>
        <v>#REF!</v>
      </c>
      <c r="AA102" s="80" t="e">
        <f>+'Mth LC'!#REF!</f>
        <v>#REF!</v>
      </c>
      <c r="AB102" s="80" t="e">
        <f>+'Mth LC'!#REF!</f>
        <v>#REF!</v>
      </c>
      <c r="AC102" s="3" t="e">
        <f t="shared" si="77"/>
        <v>#REF!</v>
      </c>
      <c r="AD102" s="27" t="e">
        <f t="shared" si="78"/>
        <v>#REF!</v>
      </c>
      <c r="AF102" s="84">
        <f t="shared" si="79"/>
        <v>0</v>
      </c>
      <c r="AG102" s="85" t="e">
        <f t="shared" si="80"/>
        <v>#REF!</v>
      </c>
    </row>
    <row r="103" spans="2:33">
      <c r="B103" s="13" t="s">
        <v>105</v>
      </c>
      <c r="D103" s="27">
        <v>0</v>
      </c>
      <c r="E103" s="80" t="e">
        <f>+'Mth LC'!#REF!</f>
        <v>#REF!</v>
      </c>
      <c r="F103" s="80" t="e">
        <f>+'Mth LC'!#REF!</f>
        <v>#REF!</v>
      </c>
      <c r="G103" s="80" t="e">
        <f>+'Mth LC'!#REF!</f>
        <v>#REF!</v>
      </c>
      <c r="H103" s="3" t="e">
        <f t="shared" si="71"/>
        <v>#REF!</v>
      </c>
      <c r="I103" s="27" t="e">
        <f t="shared" si="72"/>
        <v>#REF!</v>
      </c>
      <c r="K103" s="27">
        <v>0</v>
      </c>
      <c r="L103" s="80" t="e">
        <f>+'Mth LC'!#REF!</f>
        <v>#REF!</v>
      </c>
      <c r="M103" s="80" t="e">
        <f>+'Mth LC'!#REF!</f>
        <v>#REF!</v>
      </c>
      <c r="N103" s="80" t="e">
        <f>+'Mth LC'!#REF!</f>
        <v>#REF!</v>
      </c>
      <c r="O103" s="3" t="e">
        <f t="shared" si="73"/>
        <v>#REF!</v>
      </c>
      <c r="P103" s="27" t="e">
        <f t="shared" si="74"/>
        <v>#REF!</v>
      </c>
      <c r="R103" s="27">
        <v>0</v>
      </c>
      <c r="S103" s="80" t="e">
        <f>+'Mth LC'!#REF!</f>
        <v>#REF!</v>
      </c>
      <c r="T103" s="80" t="e">
        <f>+'Mth LC'!#REF!</f>
        <v>#REF!</v>
      </c>
      <c r="U103" s="80" t="e">
        <f>+'Mth LC'!#REF!</f>
        <v>#REF!</v>
      </c>
      <c r="V103" s="3" t="e">
        <f t="shared" si="75"/>
        <v>#REF!</v>
      </c>
      <c r="W103" s="27" t="e">
        <f t="shared" si="76"/>
        <v>#REF!</v>
      </c>
      <c r="Y103" s="27">
        <v>0</v>
      </c>
      <c r="Z103" s="80" t="e">
        <f>+'Mth LC'!#REF!</f>
        <v>#REF!</v>
      </c>
      <c r="AA103" s="80" t="e">
        <f>+'Mth LC'!#REF!</f>
        <v>#REF!</v>
      </c>
      <c r="AB103" s="80" t="e">
        <f>+'Mth LC'!#REF!</f>
        <v>#REF!</v>
      </c>
      <c r="AC103" s="3" t="e">
        <f t="shared" si="77"/>
        <v>#REF!</v>
      </c>
      <c r="AD103" s="27" t="e">
        <f t="shared" si="78"/>
        <v>#REF!</v>
      </c>
      <c r="AF103" s="84">
        <f t="shared" si="79"/>
        <v>0</v>
      </c>
      <c r="AG103" s="85" t="e">
        <f t="shared" si="80"/>
        <v>#REF!</v>
      </c>
    </row>
    <row r="104" spans="2:33">
      <c r="B104" s="13" t="s">
        <v>106</v>
      </c>
      <c r="D104" s="27">
        <v>0</v>
      </c>
      <c r="E104" s="80" t="e">
        <f>+'Mth LC'!#REF!</f>
        <v>#REF!</v>
      </c>
      <c r="F104" s="80" t="e">
        <f>+'Mth LC'!#REF!</f>
        <v>#REF!</v>
      </c>
      <c r="G104" s="80" t="e">
        <f>+'Mth LC'!#REF!</f>
        <v>#REF!</v>
      </c>
      <c r="H104" s="3" t="e">
        <f t="shared" si="71"/>
        <v>#REF!</v>
      </c>
      <c r="I104" s="27" t="e">
        <f t="shared" si="72"/>
        <v>#REF!</v>
      </c>
      <c r="K104" s="27">
        <v>0</v>
      </c>
      <c r="L104" s="80" t="e">
        <f>+'Mth LC'!#REF!</f>
        <v>#REF!</v>
      </c>
      <c r="M104" s="80" t="e">
        <f>+'Mth LC'!#REF!</f>
        <v>#REF!</v>
      </c>
      <c r="N104" s="80" t="e">
        <f>+'Mth LC'!#REF!</f>
        <v>#REF!</v>
      </c>
      <c r="O104" s="3" t="e">
        <f t="shared" si="73"/>
        <v>#REF!</v>
      </c>
      <c r="P104" s="27" t="e">
        <f t="shared" si="74"/>
        <v>#REF!</v>
      </c>
      <c r="R104" s="27">
        <v>0</v>
      </c>
      <c r="S104" s="80" t="e">
        <f>+'Mth LC'!#REF!</f>
        <v>#REF!</v>
      </c>
      <c r="T104" s="80" t="e">
        <f>+'Mth LC'!#REF!</f>
        <v>#REF!</v>
      </c>
      <c r="U104" s="80" t="e">
        <f>+'Mth LC'!#REF!</f>
        <v>#REF!</v>
      </c>
      <c r="V104" s="3" t="e">
        <f t="shared" si="75"/>
        <v>#REF!</v>
      </c>
      <c r="W104" s="27" t="e">
        <f t="shared" si="76"/>
        <v>#REF!</v>
      </c>
      <c r="Y104" s="27">
        <v>0</v>
      </c>
      <c r="Z104" s="80" t="e">
        <f>+'Mth LC'!#REF!</f>
        <v>#REF!</v>
      </c>
      <c r="AA104" s="80" t="e">
        <f>+'Mth LC'!#REF!</f>
        <v>#REF!</v>
      </c>
      <c r="AB104" s="80" t="e">
        <f>+'Mth LC'!#REF!</f>
        <v>#REF!</v>
      </c>
      <c r="AC104" s="3" t="e">
        <f t="shared" si="77"/>
        <v>#REF!</v>
      </c>
      <c r="AD104" s="27" t="e">
        <f t="shared" si="78"/>
        <v>#REF!</v>
      </c>
      <c r="AF104" s="84">
        <f t="shared" si="79"/>
        <v>0</v>
      </c>
      <c r="AG104" s="85" t="e">
        <f t="shared" si="80"/>
        <v>#REF!</v>
      </c>
    </row>
    <row r="105" spans="2:33">
      <c r="B105" s="13" t="s">
        <v>107</v>
      </c>
      <c r="D105" s="27">
        <v>0</v>
      </c>
      <c r="E105" s="80" t="e">
        <f>+'Mth LC'!#REF!</f>
        <v>#REF!</v>
      </c>
      <c r="F105" s="80" t="e">
        <f>+'Mth LC'!#REF!</f>
        <v>#REF!</v>
      </c>
      <c r="G105" s="80" t="e">
        <f>+'Mth LC'!#REF!</f>
        <v>#REF!</v>
      </c>
      <c r="H105" s="3" t="e">
        <f t="shared" si="71"/>
        <v>#REF!</v>
      </c>
      <c r="I105" s="27" t="e">
        <f t="shared" si="72"/>
        <v>#REF!</v>
      </c>
      <c r="K105" s="27">
        <v>0</v>
      </c>
      <c r="L105" s="80" t="e">
        <f>+'Mth LC'!#REF!</f>
        <v>#REF!</v>
      </c>
      <c r="M105" s="80" t="e">
        <f>+'Mth LC'!#REF!</f>
        <v>#REF!</v>
      </c>
      <c r="N105" s="80" t="e">
        <f>+'Mth LC'!#REF!</f>
        <v>#REF!</v>
      </c>
      <c r="O105" s="3" t="e">
        <f t="shared" si="73"/>
        <v>#REF!</v>
      </c>
      <c r="P105" s="27" t="e">
        <f t="shared" si="74"/>
        <v>#REF!</v>
      </c>
      <c r="R105" s="27">
        <v>0</v>
      </c>
      <c r="S105" s="80" t="e">
        <f>+'Mth LC'!#REF!</f>
        <v>#REF!</v>
      </c>
      <c r="T105" s="80" t="e">
        <f>+'Mth LC'!#REF!</f>
        <v>#REF!</v>
      </c>
      <c r="U105" s="80" t="e">
        <f>+'Mth LC'!#REF!</f>
        <v>#REF!</v>
      </c>
      <c r="V105" s="3" t="e">
        <f t="shared" si="75"/>
        <v>#REF!</v>
      </c>
      <c r="W105" s="27" t="e">
        <f t="shared" si="76"/>
        <v>#REF!</v>
      </c>
      <c r="Y105" s="27">
        <v>0</v>
      </c>
      <c r="Z105" s="80" t="e">
        <f>+'Mth LC'!#REF!</f>
        <v>#REF!</v>
      </c>
      <c r="AA105" s="80" t="e">
        <f>+'Mth LC'!#REF!</f>
        <v>#REF!</v>
      </c>
      <c r="AB105" s="80" t="e">
        <f>+'Mth LC'!#REF!</f>
        <v>#REF!</v>
      </c>
      <c r="AC105" s="3" t="e">
        <f t="shared" si="77"/>
        <v>#REF!</v>
      </c>
      <c r="AD105" s="27" t="e">
        <f t="shared" si="78"/>
        <v>#REF!</v>
      </c>
      <c r="AF105" s="84">
        <f t="shared" si="79"/>
        <v>0</v>
      </c>
      <c r="AG105" s="85" t="e">
        <f t="shared" si="80"/>
        <v>#REF!</v>
      </c>
    </row>
    <row r="106" spans="2:33">
      <c r="B106" s="13" t="s">
        <v>108</v>
      </c>
      <c r="D106" s="27">
        <v>0</v>
      </c>
      <c r="E106" s="80" t="e">
        <f>+'Mth LC'!#REF!</f>
        <v>#REF!</v>
      </c>
      <c r="F106" s="80" t="e">
        <f>+'Mth LC'!#REF!</f>
        <v>#REF!</v>
      </c>
      <c r="G106" s="80" t="e">
        <f>+'Mth LC'!#REF!</f>
        <v>#REF!</v>
      </c>
      <c r="H106" s="3" t="e">
        <f t="shared" si="71"/>
        <v>#REF!</v>
      </c>
      <c r="I106" s="27" t="e">
        <f t="shared" si="72"/>
        <v>#REF!</v>
      </c>
      <c r="K106" s="27">
        <v>0</v>
      </c>
      <c r="L106" s="80" t="e">
        <f>+'Mth LC'!#REF!</f>
        <v>#REF!</v>
      </c>
      <c r="M106" s="80" t="e">
        <f>+'Mth LC'!#REF!</f>
        <v>#REF!</v>
      </c>
      <c r="N106" s="80" t="e">
        <f>+'Mth LC'!#REF!</f>
        <v>#REF!</v>
      </c>
      <c r="O106" s="3" t="e">
        <f t="shared" si="73"/>
        <v>#REF!</v>
      </c>
      <c r="P106" s="27" t="e">
        <f t="shared" si="74"/>
        <v>#REF!</v>
      </c>
      <c r="R106" s="27">
        <v>0</v>
      </c>
      <c r="S106" s="80" t="e">
        <f>+'Mth LC'!#REF!</f>
        <v>#REF!</v>
      </c>
      <c r="T106" s="80" t="e">
        <f>+'Mth LC'!#REF!</f>
        <v>#REF!</v>
      </c>
      <c r="U106" s="80" t="e">
        <f>+'Mth LC'!#REF!</f>
        <v>#REF!</v>
      </c>
      <c r="V106" s="3" t="e">
        <f t="shared" si="75"/>
        <v>#REF!</v>
      </c>
      <c r="W106" s="27" t="e">
        <f t="shared" si="76"/>
        <v>#REF!</v>
      </c>
      <c r="Y106" s="27">
        <v>0</v>
      </c>
      <c r="Z106" s="80" t="e">
        <f>+'Mth LC'!#REF!</f>
        <v>#REF!</v>
      </c>
      <c r="AA106" s="80" t="e">
        <f>+'Mth LC'!#REF!</f>
        <v>#REF!</v>
      </c>
      <c r="AB106" s="80" t="e">
        <f>+'Mth LC'!#REF!</f>
        <v>#REF!</v>
      </c>
      <c r="AC106" s="3" t="e">
        <f t="shared" si="77"/>
        <v>#REF!</v>
      </c>
      <c r="AD106" s="27" t="e">
        <f t="shared" si="78"/>
        <v>#REF!</v>
      </c>
      <c r="AF106" s="84">
        <f t="shared" si="79"/>
        <v>0</v>
      </c>
      <c r="AG106" s="85" t="e">
        <f t="shared" si="80"/>
        <v>#REF!</v>
      </c>
    </row>
    <row r="107" spans="2:33">
      <c r="D107" s="27">
        <v>0</v>
      </c>
      <c r="E107" s="80" t="e">
        <f>+'Mth LC'!#REF!</f>
        <v>#REF!</v>
      </c>
      <c r="F107" s="80" t="e">
        <f>+'Mth LC'!#REF!</f>
        <v>#REF!</v>
      </c>
      <c r="G107" s="80" t="e">
        <f>+'Mth LC'!#REF!</f>
        <v>#REF!</v>
      </c>
      <c r="H107" s="3" t="e">
        <f t="shared" si="71"/>
        <v>#REF!</v>
      </c>
      <c r="I107" s="27" t="e">
        <f t="shared" si="72"/>
        <v>#REF!</v>
      </c>
      <c r="K107" s="27">
        <v>0</v>
      </c>
      <c r="L107" s="80" t="e">
        <f>+'Mth LC'!#REF!</f>
        <v>#REF!</v>
      </c>
      <c r="M107" s="80" t="e">
        <f>+'Mth LC'!#REF!</f>
        <v>#REF!</v>
      </c>
      <c r="N107" s="80" t="e">
        <f>+'Mth LC'!#REF!</f>
        <v>#REF!</v>
      </c>
      <c r="O107" s="3" t="e">
        <f t="shared" si="73"/>
        <v>#REF!</v>
      </c>
      <c r="P107" s="27" t="e">
        <f t="shared" si="74"/>
        <v>#REF!</v>
      </c>
      <c r="R107" s="27">
        <v>0</v>
      </c>
      <c r="S107" s="80" t="e">
        <f>+'Mth LC'!#REF!</f>
        <v>#REF!</v>
      </c>
      <c r="T107" s="80" t="e">
        <f>+'Mth LC'!#REF!</f>
        <v>#REF!</v>
      </c>
      <c r="U107" s="80" t="e">
        <f>+'Mth LC'!#REF!</f>
        <v>#REF!</v>
      </c>
      <c r="V107" s="3" t="e">
        <f t="shared" si="75"/>
        <v>#REF!</v>
      </c>
      <c r="W107" s="27" t="e">
        <f t="shared" si="76"/>
        <v>#REF!</v>
      </c>
      <c r="Y107" s="27">
        <v>0</v>
      </c>
      <c r="Z107" s="80" t="e">
        <f>+'Mth LC'!#REF!</f>
        <v>#REF!</v>
      </c>
      <c r="AA107" s="80" t="e">
        <f>+'Mth LC'!#REF!</f>
        <v>#REF!</v>
      </c>
      <c r="AB107" s="80" t="e">
        <f>+'Mth LC'!#REF!</f>
        <v>#REF!</v>
      </c>
      <c r="AC107" s="3" t="e">
        <f t="shared" si="77"/>
        <v>#REF!</v>
      </c>
      <c r="AD107" s="27" t="e">
        <f t="shared" si="78"/>
        <v>#REF!</v>
      </c>
      <c r="AF107" s="84">
        <f t="shared" si="79"/>
        <v>0</v>
      </c>
      <c r="AG107" s="85" t="e">
        <f t="shared" si="80"/>
        <v>#REF!</v>
      </c>
    </row>
    <row r="108" spans="2:33">
      <c r="D108" s="27">
        <v>0</v>
      </c>
      <c r="E108" s="80" t="e">
        <f>+'Mth LC'!#REF!</f>
        <v>#REF!</v>
      </c>
      <c r="F108" s="80" t="e">
        <f>+'Mth LC'!#REF!</f>
        <v>#REF!</v>
      </c>
      <c r="G108" s="80" t="e">
        <f>+'Mth LC'!#REF!</f>
        <v>#REF!</v>
      </c>
      <c r="H108" s="3" t="e">
        <f t="shared" si="71"/>
        <v>#REF!</v>
      </c>
      <c r="I108" s="27" t="e">
        <f t="shared" si="72"/>
        <v>#REF!</v>
      </c>
      <c r="K108" s="27">
        <v>0</v>
      </c>
      <c r="L108" s="80" t="e">
        <f>+'Mth LC'!#REF!</f>
        <v>#REF!</v>
      </c>
      <c r="M108" s="80" t="e">
        <f>+'Mth LC'!#REF!</f>
        <v>#REF!</v>
      </c>
      <c r="N108" s="80" t="e">
        <f>+'Mth LC'!#REF!</f>
        <v>#REF!</v>
      </c>
      <c r="O108" s="3" t="e">
        <f t="shared" si="73"/>
        <v>#REF!</v>
      </c>
      <c r="P108" s="27" t="e">
        <f t="shared" si="74"/>
        <v>#REF!</v>
      </c>
      <c r="R108" s="27">
        <v>0</v>
      </c>
      <c r="S108" s="80" t="e">
        <f>+'Mth LC'!#REF!</f>
        <v>#REF!</v>
      </c>
      <c r="T108" s="80" t="e">
        <f>+'Mth LC'!#REF!</f>
        <v>#REF!</v>
      </c>
      <c r="U108" s="80" t="e">
        <f>+'Mth LC'!#REF!</f>
        <v>#REF!</v>
      </c>
      <c r="V108" s="3" t="e">
        <f t="shared" si="75"/>
        <v>#REF!</v>
      </c>
      <c r="W108" s="27" t="e">
        <f t="shared" si="76"/>
        <v>#REF!</v>
      </c>
      <c r="Y108" s="27">
        <v>0</v>
      </c>
      <c r="Z108" s="80" t="e">
        <f>+'Mth LC'!#REF!</f>
        <v>#REF!</v>
      </c>
      <c r="AA108" s="80" t="e">
        <f>+'Mth LC'!#REF!</f>
        <v>#REF!</v>
      </c>
      <c r="AB108" s="80" t="e">
        <f>+'Mth LC'!#REF!</f>
        <v>#REF!</v>
      </c>
      <c r="AC108" s="3" t="e">
        <f t="shared" si="77"/>
        <v>#REF!</v>
      </c>
      <c r="AD108" s="27" t="e">
        <f t="shared" si="78"/>
        <v>#REF!</v>
      </c>
      <c r="AF108" s="84">
        <f t="shared" si="79"/>
        <v>0</v>
      </c>
      <c r="AG108" s="85" t="e">
        <f t="shared" si="80"/>
        <v>#REF!</v>
      </c>
    </row>
    <row r="109" spans="2:33" ht="12">
      <c r="E109" s="23"/>
      <c r="F109" s="23"/>
      <c r="G109" s="23"/>
      <c r="H109" s="23"/>
      <c r="L109" s="23"/>
      <c r="M109" s="23"/>
      <c r="N109" s="23"/>
      <c r="O109" s="23"/>
      <c r="S109" s="23"/>
      <c r="T109" s="23"/>
      <c r="U109" s="23"/>
      <c r="V109" s="23"/>
      <c r="Z109" s="23"/>
      <c r="AA109" s="23"/>
      <c r="AB109" s="23"/>
      <c r="AC109" s="23"/>
    </row>
    <row r="110" spans="2:33" ht="14" thickBot="1">
      <c r="B110" s="7" t="s">
        <v>109</v>
      </c>
      <c r="D110" s="24">
        <f t="shared" ref="D110:K110" si="81">SUM(D97:D109)</f>
        <v>0</v>
      </c>
      <c r="E110" s="24" t="e">
        <f t="shared" si="81"/>
        <v>#REF!</v>
      </c>
      <c r="F110" s="24" t="e">
        <f t="shared" si="81"/>
        <v>#REF!</v>
      </c>
      <c r="G110" s="24" t="e">
        <f t="shared" si="81"/>
        <v>#REF!</v>
      </c>
      <c r="H110" s="24" t="e">
        <f t="shared" si="81"/>
        <v>#REF!</v>
      </c>
      <c r="I110" s="24" t="e">
        <f t="shared" si="81"/>
        <v>#REF!</v>
      </c>
      <c r="K110" s="24">
        <f t="shared" si="81"/>
        <v>0</v>
      </c>
      <c r="L110" s="24" t="e">
        <f>SUM(L97:L109)</f>
        <v>#REF!</v>
      </c>
      <c r="M110" s="24" t="e">
        <f>SUM(M97:M109)</f>
        <v>#REF!</v>
      </c>
      <c r="N110" s="24" t="e">
        <f>SUM(N97:N109)</f>
        <v>#REF!</v>
      </c>
      <c r="O110" s="24" t="e">
        <f>SUM(O97:O109)</f>
        <v>#REF!</v>
      </c>
      <c r="P110" s="24" t="e">
        <f>SUM(P97:P109)</f>
        <v>#REF!</v>
      </c>
      <c r="R110" s="24">
        <f t="shared" ref="R110:W110" si="82">SUM(R97:R109)</f>
        <v>0</v>
      </c>
      <c r="S110" s="24" t="e">
        <f t="shared" si="82"/>
        <v>#REF!</v>
      </c>
      <c r="T110" s="24" t="e">
        <f t="shared" si="82"/>
        <v>#REF!</v>
      </c>
      <c r="U110" s="24" t="e">
        <f t="shared" si="82"/>
        <v>#REF!</v>
      </c>
      <c r="V110" s="24" t="e">
        <f t="shared" si="82"/>
        <v>#REF!</v>
      </c>
      <c r="W110" s="24" t="e">
        <f t="shared" si="82"/>
        <v>#REF!</v>
      </c>
      <c r="Y110" s="24">
        <f t="shared" ref="Y110:AD110" si="83">SUM(Y97:Y109)</f>
        <v>0</v>
      </c>
      <c r="Z110" s="24" t="e">
        <f t="shared" si="83"/>
        <v>#REF!</v>
      </c>
      <c r="AA110" s="24" t="e">
        <f t="shared" si="83"/>
        <v>#REF!</v>
      </c>
      <c r="AB110" s="24" t="e">
        <f t="shared" si="83"/>
        <v>#REF!</v>
      </c>
      <c r="AC110" s="24" t="e">
        <f t="shared" si="83"/>
        <v>#REF!</v>
      </c>
      <c r="AD110" s="24" t="e">
        <f t="shared" si="83"/>
        <v>#REF!</v>
      </c>
      <c r="AF110" s="24">
        <f>SUM(AF97:AF109)</f>
        <v>0</v>
      </c>
      <c r="AG110" s="24" t="e">
        <f>SUM(AG97:AG109)</f>
        <v>#REF!</v>
      </c>
    </row>
    <row r="111" spans="2:33" ht="14" thickTop="1">
      <c r="B111" s="7"/>
      <c r="D111" s="27"/>
      <c r="E111" s="19"/>
      <c r="F111" s="19"/>
      <c r="G111" s="19"/>
      <c r="H111" s="19"/>
      <c r="I111" s="19"/>
      <c r="K111" s="27"/>
      <c r="L111" s="19"/>
      <c r="M111" s="19"/>
      <c r="N111" s="19"/>
      <c r="O111" s="19"/>
      <c r="P111" s="19"/>
      <c r="R111" s="27"/>
      <c r="S111" s="19"/>
      <c r="T111" s="19"/>
      <c r="U111" s="19"/>
      <c r="V111" s="19"/>
      <c r="W111" s="19"/>
      <c r="Y111" s="27"/>
      <c r="Z111" s="19"/>
      <c r="AA111" s="19"/>
      <c r="AB111" s="19"/>
      <c r="AC111" s="19"/>
      <c r="AD111" s="19"/>
    </row>
    <row r="112" spans="2:33">
      <c r="B112" s="29" t="s">
        <v>110</v>
      </c>
      <c r="D112" s="27">
        <v>0</v>
      </c>
      <c r="E112" s="80" t="e">
        <f>+'Mth LC'!#REF!</f>
        <v>#REF!</v>
      </c>
      <c r="F112" s="80" t="e">
        <f>+'Mth LC'!#REF!</f>
        <v>#REF!</v>
      </c>
      <c r="G112" s="80" t="e">
        <f>+'Mth LC'!#REF!</f>
        <v>#REF!</v>
      </c>
      <c r="H112" s="3" t="e">
        <f t="shared" ref="H112:H121" si="84">SUM(E112:G112)</f>
        <v>#REF!</v>
      </c>
      <c r="I112" s="27" t="e">
        <f t="shared" ref="I112:I121" si="85">+D112-H112</f>
        <v>#REF!</v>
      </c>
      <c r="K112" s="27">
        <v>0</v>
      </c>
      <c r="L112" s="80" t="e">
        <f>+'Mth LC'!#REF!</f>
        <v>#REF!</v>
      </c>
      <c r="M112" s="80" t="e">
        <f>+'Mth LC'!#REF!</f>
        <v>#REF!</v>
      </c>
      <c r="N112" s="80" t="e">
        <f>+'Mth LC'!#REF!</f>
        <v>#REF!</v>
      </c>
      <c r="O112" s="3" t="e">
        <f t="shared" ref="O112:O121" si="86">SUM(L112:N112)</f>
        <v>#REF!</v>
      </c>
      <c r="P112" s="27" t="e">
        <f t="shared" ref="P112:P121" si="87">+K112-O112</f>
        <v>#REF!</v>
      </c>
      <c r="R112" s="27">
        <v>0</v>
      </c>
      <c r="S112" s="80" t="e">
        <f>+'Mth LC'!#REF!</f>
        <v>#REF!</v>
      </c>
      <c r="T112" s="80" t="e">
        <f>+'Mth LC'!#REF!</f>
        <v>#REF!</v>
      </c>
      <c r="U112" s="80" t="e">
        <f>+'Mth LC'!#REF!</f>
        <v>#REF!</v>
      </c>
      <c r="V112" s="3" t="e">
        <f t="shared" ref="V112:V121" si="88">SUM(S112:U112)</f>
        <v>#REF!</v>
      </c>
      <c r="W112" s="27" t="e">
        <f t="shared" ref="W112:W121" si="89">+R112-V112</f>
        <v>#REF!</v>
      </c>
      <c r="Y112" s="27">
        <v>0</v>
      </c>
      <c r="Z112" s="80" t="e">
        <f>+'Mth LC'!#REF!</f>
        <v>#REF!</v>
      </c>
      <c r="AA112" s="80" t="e">
        <f>+'Mth LC'!#REF!</f>
        <v>#REF!</v>
      </c>
      <c r="AB112" s="80" t="e">
        <f>+'Mth LC'!#REF!</f>
        <v>#REF!</v>
      </c>
      <c r="AC112" s="3" t="e">
        <f t="shared" ref="AC112:AC121" si="90">SUM(Z112:AB112)</f>
        <v>#REF!</v>
      </c>
      <c r="AD112" s="27" t="e">
        <f t="shared" ref="AD112:AD121" si="91">+Y112-AC112</f>
        <v>#REF!</v>
      </c>
      <c r="AF112" s="84">
        <f t="shared" ref="AF112:AF121" si="92">SUM(D112,K112,R112,Y112)</f>
        <v>0</v>
      </c>
      <c r="AG112" s="85" t="e">
        <f t="shared" ref="AG112:AG121" si="93">SUM(H112,O112,V112,AC112)</f>
        <v>#REF!</v>
      </c>
    </row>
    <row r="113" spans="2:33">
      <c r="B113" s="29" t="s">
        <v>111</v>
      </c>
      <c r="D113" s="27">
        <v>0</v>
      </c>
      <c r="E113" s="80" t="e">
        <f>+'Mth LC'!#REF!</f>
        <v>#REF!</v>
      </c>
      <c r="F113" s="80" t="e">
        <f>+'Mth LC'!#REF!</f>
        <v>#REF!</v>
      </c>
      <c r="G113" s="80" t="e">
        <f>+'Mth LC'!#REF!</f>
        <v>#REF!</v>
      </c>
      <c r="H113" s="3" t="e">
        <f t="shared" si="84"/>
        <v>#REF!</v>
      </c>
      <c r="I113" s="27" t="e">
        <f t="shared" si="85"/>
        <v>#REF!</v>
      </c>
      <c r="K113" s="27">
        <v>0</v>
      </c>
      <c r="L113" s="80" t="e">
        <f>+'Mth LC'!#REF!</f>
        <v>#REF!</v>
      </c>
      <c r="M113" s="80" t="e">
        <f>+'Mth LC'!#REF!</f>
        <v>#REF!</v>
      </c>
      <c r="N113" s="80" t="e">
        <f>+'Mth LC'!#REF!</f>
        <v>#REF!</v>
      </c>
      <c r="O113" s="3" t="e">
        <f t="shared" si="86"/>
        <v>#REF!</v>
      </c>
      <c r="P113" s="27" t="e">
        <f t="shared" si="87"/>
        <v>#REF!</v>
      </c>
      <c r="R113" s="27">
        <v>0</v>
      </c>
      <c r="S113" s="80" t="e">
        <f>+'Mth LC'!#REF!</f>
        <v>#REF!</v>
      </c>
      <c r="T113" s="80" t="e">
        <f>+'Mth LC'!#REF!</f>
        <v>#REF!</v>
      </c>
      <c r="U113" s="80" t="e">
        <f>+'Mth LC'!#REF!</f>
        <v>#REF!</v>
      </c>
      <c r="V113" s="3" t="e">
        <f t="shared" si="88"/>
        <v>#REF!</v>
      </c>
      <c r="W113" s="27" t="e">
        <f t="shared" si="89"/>
        <v>#REF!</v>
      </c>
      <c r="Y113" s="27">
        <v>0</v>
      </c>
      <c r="Z113" s="80" t="e">
        <f>+'Mth LC'!#REF!</f>
        <v>#REF!</v>
      </c>
      <c r="AA113" s="80" t="e">
        <f>+'Mth LC'!#REF!</f>
        <v>#REF!</v>
      </c>
      <c r="AB113" s="80" t="e">
        <f>+'Mth LC'!#REF!</f>
        <v>#REF!</v>
      </c>
      <c r="AC113" s="3" t="e">
        <f t="shared" si="90"/>
        <v>#REF!</v>
      </c>
      <c r="AD113" s="27" t="e">
        <f t="shared" si="91"/>
        <v>#REF!</v>
      </c>
      <c r="AF113" s="84">
        <f t="shared" si="92"/>
        <v>0</v>
      </c>
      <c r="AG113" s="85" t="e">
        <f t="shared" si="93"/>
        <v>#REF!</v>
      </c>
    </row>
    <row r="114" spans="2:33">
      <c r="B114" s="29" t="s">
        <v>112</v>
      </c>
      <c r="D114" s="27">
        <v>300</v>
      </c>
      <c r="E114" s="80" t="e">
        <f>+'Mth LC'!#REF!</f>
        <v>#REF!</v>
      </c>
      <c r="F114" s="80" t="e">
        <f>+'Mth LC'!#REF!</f>
        <v>#REF!</v>
      </c>
      <c r="G114" s="80" t="e">
        <f>+'Mth LC'!#REF!</f>
        <v>#REF!</v>
      </c>
      <c r="H114" s="3" t="e">
        <f t="shared" si="84"/>
        <v>#REF!</v>
      </c>
      <c r="I114" s="27" t="e">
        <f t="shared" si="85"/>
        <v>#REF!</v>
      </c>
      <c r="K114" s="27">
        <v>300</v>
      </c>
      <c r="L114" s="80" t="e">
        <f>+'Mth LC'!#REF!</f>
        <v>#REF!</v>
      </c>
      <c r="M114" s="80" t="e">
        <f>+'Mth LC'!#REF!</f>
        <v>#REF!</v>
      </c>
      <c r="N114" s="80" t="e">
        <f>+'Mth LC'!#REF!</f>
        <v>#REF!</v>
      </c>
      <c r="O114" s="3" t="e">
        <f t="shared" si="86"/>
        <v>#REF!</v>
      </c>
      <c r="P114" s="27" t="e">
        <f t="shared" si="87"/>
        <v>#REF!</v>
      </c>
      <c r="R114" s="27">
        <v>300</v>
      </c>
      <c r="S114" s="80" t="e">
        <f>+'Mth LC'!#REF!</f>
        <v>#REF!</v>
      </c>
      <c r="T114" s="80" t="e">
        <f>+'Mth LC'!#REF!</f>
        <v>#REF!</v>
      </c>
      <c r="U114" s="80" t="e">
        <f>+'Mth LC'!#REF!</f>
        <v>#REF!</v>
      </c>
      <c r="V114" s="3" t="e">
        <f t="shared" si="88"/>
        <v>#REF!</v>
      </c>
      <c r="W114" s="27" t="e">
        <f t="shared" si="89"/>
        <v>#REF!</v>
      </c>
      <c r="Y114" s="27">
        <v>300</v>
      </c>
      <c r="Z114" s="80" t="e">
        <f>+'Mth LC'!#REF!</f>
        <v>#REF!</v>
      </c>
      <c r="AA114" s="80" t="e">
        <f>+'Mth LC'!#REF!</f>
        <v>#REF!</v>
      </c>
      <c r="AB114" s="80" t="e">
        <f>+'Mth LC'!#REF!</f>
        <v>#REF!</v>
      </c>
      <c r="AC114" s="3" t="e">
        <f t="shared" si="90"/>
        <v>#REF!</v>
      </c>
      <c r="AD114" s="27" t="e">
        <f t="shared" si="91"/>
        <v>#REF!</v>
      </c>
      <c r="AF114" s="84">
        <f t="shared" si="92"/>
        <v>1200</v>
      </c>
      <c r="AG114" s="85" t="e">
        <f t="shared" si="93"/>
        <v>#REF!</v>
      </c>
    </row>
    <row r="115" spans="2:33">
      <c r="B115" s="29" t="s">
        <v>113</v>
      </c>
      <c r="D115" s="27">
        <v>0</v>
      </c>
      <c r="E115" s="80" t="e">
        <f>+'Mth LC'!#REF!</f>
        <v>#REF!</v>
      </c>
      <c r="F115" s="80" t="e">
        <f>+'Mth LC'!#REF!</f>
        <v>#REF!</v>
      </c>
      <c r="G115" s="80" t="e">
        <f>+'Mth LC'!#REF!</f>
        <v>#REF!</v>
      </c>
      <c r="H115" s="3" t="e">
        <f t="shared" si="84"/>
        <v>#REF!</v>
      </c>
      <c r="I115" s="27" t="e">
        <f t="shared" si="85"/>
        <v>#REF!</v>
      </c>
      <c r="K115" s="27">
        <v>0</v>
      </c>
      <c r="L115" s="80" t="e">
        <f>+'Mth LC'!#REF!</f>
        <v>#REF!</v>
      </c>
      <c r="M115" s="80" t="e">
        <f>+'Mth LC'!#REF!</f>
        <v>#REF!</v>
      </c>
      <c r="N115" s="80" t="e">
        <f>+'Mth LC'!#REF!</f>
        <v>#REF!</v>
      </c>
      <c r="O115" s="3" t="e">
        <f t="shared" si="86"/>
        <v>#REF!</v>
      </c>
      <c r="P115" s="27" t="e">
        <f t="shared" si="87"/>
        <v>#REF!</v>
      </c>
      <c r="R115" s="27">
        <v>0</v>
      </c>
      <c r="S115" s="80" t="e">
        <f>+'Mth LC'!#REF!</f>
        <v>#REF!</v>
      </c>
      <c r="T115" s="80" t="e">
        <f>+'Mth LC'!#REF!</f>
        <v>#REF!</v>
      </c>
      <c r="U115" s="80" t="e">
        <f>+'Mth LC'!#REF!</f>
        <v>#REF!</v>
      </c>
      <c r="V115" s="3" t="e">
        <f t="shared" si="88"/>
        <v>#REF!</v>
      </c>
      <c r="W115" s="27" t="e">
        <f t="shared" si="89"/>
        <v>#REF!</v>
      </c>
      <c r="Y115" s="27">
        <v>0</v>
      </c>
      <c r="Z115" s="80" t="e">
        <f>+'Mth LC'!#REF!</f>
        <v>#REF!</v>
      </c>
      <c r="AA115" s="80" t="e">
        <f>+'Mth LC'!#REF!</f>
        <v>#REF!</v>
      </c>
      <c r="AB115" s="80" t="e">
        <f>+'Mth LC'!#REF!</f>
        <v>#REF!</v>
      </c>
      <c r="AC115" s="3" t="e">
        <f t="shared" si="90"/>
        <v>#REF!</v>
      </c>
      <c r="AD115" s="27" t="e">
        <f t="shared" si="91"/>
        <v>#REF!</v>
      </c>
      <c r="AF115" s="84">
        <f t="shared" si="92"/>
        <v>0</v>
      </c>
      <c r="AG115" s="85" t="e">
        <f t="shared" si="93"/>
        <v>#REF!</v>
      </c>
    </row>
    <row r="116" spans="2:33">
      <c r="B116" s="29" t="s">
        <v>114</v>
      </c>
      <c r="D116" s="27">
        <v>0</v>
      </c>
      <c r="E116" s="80" t="e">
        <f>+'Mth LC'!#REF!</f>
        <v>#REF!</v>
      </c>
      <c r="F116" s="80" t="e">
        <f>+'Mth LC'!#REF!</f>
        <v>#REF!</v>
      </c>
      <c r="G116" s="80" t="e">
        <f>+'Mth LC'!#REF!</f>
        <v>#REF!</v>
      </c>
      <c r="H116" s="3" t="e">
        <f t="shared" si="84"/>
        <v>#REF!</v>
      </c>
      <c r="I116" s="27" t="e">
        <f t="shared" si="85"/>
        <v>#REF!</v>
      </c>
      <c r="K116" s="27">
        <v>0</v>
      </c>
      <c r="L116" s="80" t="e">
        <f>+'Mth LC'!#REF!</f>
        <v>#REF!</v>
      </c>
      <c r="M116" s="80" t="e">
        <f>+'Mth LC'!#REF!</f>
        <v>#REF!</v>
      </c>
      <c r="N116" s="80" t="e">
        <f>+'Mth LC'!#REF!</f>
        <v>#REF!</v>
      </c>
      <c r="O116" s="3" t="e">
        <f t="shared" si="86"/>
        <v>#REF!</v>
      </c>
      <c r="P116" s="27" t="e">
        <f t="shared" si="87"/>
        <v>#REF!</v>
      </c>
      <c r="R116" s="27">
        <v>0</v>
      </c>
      <c r="S116" s="80" t="e">
        <f>+'Mth LC'!#REF!</f>
        <v>#REF!</v>
      </c>
      <c r="T116" s="80" t="e">
        <f>+'Mth LC'!#REF!</f>
        <v>#REF!</v>
      </c>
      <c r="U116" s="80" t="e">
        <f>+'Mth LC'!#REF!</f>
        <v>#REF!</v>
      </c>
      <c r="V116" s="3" t="e">
        <f t="shared" si="88"/>
        <v>#REF!</v>
      </c>
      <c r="W116" s="27" t="e">
        <f t="shared" si="89"/>
        <v>#REF!</v>
      </c>
      <c r="Y116" s="27">
        <v>0</v>
      </c>
      <c r="Z116" s="80" t="e">
        <f>+'Mth LC'!#REF!</f>
        <v>#REF!</v>
      </c>
      <c r="AA116" s="80" t="e">
        <f>+'Mth LC'!#REF!</f>
        <v>#REF!</v>
      </c>
      <c r="AB116" s="80" t="e">
        <f>+'Mth LC'!#REF!</f>
        <v>#REF!</v>
      </c>
      <c r="AC116" s="3" t="e">
        <f t="shared" si="90"/>
        <v>#REF!</v>
      </c>
      <c r="AD116" s="27" t="e">
        <f t="shared" si="91"/>
        <v>#REF!</v>
      </c>
      <c r="AF116" s="84">
        <f t="shared" si="92"/>
        <v>0</v>
      </c>
      <c r="AG116" s="85" t="e">
        <f t="shared" si="93"/>
        <v>#REF!</v>
      </c>
    </row>
    <row r="117" spans="2:33">
      <c r="B117" s="29" t="s">
        <v>115</v>
      </c>
      <c r="D117" s="27">
        <v>0</v>
      </c>
      <c r="E117" s="80" t="e">
        <f>+'Mth LC'!#REF!</f>
        <v>#REF!</v>
      </c>
      <c r="F117" s="80" t="e">
        <f>+'Mth LC'!#REF!</f>
        <v>#REF!</v>
      </c>
      <c r="G117" s="80" t="e">
        <f>+'Mth LC'!#REF!</f>
        <v>#REF!</v>
      </c>
      <c r="H117" s="3" t="e">
        <f t="shared" si="84"/>
        <v>#REF!</v>
      </c>
      <c r="I117" s="27" t="e">
        <f t="shared" si="85"/>
        <v>#REF!</v>
      </c>
      <c r="K117" s="27">
        <v>0</v>
      </c>
      <c r="L117" s="80" t="e">
        <f>+'Mth LC'!#REF!</f>
        <v>#REF!</v>
      </c>
      <c r="M117" s="80" t="e">
        <f>+'Mth LC'!#REF!</f>
        <v>#REF!</v>
      </c>
      <c r="N117" s="80" t="e">
        <f>+'Mth LC'!#REF!</f>
        <v>#REF!</v>
      </c>
      <c r="O117" s="3" t="e">
        <f t="shared" si="86"/>
        <v>#REF!</v>
      </c>
      <c r="P117" s="27" t="e">
        <f t="shared" si="87"/>
        <v>#REF!</v>
      </c>
      <c r="R117" s="27">
        <v>0</v>
      </c>
      <c r="S117" s="80" t="e">
        <f>+'Mth LC'!#REF!</f>
        <v>#REF!</v>
      </c>
      <c r="T117" s="80" t="e">
        <f>+'Mth LC'!#REF!</f>
        <v>#REF!</v>
      </c>
      <c r="U117" s="80" t="e">
        <f>+'Mth LC'!#REF!</f>
        <v>#REF!</v>
      </c>
      <c r="V117" s="3" t="e">
        <f t="shared" si="88"/>
        <v>#REF!</v>
      </c>
      <c r="W117" s="27" t="e">
        <f t="shared" si="89"/>
        <v>#REF!</v>
      </c>
      <c r="Y117" s="27">
        <v>0</v>
      </c>
      <c r="Z117" s="80" t="e">
        <f>+'Mth LC'!#REF!</f>
        <v>#REF!</v>
      </c>
      <c r="AA117" s="80" t="e">
        <f>+'Mth LC'!#REF!</f>
        <v>#REF!</v>
      </c>
      <c r="AB117" s="80" t="e">
        <f>+'Mth LC'!#REF!</f>
        <v>#REF!</v>
      </c>
      <c r="AC117" s="3" t="e">
        <f t="shared" si="90"/>
        <v>#REF!</v>
      </c>
      <c r="AD117" s="27" t="e">
        <f t="shared" si="91"/>
        <v>#REF!</v>
      </c>
      <c r="AF117" s="84">
        <f t="shared" si="92"/>
        <v>0</v>
      </c>
      <c r="AG117" s="85" t="e">
        <f t="shared" si="93"/>
        <v>#REF!</v>
      </c>
    </row>
    <row r="118" spans="2:33">
      <c r="B118" s="29" t="s">
        <v>116</v>
      </c>
      <c r="D118" s="27">
        <v>0</v>
      </c>
      <c r="E118" s="80" t="e">
        <f>+'Mth LC'!#REF!</f>
        <v>#REF!</v>
      </c>
      <c r="F118" s="80" t="e">
        <f>+'Mth LC'!#REF!</f>
        <v>#REF!</v>
      </c>
      <c r="G118" s="80" t="e">
        <f>+'Mth LC'!#REF!</f>
        <v>#REF!</v>
      </c>
      <c r="H118" s="3" t="e">
        <f t="shared" si="84"/>
        <v>#REF!</v>
      </c>
      <c r="I118" s="27" t="e">
        <f t="shared" si="85"/>
        <v>#REF!</v>
      </c>
      <c r="K118" s="27">
        <v>0</v>
      </c>
      <c r="L118" s="80" t="e">
        <f>+'Mth LC'!#REF!</f>
        <v>#REF!</v>
      </c>
      <c r="M118" s="80" t="e">
        <f>+'Mth LC'!#REF!</f>
        <v>#REF!</v>
      </c>
      <c r="N118" s="80" t="e">
        <f>+'Mth LC'!#REF!</f>
        <v>#REF!</v>
      </c>
      <c r="O118" s="3" t="e">
        <f t="shared" si="86"/>
        <v>#REF!</v>
      </c>
      <c r="P118" s="27" t="e">
        <f t="shared" si="87"/>
        <v>#REF!</v>
      </c>
      <c r="R118" s="27">
        <v>0</v>
      </c>
      <c r="S118" s="80" t="e">
        <f>+'Mth LC'!#REF!</f>
        <v>#REF!</v>
      </c>
      <c r="T118" s="80" t="e">
        <f>+'Mth LC'!#REF!</f>
        <v>#REF!</v>
      </c>
      <c r="U118" s="80" t="e">
        <f>+'Mth LC'!#REF!</f>
        <v>#REF!</v>
      </c>
      <c r="V118" s="3" t="e">
        <f t="shared" si="88"/>
        <v>#REF!</v>
      </c>
      <c r="W118" s="27" t="e">
        <f t="shared" si="89"/>
        <v>#REF!</v>
      </c>
      <c r="Y118" s="27">
        <v>0</v>
      </c>
      <c r="Z118" s="80" t="e">
        <f>+'Mth LC'!#REF!</f>
        <v>#REF!</v>
      </c>
      <c r="AA118" s="80" t="e">
        <f>+'Mth LC'!#REF!</f>
        <v>#REF!</v>
      </c>
      <c r="AB118" s="80" t="e">
        <f>+'Mth LC'!#REF!</f>
        <v>#REF!</v>
      </c>
      <c r="AC118" s="3" t="e">
        <f t="shared" si="90"/>
        <v>#REF!</v>
      </c>
      <c r="AD118" s="27" t="e">
        <f t="shared" si="91"/>
        <v>#REF!</v>
      </c>
      <c r="AF118" s="84">
        <f t="shared" si="92"/>
        <v>0</v>
      </c>
      <c r="AG118" s="85" t="e">
        <f t="shared" si="93"/>
        <v>#REF!</v>
      </c>
    </row>
    <row r="119" spans="2:33">
      <c r="B119" s="29" t="s">
        <v>117</v>
      </c>
      <c r="D119" s="27">
        <v>0</v>
      </c>
      <c r="E119" s="80" t="e">
        <f>+'Mth LC'!#REF!</f>
        <v>#REF!</v>
      </c>
      <c r="F119" s="80" t="e">
        <f>+'Mth LC'!#REF!</f>
        <v>#REF!</v>
      </c>
      <c r="G119" s="80" t="e">
        <f>+'Mth LC'!#REF!</f>
        <v>#REF!</v>
      </c>
      <c r="H119" s="3" t="e">
        <f t="shared" si="84"/>
        <v>#REF!</v>
      </c>
      <c r="I119" s="27" t="e">
        <f t="shared" si="85"/>
        <v>#REF!</v>
      </c>
      <c r="K119" s="27">
        <v>0</v>
      </c>
      <c r="L119" s="80" t="e">
        <f>+'Mth LC'!#REF!</f>
        <v>#REF!</v>
      </c>
      <c r="M119" s="80" t="e">
        <f>+'Mth LC'!#REF!</f>
        <v>#REF!</v>
      </c>
      <c r="N119" s="80" t="e">
        <f>+'Mth LC'!#REF!</f>
        <v>#REF!</v>
      </c>
      <c r="O119" s="3" t="e">
        <f t="shared" si="86"/>
        <v>#REF!</v>
      </c>
      <c r="P119" s="27" t="e">
        <f t="shared" si="87"/>
        <v>#REF!</v>
      </c>
      <c r="R119" s="27">
        <v>0</v>
      </c>
      <c r="S119" s="80" t="e">
        <f>+'Mth LC'!#REF!</f>
        <v>#REF!</v>
      </c>
      <c r="T119" s="80" t="e">
        <f>+'Mth LC'!#REF!</f>
        <v>#REF!</v>
      </c>
      <c r="U119" s="80" t="e">
        <f>+'Mth LC'!#REF!</f>
        <v>#REF!</v>
      </c>
      <c r="V119" s="3" t="e">
        <f t="shared" si="88"/>
        <v>#REF!</v>
      </c>
      <c r="W119" s="27" t="e">
        <f t="shared" si="89"/>
        <v>#REF!</v>
      </c>
      <c r="Y119" s="27">
        <v>0</v>
      </c>
      <c r="Z119" s="80" t="e">
        <f>+'Mth LC'!#REF!</f>
        <v>#REF!</v>
      </c>
      <c r="AA119" s="80" t="e">
        <f>+'Mth LC'!#REF!</f>
        <v>#REF!</v>
      </c>
      <c r="AB119" s="80" t="e">
        <f>+'Mth LC'!#REF!</f>
        <v>#REF!</v>
      </c>
      <c r="AC119" s="3" t="e">
        <f t="shared" si="90"/>
        <v>#REF!</v>
      </c>
      <c r="AD119" s="27" t="e">
        <f t="shared" si="91"/>
        <v>#REF!</v>
      </c>
      <c r="AF119" s="84">
        <f t="shared" si="92"/>
        <v>0</v>
      </c>
      <c r="AG119" s="85" t="e">
        <f t="shared" si="93"/>
        <v>#REF!</v>
      </c>
    </row>
    <row r="120" spans="2:33">
      <c r="B120" s="29"/>
      <c r="D120" s="27">
        <v>0</v>
      </c>
      <c r="E120" s="80" t="e">
        <f>+'Mth LC'!#REF!</f>
        <v>#REF!</v>
      </c>
      <c r="F120" s="80" t="e">
        <f>+'Mth LC'!#REF!</f>
        <v>#REF!</v>
      </c>
      <c r="G120" s="80" t="e">
        <f>+'Mth LC'!#REF!</f>
        <v>#REF!</v>
      </c>
      <c r="H120" s="3" t="e">
        <f t="shared" si="84"/>
        <v>#REF!</v>
      </c>
      <c r="I120" s="27" t="e">
        <f t="shared" si="85"/>
        <v>#REF!</v>
      </c>
      <c r="K120" s="27">
        <v>0</v>
      </c>
      <c r="L120" s="80" t="e">
        <f>+'Mth LC'!#REF!</f>
        <v>#REF!</v>
      </c>
      <c r="M120" s="80" t="e">
        <f>+'Mth LC'!#REF!</f>
        <v>#REF!</v>
      </c>
      <c r="N120" s="80" t="e">
        <f>+'Mth LC'!#REF!</f>
        <v>#REF!</v>
      </c>
      <c r="O120" s="3" t="e">
        <f t="shared" si="86"/>
        <v>#REF!</v>
      </c>
      <c r="P120" s="27" t="e">
        <f t="shared" si="87"/>
        <v>#REF!</v>
      </c>
      <c r="R120" s="27">
        <v>0</v>
      </c>
      <c r="S120" s="80" t="e">
        <f>+'Mth LC'!#REF!</f>
        <v>#REF!</v>
      </c>
      <c r="T120" s="80" t="e">
        <f>+'Mth LC'!#REF!</f>
        <v>#REF!</v>
      </c>
      <c r="U120" s="80" t="e">
        <f>+'Mth LC'!#REF!</f>
        <v>#REF!</v>
      </c>
      <c r="V120" s="3" t="e">
        <f t="shared" si="88"/>
        <v>#REF!</v>
      </c>
      <c r="W120" s="27" t="e">
        <f t="shared" si="89"/>
        <v>#REF!</v>
      </c>
      <c r="Y120" s="27">
        <v>0</v>
      </c>
      <c r="Z120" s="80" t="e">
        <f>+'Mth LC'!#REF!</f>
        <v>#REF!</v>
      </c>
      <c r="AA120" s="80" t="e">
        <f>+'Mth LC'!#REF!</f>
        <v>#REF!</v>
      </c>
      <c r="AB120" s="80" t="e">
        <f>+'Mth LC'!#REF!</f>
        <v>#REF!</v>
      </c>
      <c r="AC120" s="3" t="e">
        <f t="shared" si="90"/>
        <v>#REF!</v>
      </c>
      <c r="AD120" s="27" t="e">
        <f t="shared" si="91"/>
        <v>#REF!</v>
      </c>
      <c r="AF120" s="84">
        <f t="shared" si="92"/>
        <v>0</v>
      </c>
      <c r="AG120" s="85" t="e">
        <f t="shared" si="93"/>
        <v>#REF!</v>
      </c>
    </row>
    <row r="121" spans="2:33">
      <c r="B121" s="29"/>
      <c r="D121" s="27">
        <v>0</v>
      </c>
      <c r="E121" s="80" t="e">
        <f>+'Mth LC'!#REF!</f>
        <v>#REF!</v>
      </c>
      <c r="F121" s="80" t="e">
        <f>+'Mth LC'!#REF!</f>
        <v>#REF!</v>
      </c>
      <c r="G121" s="80" t="e">
        <f>+'Mth LC'!#REF!</f>
        <v>#REF!</v>
      </c>
      <c r="H121" s="3" t="e">
        <f t="shared" si="84"/>
        <v>#REF!</v>
      </c>
      <c r="I121" s="27" t="e">
        <f t="shared" si="85"/>
        <v>#REF!</v>
      </c>
      <c r="K121" s="27">
        <v>0</v>
      </c>
      <c r="L121" s="80" t="e">
        <f>+'Mth LC'!#REF!</f>
        <v>#REF!</v>
      </c>
      <c r="M121" s="80" t="e">
        <f>+'Mth LC'!#REF!</f>
        <v>#REF!</v>
      </c>
      <c r="N121" s="80" t="e">
        <f>+'Mth LC'!#REF!</f>
        <v>#REF!</v>
      </c>
      <c r="O121" s="3" t="e">
        <f t="shared" si="86"/>
        <v>#REF!</v>
      </c>
      <c r="P121" s="27" t="e">
        <f t="shared" si="87"/>
        <v>#REF!</v>
      </c>
      <c r="R121" s="27">
        <v>0</v>
      </c>
      <c r="S121" s="80" t="e">
        <f>+'Mth LC'!#REF!</f>
        <v>#REF!</v>
      </c>
      <c r="T121" s="80" t="e">
        <f>+'Mth LC'!#REF!</f>
        <v>#REF!</v>
      </c>
      <c r="U121" s="80" t="e">
        <f>+'Mth LC'!#REF!</f>
        <v>#REF!</v>
      </c>
      <c r="V121" s="3" t="e">
        <f t="shared" si="88"/>
        <v>#REF!</v>
      </c>
      <c r="W121" s="27" t="e">
        <f t="shared" si="89"/>
        <v>#REF!</v>
      </c>
      <c r="Y121" s="27">
        <v>0</v>
      </c>
      <c r="Z121" s="80" t="e">
        <f>+'Mth LC'!#REF!</f>
        <v>#REF!</v>
      </c>
      <c r="AA121" s="80" t="e">
        <f>+'Mth LC'!#REF!</f>
        <v>#REF!</v>
      </c>
      <c r="AB121" s="80" t="e">
        <f>+'Mth LC'!#REF!</f>
        <v>#REF!</v>
      </c>
      <c r="AC121" s="3" t="e">
        <f t="shared" si="90"/>
        <v>#REF!</v>
      </c>
      <c r="AD121" s="27" t="e">
        <f t="shared" si="91"/>
        <v>#REF!</v>
      </c>
      <c r="AF121" s="84">
        <f t="shared" si="92"/>
        <v>0</v>
      </c>
      <c r="AG121" s="85" t="e">
        <f t="shared" si="93"/>
        <v>#REF!</v>
      </c>
    </row>
    <row r="122" spans="2:33" ht="12">
      <c r="E122" s="23"/>
      <c r="F122" s="23"/>
      <c r="G122" s="23"/>
      <c r="H122" s="23"/>
      <c r="L122" s="23"/>
      <c r="M122" s="23"/>
      <c r="N122" s="23"/>
      <c r="O122" s="23"/>
      <c r="S122" s="23"/>
      <c r="T122" s="23"/>
      <c r="U122" s="23"/>
      <c r="V122" s="23"/>
      <c r="Z122" s="23"/>
      <c r="AA122" s="23"/>
      <c r="AB122" s="23"/>
      <c r="AC122" s="23"/>
    </row>
    <row r="123" spans="2:33" ht="14" thickBot="1">
      <c r="B123" s="7" t="s">
        <v>118</v>
      </c>
      <c r="D123" s="24">
        <f t="shared" ref="D123:K123" si="94">SUM(D112:D122)</f>
        <v>300</v>
      </c>
      <c r="E123" s="24" t="e">
        <f t="shared" si="94"/>
        <v>#REF!</v>
      </c>
      <c r="F123" s="24" t="e">
        <f t="shared" si="94"/>
        <v>#REF!</v>
      </c>
      <c r="G123" s="24" t="e">
        <f t="shared" si="94"/>
        <v>#REF!</v>
      </c>
      <c r="H123" s="24" t="e">
        <f t="shared" si="94"/>
        <v>#REF!</v>
      </c>
      <c r="I123" s="24" t="e">
        <f t="shared" si="94"/>
        <v>#REF!</v>
      </c>
      <c r="K123" s="24">
        <f t="shared" si="94"/>
        <v>300</v>
      </c>
      <c r="L123" s="24" t="e">
        <f>SUM(L112:L122)</f>
        <v>#REF!</v>
      </c>
      <c r="M123" s="24" t="e">
        <f>SUM(M112:M122)</f>
        <v>#REF!</v>
      </c>
      <c r="N123" s="24" t="e">
        <f>SUM(N112:N122)</f>
        <v>#REF!</v>
      </c>
      <c r="O123" s="24" t="e">
        <f>SUM(O112:O122)</f>
        <v>#REF!</v>
      </c>
      <c r="P123" s="24" t="e">
        <f>SUM(P112:P122)</f>
        <v>#REF!</v>
      </c>
      <c r="R123" s="24">
        <f t="shared" ref="R123:W123" si="95">SUM(R112:R122)</f>
        <v>300</v>
      </c>
      <c r="S123" s="24" t="e">
        <f t="shared" si="95"/>
        <v>#REF!</v>
      </c>
      <c r="T123" s="24" t="e">
        <f t="shared" si="95"/>
        <v>#REF!</v>
      </c>
      <c r="U123" s="24" t="e">
        <f t="shared" si="95"/>
        <v>#REF!</v>
      </c>
      <c r="V123" s="24" t="e">
        <f t="shared" si="95"/>
        <v>#REF!</v>
      </c>
      <c r="W123" s="24" t="e">
        <f t="shared" si="95"/>
        <v>#REF!</v>
      </c>
      <c r="Y123" s="24">
        <f t="shared" ref="Y123:AD123" si="96">SUM(Y112:Y122)</f>
        <v>300</v>
      </c>
      <c r="Z123" s="24" t="e">
        <f t="shared" si="96"/>
        <v>#REF!</v>
      </c>
      <c r="AA123" s="24" t="e">
        <f t="shared" si="96"/>
        <v>#REF!</v>
      </c>
      <c r="AB123" s="24" t="e">
        <f t="shared" si="96"/>
        <v>#REF!</v>
      </c>
      <c r="AC123" s="24" t="e">
        <f t="shared" si="96"/>
        <v>#REF!</v>
      </c>
      <c r="AD123" s="24" t="e">
        <f t="shared" si="96"/>
        <v>#REF!</v>
      </c>
      <c r="AF123" s="24">
        <f>SUM(AF112:AF122)</f>
        <v>1200</v>
      </c>
      <c r="AG123" s="24" t="e">
        <f>SUM(AG112:AG122)</f>
        <v>#REF!</v>
      </c>
    </row>
    <row r="124" spans="2:33" thickTop="1">
      <c r="E124" s="23"/>
      <c r="F124" s="23"/>
      <c r="G124" s="23"/>
      <c r="H124" s="23"/>
      <c r="L124" s="23"/>
      <c r="M124" s="23"/>
      <c r="N124" s="23"/>
      <c r="O124" s="23"/>
      <c r="S124" s="23"/>
      <c r="T124" s="23"/>
      <c r="U124" s="23"/>
      <c r="V124" s="23"/>
      <c r="Z124" s="23"/>
      <c r="AA124" s="23"/>
      <c r="AB124" s="23"/>
      <c r="AC124" s="23"/>
    </row>
    <row r="125" spans="2:33">
      <c r="B125" s="13" t="s">
        <v>119</v>
      </c>
      <c r="D125" s="27">
        <v>0</v>
      </c>
      <c r="E125" s="80" t="e">
        <f>+'Mth LC'!#REF!</f>
        <v>#REF!</v>
      </c>
      <c r="F125" s="80" t="e">
        <f>+'Mth LC'!#REF!</f>
        <v>#REF!</v>
      </c>
      <c r="G125" s="80" t="e">
        <f>+'Mth LC'!#REF!</f>
        <v>#REF!</v>
      </c>
      <c r="H125" s="3" t="e">
        <f t="shared" ref="H125:H138" si="97">SUM(E125:G125)</f>
        <v>#REF!</v>
      </c>
      <c r="I125" s="27" t="e">
        <f t="shared" ref="I125:I138" si="98">+D125-H125</f>
        <v>#REF!</v>
      </c>
      <c r="K125" s="27">
        <v>0</v>
      </c>
      <c r="L125" s="80" t="e">
        <f>+'Mth LC'!#REF!</f>
        <v>#REF!</v>
      </c>
      <c r="M125" s="80" t="e">
        <f>+'Mth LC'!#REF!</f>
        <v>#REF!</v>
      </c>
      <c r="N125" s="80" t="e">
        <f>+'Mth LC'!#REF!</f>
        <v>#REF!</v>
      </c>
      <c r="O125" s="3" t="e">
        <f t="shared" ref="O125:O138" si="99">SUM(L125:N125)</f>
        <v>#REF!</v>
      </c>
      <c r="P125" s="27" t="e">
        <f t="shared" ref="P125:P138" si="100">+K125-O125</f>
        <v>#REF!</v>
      </c>
      <c r="R125" s="27">
        <v>0</v>
      </c>
      <c r="S125" s="80" t="e">
        <f>+'Mth LC'!#REF!</f>
        <v>#REF!</v>
      </c>
      <c r="T125" s="80" t="e">
        <f>+'Mth LC'!#REF!</f>
        <v>#REF!</v>
      </c>
      <c r="U125" s="80" t="e">
        <f>+'Mth LC'!#REF!</f>
        <v>#REF!</v>
      </c>
      <c r="V125" s="3" t="e">
        <f t="shared" ref="V125:V138" si="101">SUM(S125:U125)</f>
        <v>#REF!</v>
      </c>
      <c r="W125" s="27" t="e">
        <f t="shared" ref="W125:W138" si="102">+R125-V125</f>
        <v>#REF!</v>
      </c>
      <c r="Y125" s="27">
        <v>0</v>
      </c>
      <c r="Z125" s="80" t="e">
        <f>+'Mth LC'!#REF!</f>
        <v>#REF!</v>
      </c>
      <c r="AA125" s="80" t="e">
        <f>+'Mth LC'!#REF!</f>
        <v>#REF!</v>
      </c>
      <c r="AB125" s="80" t="e">
        <f>+'Mth LC'!#REF!</f>
        <v>#REF!</v>
      </c>
      <c r="AC125" s="3" t="e">
        <f t="shared" ref="AC125:AC138" si="103">SUM(Z125:AB125)</f>
        <v>#REF!</v>
      </c>
      <c r="AD125" s="27" t="e">
        <f t="shared" ref="AD125:AD138" si="104">+Y125-AC125</f>
        <v>#REF!</v>
      </c>
      <c r="AF125" s="84">
        <f t="shared" ref="AF125:AF138" si="105">SUM(D125,K125,R125,Y125)</f>
        <v>0</v>
      </c>
      <c r="AG125" s="85" t="e">
        <f t="shared" ref="AG125:AG138" si="106">SUM(H125,O125,V125,AC125)</f>
        <v>#REF!</v>
      </c>
    </row>
    <row r="126" spans="2:33">
      <c r="B126" s="13" t="s">
        <v>120</v>
      </c>
      <c r="D126" s="27">
        <v>0</v>
      </c>
      <c r="E126" s="80" t="e">
        <f>+'Mth LC'!#REF!</f>
        <v>#REF!</v>
      </c>
      <c r="F126" s="80" t="e">
        <f>+'Mth LC'!#REF!</f>
        <v>#REF!</v>
      </c>
      <c r="G126" s="80" t="e">
        <f>+'Mth LC'!#REF!</f>
        <v>#REF!</v>
      </c>
      <c r="H126" s="3" t="e">
        <f t="shared" si="97"/>
        <v>#REF!</v>
      </c>
      <c r="I126" s="27" t="e">
        <f t="shared" si="98"/>
        <v>#REF!</v>
      </c>
      <c r="K126" s="27">
        <v>0</v>
      </c>
      <c r="L126" s="80" t="e">
        <f>+'Mth LC'!#REF!</f>
        <v>#REF!</v>
      </c>
      <c r="M126" s="80" t="e">
        <f>+'Mth LC'!#REF!</f>
        <v>#REF!</v>
      </c>
      <c r="N126" s="80" t="e">
        <f>+'Mth LC'!#REF!</f>
        <v>#REF!</v>
      </c>
      <c r="O126" s="3" t="e">
        <f t="shared" si="99"/>
        <v>#REF!</v>
      </c>
      <c r="P126" s="27" t="e">
        <f t="shared" si="100"/>
        <v>#REF!</v>
      </c>
      <c r="R126" s="27">
        <v>0</v>
      </c>
      <c r="S126" s="80" t="e">
        <f>+'Mth LC'!#REF!</f>
        <v>#REF!</v>
      </c>
      <c r="T126" s="80" t="e">
        <f>+'Mth LC'!#REF!</f>
        <v>#REF!</v>
      </c>
      <c r="U126" s="80" t="e">
        <f>+'Mth LC'!#REF!</f>
        <v>#REF!</v>
      </c>
      <c r="V126" s="3" t="e">
        <f t="shared" si="101"/>
        <v>#REF!</v>
      </c>
      <c r="W126" s="27" t="e">
        <f t="shared" si="102"/>
        <v>#REF!</v>
      </c>
      <c r="Y126" s="27">
        <v>0</v>
      </c>
      <c r="Z126" s="80" t="e">
        <f>+'Mth LC'!#REF!</f>
        <v>#REF!</v>
      </c>
      <c r="AA126" s="80" t="e">
        <f>+'Mth LC'!#REF!</f>
        <v>#REF!</v>
      </c>
      <c r="AB126" s="80" t="e">
        <f>+'Mth LC'!#REF!</f>
        <v>#REF!</v>
      </c>
      <c r="AC126" s="3" t="e">
        <f t="shared" si="103"/>
        <v>#REF!</v>
      </c>
      <c r="AD126" s="27" t="e">
        <f t="shared" si="104"/>
        <v>#REF!</v>
      </c>
      <c r="AF126" s="84">
        <f t="shared" si="105"/>
        <v>0</v>
      </c>
      <c r="AG126" s="85" t="e">
        <f t="shared" si="106"/>
        <v>#REF!</v>
      </c>
    </row>
    <row r="127" spans="2:33">
      <c r="B127" s="13" t="s">
        <v>121</v>
      </c>
      <c r="D127" s="27">
        <v>0</v>
      </c>
      <c r="E127" s="80" t="e">
        <f>+'Mth LC'!#REF!</f>
        <v>#REF!</v>
      </c>
      <c r="F127" s="80" t="e">
        <f>+'Mth LC'!#REF!</f>
        <v>#REF!</v>
      </c>
      <c r="G127" s="80" t="e">
        <f>+'Mth LC'!#REF!</f>
        <v>#REF!</v>
      </c>
      <c r="H127" s="3" t="e">
        <f t="shared" si="97"/>
        <v>#REF!</v>
      </c>
      <c r="I127" s="27" t="e">
        <f t="shared" si="98"/>
        <v>#REF!</v>
      </c>
      <c r="K127" s="27">
        <v>0</v>
      </c>
      <c r="L127" s="80" t="e">
        <f>+'Mth LC'!#REF!</f>
        <v>#REF!</v>
      </c>
      <c r="M127" s="80" t="e">
        <f>+'Mth LC'!#REF!</f>
        <v>#REF!</v>
      </c>
      <c r="N127" s="80" t="e">
        <f>+'Mth LC'!#REF!</f>
        <v>#REF!</v>
      </c>
      <c r="O127" s="3" t="e">
        <f t="shared" si="99"/>
        <v>#REF!</v>
      </c>
      <c r="P127" s="27" t="e">
        <f t="shared" si="100"/>
        <v>#REF!</v>
      </c>
      <c r="R127" s="27">
        <v>0</v>
      </c>
      <c r="S127" s="80" t="e">
        <f>+'Mth LC'!#REF!</f>
        <v>#REF!</v>
      </c>
      <c r="T127" s="80" t="e">
        <f>+'Mth LC'!#REF!</f>
        <v>#REF!</v>
      </c>
      <c r="U127" s="80" t="e">
        <f>+'Mth LC'!#REF!</f>
        <v>#REF!</v>
      </c>
      <c r="V127" s="3" t="e">
        <f t="shared" si="101"/>
        <v>#REF!</v>
      </c>
      <c r="W127" s="27" t="e">
        <f t="shared" si="102"/>
        <v>#REF!</v>
      </c>
      <c r="Y127" s="27">
        <v>0</v>
      </c>
      <c r="Z127" s="80" t="e">
        <f>+'Mth LC'!#REF!</f>
        <v>#REF!</v>
      </c>
      <c r="AA127" s="80" t="e">
        <f>+'Mth LC'!#REF!</f>
        <v>#REF!</v>
      </c>
      <c r="AB127" s="80" t="e">
        <f>+'Mth LC'!#REF!</f>
        <v>#REF!</v>
      </c>
      <c r="AC127" s="3" t="e">
        <f t="shared" si="103"/>
        <v>#REF!</v>
      </c>
      <c r="AD127" s="27" t="e">
        <f t="shared" si="104"/>
        <v>#REF!</v>
      </c>
      <c r="AF127" s="84">
        <f t="shared" si="105"/>
        <v>0</v>
      </c>
      <c r="AG127" s="85" t="e">
        <f t="shared" si="106"/>
        <v>#REF!</v>
      </c>
    </row>
    <row r="128" spans="2:33">
      <c r="B128" s="13" t="s">
        <v>122</v>
      </c>
      <c r="D128" s="27">
        <v>0</v>
      </c>
      <c r="E128" s="80" t="e">
        <f>+'Mth LC'!#REF!</f>
        <v>#REF!</v>
      </c>
      <c r="F128" s="80" t="e">
        <f>+'Mth LC'!#REF!</f>
        <v>#REF!</v>
      </c>
      <c r="G128" s="80" t="e">
        <f>+'Mth LC'!#REF!</f>
        <v>#REF!</v>
      </c>
      <c r="H128" s="3" t="e">
        <f t="shared" si="97"/>
        <v>#REF!</v>
      </c>
      <c r="I128" s="27" t="e">
        <f t="shared" si="98"/>
        <v>#REF!</v>
      </c>
      <c r="K128" s="27">
        <v>0</v>
      </c>
      <c r="L128" s="80" t="e">
        <f>+'Mth LC'!#REF!</f>
        <v>#REF!</v>
      </c>
      <c r="M128" s="80" t="e">
        <f>+'Mth LC'!#REF!</f>
        <v>#REF!</v>
      </c>
      <c r="N128" s="80" t="e">
        <f>+'Mth LC'!#REF!</f>
        <v>#REF!</v>
      </c>
      <c r="O128" s="3" t="e">
        <f t="shared" si="99"/>
        <v>#REF!</v>
      </c>
      <c r="P128" s="27" t="e">
        <f t="shared" si="100"/>
        <v>#REF!</v>
      </c>
      <c r="R128" s="27">
        <v>0</v>
      </c>
      <c r="S128" s="80" t="e">
        <f>+'Mth LC'!#REF!</f>
        <v>#REF!</v>
      </c>
      <c r="T128" s="80" t="e">
        <f>+'Mth LC'!#REF!</f>
        <v>#REF!</v>
      </c>
      <c r="U128" s="80" t="e">
        <f>+'Mth LC'!#REF!</f>
        <v>#REF!</v>
      </c>
      <c r="V128" s="3" t="e">
        <f t="shared" si="101"/>
        <v>#REF!</v>
      </c>
      <c r="W128" s="27" t="e">
        <f t="shared" si="102"/>
        <v>#REF!</v>
      </c>
      <c r="Y128" s="27">
        <v>0</v>
      </c>
      <c r="Z128" s="80" t="e">
        <f>+'Mth LC'!#REF!</f>
        <v>#REF!</v>
      </c>
      <c r="AA128" s="80" t="e">
        <f>+'Mth LC'!#REF!</f>
        <v>#REF!</v>
      </c>
      <c r="AB128" s="80" t="e">
        <f>+'Mth LC'!#REF!</f>
        <v>#REF!</v>
      </c>
      <c r="AC128" s="3" t="e">
        <f t="shared" si="103"/>
        <v>#REF!</v>
      </c>
      <c r="AD128" s="27" t="e">
        <f t="shared" si="104"/>
        <v>#REF!</v>
      </c>
      <c r="AF128" s="84">
        <f t="shared" si="105"/>
        <v>0</v>
      </c>
      <c r="AG128" s="85" t="e">
        <f t="shared" si="106"/>
        <v>#REF!</v>
      </c>
    </row>
    <row r="129" spans="1:33">
      <c r="B129" s="13" t="s">
        <v>123</v>
      </c>
      <c r="D129" s="27">
        <v>0</v>
      </c>
      <c r="E129" s="80" t="e">
        <f>+'Mth LC'!#REF!</f>
        <v>#REF!</v>
      </c>
      <c r="F129" s="80" t="e">
        <f>+'Mth LC'!#REF!</f>
        <v>#REF!</v>
      </c>
      <c r="G129" s="80" t="e">
        <f>+'Mth LC'!#REF!</f>
        <v>#REF!</v>
      </c>
      <c r="H129" s="3" t="e">
        <f t="shared" si="97"/>
        <v>#REF!</v>
      </c>
      <c r="I129" s="27" t="e">
        <f t="shared" si="98"/>
        <v>#REF!</v>
      </c>
      <c r="K129" s="27">
        <v>0</v>
      </c>
      <c r="L129" s="80" t="e">
        <f>+'Mth LC'!#REF!</f>
        <v>#REF!</v>
      </c>
      <c r="M129" s="80" t="e">
        <f>+'Mth LC'!#REF!</f>
        <v>#REF!</v>
      </c>
      <c r="N129" s="80" t="e">
        <f>+'Mth LC'!#REF!</f>
        <v>#REF!</v>
      </c>
      <c r="O129" s="3" t="e">
        <f t="shared" si="99"/>
        <v>#REF!</v>
      </c>
      <c r="P129" s="27" t="e">
        <f t="shared" si="100"/>
        <v>#REF!</v>
      </c>
      <c r="R129" s="27">
        <v>0</v>
      </c>
      <c r="S129" s="80" t="e">
        <f>+'Mth LC'!#REF!</f>
        <v>#REF!</v>
      </c>
      <c r="T129" s="80" t="e">
        <f>+'Mth LC'!#REF!</f>
        <v>#REF!</v>
      </c>
      <c r="U129" s="80" t="e">
        <f>+'Mth LC'!#REF!</f>
        <v>#REF!</v>
      </c>
      <c r="V129" s="3" t="e">
        <f t="shared" si="101"/>
        <v>#REF!</v>
      </c>
      <c r="W129" s="27" t="e">
        <f t="shared" si="102"/>
        <v>#REF!</v>
      </c>
      <c r="Y129" s="27">
        <v>0</v>
      </c>
      <c r="Z129" s="80" t="e">
        <f>+'Mth LC'!#REF!</f>
        <v>#REF!</v>
      </c>
      <c r="AA129" s="80" t="e">
        <f>+'Mth LC'!#REF!</f>
        <v>#REF!</v>
      </c>
      <c r="AB129" s="80" t="e">
        <f>+'Mth LC'!#REF!</f>
        <v>#REF!</v>
      </c>
      <c r="AC129" s="3" t="e">
        <f t="shared" si="103"/>
        <v>#REF!</v>
      </c>
      <c r="AD129" s="27" t="e">
        <f t="shared" si="104"/>
        <v>#REF!</v>
      </c>
      <c r="AF129" s="84">
        <f t="shared" si="105"/>
        <v>0</v>
      </c>
      <c r="AG129" s="85" t="e">
        <f t="shared" si="106"/>
        <v>#REF!</v>
      </c>
    </row>
    <row r="130" spans="1:33">
      <c r="B130" s="13" t="s">
        <v>124</v>
      </c>
      <c r="D130" s="27">
        <v>0</v>
      </c>
      <c r="E130" s="80" t="e">
        <f>+'Mth LC'!#REF!</f>
        <v>#REF!</v>
      </c>
      <c r="F130" s="80" t="e">
        <f>+'Mth LC'!#REF!</f>
        <v>#REF!</v>
      </c>
      <c r="G130" s="80" t="e">
        <f>+'Mth LC'!#REF!</f>
        <v>#REF!</v>
      </c>
      <c r="H130" s="3" t="e">
        <f t="shared" si="97"/>
        <v>#REF!</v>
      </c>
      <c r="I130" s="27" t="e">
        <f t="shared" si="98"/>
        <v>#REF!</v>
      </c>
      <c r="K130" s="27">
        <v>0</v>
      </c>
      <c r="L130" s="80" t="e">
        <f>+'Mth LC'!#REF!</f>
        <v>#REF!</v>
      </c>
      <c r="M130" s="80" t="e">
        <f>+'Mth LC'!#REF!</f>
        <v>#REF!</v>
      </c>
      <c r="N130" s="80" t="e">
        <f>+'Mth LC'!#REF!</f>
        <v>#REF!</v>
      </c>
      <c r="O130" s="3" t="e">
        <f t="shared" si="99"/>
        <v>#REF!</v>
      </c>
      <c r="P130" s="27" t="e">
        <f t="shared" si="100"/>
        <v>#REF!</v>
      </c>
      <c r="R130" s="27">
        <v>0</v>
      </c>
      <c r="S130" s="80" t="e">
        <f>+'Mth LC'!#REF!</f>
        <v>#REF!</v>
      </c>
      <c r="T130" s="80" t="e">
        <f>+'Mth LC'!#REF!</f>
        <v>#REF!</v>
      </c>
      <c r="U130" s="80" t="e">
        <f>+'Mth LC'!#REF!</f>
        <v>#REF!</v>
      </c>
      <c r="V130" s="3" t="e">
        <f t="shared" si="101"/>
        <v>#REF!</v>
      </c>
      <c r="W130" s="27" t="e">
        <f t="shared" si="102"/>
        <v>#REF!</v>
      </c>
      <c r="Y130" s="27">
        <v>0</v>
      </c>
      <c r="Z130" s="80" t="e">
        <f>+'Mth LC'!#REF!</f>
        <v>#REF!</v>
      </c>
      <c r="AA130" s="80" t="e">
        <f>+'Mth LC'!#REF!</f>
        <v>#REF!</v>
      </c>
      <c r="AB130" s="80" t="e">
        <f>+'Mth LC'!#REF!</f>
        <v>#REF!</v>
      </c>
      <c r="AC130" s="3" t="e">
        <f t="shared" si="103"/>
        <v>#REF!</v>
      </c>
      <c r="AD130" s="27" t="e">
        <f t="shared" si="104"/>
        <v>#REF!</v>
      </c>
      <c r="AF130" s="84">
        <f t="shared" si="105"/>
        <v>0</v>
      </c>
      <c r="AG130" s="85" t="e">
        <f t="shared" si="106"/>
        <v>#REF!</v>
      </c>
    </row>
    <row r="131" spans="1:33">
      <c r="B131" s="13" t="s">
        <v>125</v>
      </c>
      <c r="D131" s="27">
        <v>0</v>
      </c>
      <c r="E131" s="80" t="e">
        <f>+'Mth LC'!#REF!</f>
        <v>#REF!</v>
      </c>
      <c r="F131" s="80" t="e">
        <f>+'Mth LC'!#REF!</f>
        <v>#REF!</v>
      </c>
      <c r="G131" s="80" t="e">
        <f>+'Mth LC'!#REF!</f>
        <v>#REF!</v>
      </c>
      <c r="H131" s="3" t="e">
        <f t="shared" si="97"/>
        <v>#REF!</v>
      </c>
      <c r="I131" s="27" t="e">
        <f t="shared" si="98"/>
        <v>#REF!</v>
      </c>
      <c r="K131" s="27">
        <v>0</v>
      </c>
      <c r="L131" s="80" t="e">
        <f>+'Mth LC'!#REF!</f>
        <v>#REF!</v>
      </c>
      <c r="M131" s="80" t="e">
        <f>+'Mth LC'!#REF!</f>
        <v>#REF!</v>
      </c>
      <c r="N131" s="80" t="e">
        <f>+'Mth LC'!#REF!</f>
        <v>#REF!</v>
      </c>
      <c r="O131" s="3" t="e">
        <f t="shared" si="99"/>
        <v>#REF!</v>
      </c>
      <c r="P131" s="27" t="e">
        <f t="shared" si="100"/>
        <v>#REF!</v>
      </c>
      <c r="R131" s="27">
        <v>0</v>
      </c>
      <c r="S131" s="80" t="e">
        <f>+'Mth LC'!#REF!</f>
        <v>#REF!</v>
      </c>
      <c r="T131" s="80" t="e">
        <f>+'Mth LC'!#REF!</f>
        <v>#REF!</v>
      </c>
      <c r="U131" s="80" t="e">
        <f>+'Mth LC'!#REF!</f>
        <v>#REF!</v>
      </c>
      <c r="V131" s="3" t="e">
        <f t="shared" si="101"/>
        <v>#REF!</v>
      </c>
      <c r="W131" s="27" t="e">
        <f t="shared" si="102"/>
        <v>#REF!</v>
      </c>
      <c r="Y131" s="27">
        <v>0</v>
      </c>
      <c r="Z131" s="80" t="e">
        <f>+'Mth LC'!#REF!</f>
        <v>#REF!</v>
      </c>
      <c r="AA131" s="80" t="e">
        <f>+'Mth LC'!#REF!</f>
        <v>#REF!</v>
      </c>
      <c r="AB131" s="80" t="e">
        <f>+'Mth LC'!#REF!</f>
        <v>#REF!</v>
      </c>
      <c r="AC131" s="3" t="e">
        <f t="shared" si="103"/>
        <v>#REF!</v>
      </c>
      <c r="AD131" s="27" t="e">
        <f t="shared" si="104"/>
        <v>#REF!</v>
      </c>
      <c r="AF131" s="84">
        <f t="shared" si="105"/>
        <v>0</v>
      </c>
      <c r="AG131" s="85" t="e">
        <f t="shared" si="106"/>
        <v>#REF!</v>
      </c>
    </row>
    <row r="132" spans="1:33">
      <c r="B132" s="13" t="s">
        <v>126</v>
      </c>
      <c r="D132" s="27">
        <v>0</v>
      </c>
      <c r="E132" s="80" t="e">
        <f>+'Mth LC'!#REF!</f>
        <v>#REF!</v>
      </c>
      <c r="F132" s="80" t="e">
        <f>+'Mth LC'!#REF!</f>
        <v>#REF!</v>
      </c>
      <c r="G132" s="80" t="e">
        <f>+'Mth LC'!#REF!</f>
        <v>#REF!</v>
      </c>
      <c r="H132" s="3" t="e">
        <f t="shared" si="97"/>
        <v>#REF!</v>
      </c>
      <c r="I132" s="27" t="e">
        <f t="shared" si="98"/>
        <v>#REF!</v>
      </c>
      <c r="K132" s="27">
        <v>0</v>
      </c>
      <c r="L132" s="80" t="e">
        <f>+'Mth LC'!#REF!</f>
        <v>#REF!</v>
      </c>
      <c r="M132" s="80" t="e">
        <f>+'Mth LC'!#REF!</f>
        <v>#REF!</v>
      </c>
      <c r="N132" s="80" t="e">
        <f>+'Mth LC'!#REF!</f>
        <v>#REF!</v>
      </c>
      <c r="O132" s="3" t="e">
        <f t="shared" si="99"/>
        <v>#REF!</v>
      </c>
      <c r="P132" s="27" t="e">
        <f t="shared" si="100"/>
        <v>#REF!</v>
      </c>
      <c r="R132" s="27">
        <v>0</v>
      </c>
      <c r="S132" s="80" t="e">
        <f>+'Mth LC'!#REF!</f>
        <v>#REF!</v>
      </c>
      <c r="T132" s="80" t="e">
        <f>+'Mth LC'!#REF!</f>
        <v>#REF!</v>
      </c>
      <c r="U132" s="80" t="e">
        <f>+'Mth LC'!#REF!</f>
        <v>#REF!</v>
      </c>
      <c r="V132" s="3" t="e">
        <f t="shared" si="101"/>
        <v>#REF!</v>
      </c>
      <c r="W132" s="27" t="e">
        <f t="shared" si="102"/>
        <v>#REF!</v>
      </c>
      <c r="Y132" s="27">
        <v>0</v>
      </c>
      <c r="Z132" s="80" t="e">
        <f>+'Mth LC'!#REF!</f>
        <v>#REF!</v>
      </c>
      <c r="AA132" s="80" t="e">
        <f>+'Mth LC'!#REF!</f>
        <v>#REF!</v>
      </c>
      <c r="AB132" s="80" t="e">
        <f>+'Mth LC'!#REF!</f>
        <v>#REF!</v>
      </c>
      <c r="AC132" s="3" t="e">
        <f t="shared" si="103"/>
        <v>#REF!</v>
      </c>
      <c r="AD132" s="27" t="e">
        <f t="shared" si="104"/>
        <v>#REF!</v>
      </c>
      <c r="AF132" s="84">
        <f t="shared" si="105"/>
        <v>0</v>
      </c>
      <c r="AG132" s="85" t="e">
        <f t="shared" si="106"/>
        <v>#REF!</v>
      </c>
    </row>
    <row r="133" spans="1:33">
      <c r="B133" s="13" t="s">
        <v>127</v>
      </c>
      <c r="D133" s="27">
        <v>0</v>
      </c>
      <c r="E133" s="80" t="e">
        <f>+'Mth LC'!#REF!</f>
        <v>#REF!</v>
      </c>
      <c r="F133" s="80" t="e">
        <f>+'Mth LC'!#REF!</f>
        <v>#REF!</v>
      </c>
      <c r="G133" s="80" t="e">
        <f>+'Mth LC'!#REF!</f>
        <v>#REF!</v>
      </c>
      <c r="H133" s="3" t="e">
        <f t="shared" si="97"/>
        <v>#REF!</v>
      </c>
      <c r="I133" s="27" t="e">
        <f t="shared" si="98"/>
        <v>#REF!</v>
      </c>
      <c r="K133" s="27">
        <v>0</v>
      </c>
      <c r="L133" s="80" t="e">
        <f>+'Mth LC'!#REF!</f>
        <v>#REF!</v>
      </c>
      <c r="M133" s="80" t="e">
        <f>+'Mth LC'!#REF!</f>
        <v>#REF!</v>
      </c>
      <c r="N133" s="80" t="e">
        <f>+'Mth LC'!#REF!</f>
        <v>#REF!</v>
      </c>
      <c r="O133" s="3" t="e">
        <f t="shared" si="99"/>
        <v>#REF!</v>
      </c>
      <c r="P133" s="27" t="e">
        <f t="shared" si="100"/>
        <v>#REF!</v>
      </c>
      <c r="R133" s="27">
        <v>0</v>
      </c>
      <c r="S133" s="80" t="e">
        <f>+'Mth LC'!#REF!</f>
        <v>#REF!</v>
      </c>
      <c r="T133" s="80" t="e">
        <f>+'Mth LC'!#REF!</f>
        <v>#REF!</v>
      </c>
      <c r="U133" s="80" t="e">
        <f>+'Mth LC'!#REF!</f>
        <v>#REF!</v>
      </c>
      <c r="V133" s="3" t="e">
        <f t="shared" si="101"/>
        <v>#REF!</v>
      </c>
      <c r="W133" s="27" t="e">
        <f t="shared" si="102"/>
        <v>#REF!</v>
      </c>
      <c r="Y133" s="27">
        <v>0</v>
      </c>
      <c r="Z133" s="80" t="e">
        <f>+'Mth LC'!#REF!</f>
        <v>#REF!</v>
      </c>
      <c r="AA133" s="80" t="e">
        <f>+'Mth LC'!#REF!</f>
        <v>#REF!</v>
      </c>
      <c r="AB133" s="80" t="e">
        <f>+'Mth LC'!#REF!</f>
        <v>#REF!</v>
      </c>
      <c r="AC133" s="3" t="e">
        <f t="shared" si="103"/>
        <v>#REF!</v>
      </c>
      <c r="AD133" s="27" t="e">
        <f t="shared" si="104"/>
        <v>#REF!</v>
      </c>
      <c r="AF133" s="84">
        <f t="shared" si="105"/>
        <v>0</v>
      </c>
      <c r="AG133" s="85" t="e">
        <f t="shared" si="106"/>
        <v>#REF!</v>
      </c>
    </row>
    <row r="134" spans="1:33">
      <c r="B134" s="13" t="s">
        <v>128</v>
      </c>
      <c r="D134" s="27">
        <v>750</v>
      </c>
      <c r="E134" s="80" t="e">
        <f>+'Mth LC'!#REF!</f>
        <v>#REF!</v>
      </c>
      <c r="F134" s="80" t="e">
        <f>+'Mth LC'!#REF!</f>
        <v>#REF!</v>
      </c>
      <c r="G134" s="80" t="e">
        <f>+'Mth LC'!#REF!</f>
        <v>#REF!</v>
      </c>
      <c r="H134" s="3" t="e">
        <f t="shared" si="97"/>
        <v>#REF!</v>
      </c>
      <c r="I134" s="27" t="e">
        <f t="shared" si="98"/>
        <v>#REF!</v>
      </c>
      <c r="K134" s="27">
        <v>750</v>
      </c>
      <c r="L134" s="80" t="e">
        <f>+'Mth LC'!#REF!</f>
        <v>#REF!</v>
      </c>
      <c r="M134" s="80" t="e">
        <f>+'Mth LC'!#REF!</f>
        <v>#REF!</v>
      </c>
      <c r="N134" s="80" t="e">
        <f>+'Mth LC'!#REF!</f>
        <v>#REF!</v>
      </c>
      <c r="O134" s="3" t="e">
        <f t="shared" si="99"/>
        <v>#REF!</v>
      </c>
      <c r="P134" s="27" t="e">
        <f t="shared" si="100"/>
        <v>#REF!</v>
      </c>
      <c r="R134" s="27">
        <v>750</v>
      </c>
      <c r="S134" s="80" t="e">
        <f>+'Mth LC'!#REF!</f>
        <v>#REF!</v>
      </c>
      <c r="T134" s="80" t="e">
        <f>+'Mth LC'!#REF!</f>
        <v>#REF!</v>
      </c>
      <c r="U134" s="80" t="e">
        <f>+'Mth LC'!#REF!</f>
        <v>#REF!</v>
      </c>
      <c r="V134" s="3" t="e">
        <f t="shared" si="101"/>
        <v>#REF!</v>
      </c>
      <c r="W134" s="27" t="e">
        <f t="shared" si="102"/>
        <v>#REF!</v>
      </c>
      <c r="Y134" s="27">
        <v>750</v>
      </c>
      <c r="Z134" s="80" t="e">
        <f>+'Mth LC'!#REF!</f>
        <v>#REF!</v>
      </c>
      <c r="AA134" s="80" t="e">
        <f>+'Mth LC'!#REF!</f>
        <v>#REF!</v>
      </c>
      <c r="AB134" s="80" t="e">
        <f>+'Mth LC'!#REF!</f>
        <v>#REF!</v>
      </c>
      <c r="AC134" s="3" t="e">
        <f t="shared" si="103"/>
        <v>#REF!</v>
      </c>
      <c r="AD134" s="27" t="e">
        <f t="shared" si="104"/>
        <v>#REF!</v>
      </c>
      <c r="AF134" s="84">
        <f t="shared" si="105"/>
        <v>3000</v>
      </c>
      <c r="AG134" s="85" t="e">
        <f t="shared" si="106"/>
        <v>#REF!</v>
      </c>
    </row>
    <row r="135" spans="1:33">
      <c r="B135" s="13" t="s">
        <v>129</v>
      </c>
      <c r="D135" s="27">
        <v>0</v>
      </c>
      <c r="E135" s="80" t="e">
        <f>+'Mth LC'!#REF!</f>
        <v>#REF!</v>
      </c>
      <c r="F135" s="80" t="e">
        <f>+'Mth LC'!#REF!</f>
        <v>#REF!</v>
      </c>
      <c r="G135" s="80" t="e">
        <f>+'Mth LC'!#REF!</f>
        <v>#REF!</v>
      </c>
      <c r="H135" s="3" t="e">
        <f t="shared" si="97"/>
        <v>#REF!</v>
      </c>
      <c r="I135" s="27" t="e">
        <f t="shared" si="98"/>
        <v>#REF!</v>
      </c>
      <c r="K135" s="27">
        <v>0</v>
      </c>
      <c r="L135" s="80" t="e">
        <f>+'Mth LC'!#REF!</f>
        <v>#REF!</v>
      </c>
      <c r="M135" s="80" t="e">
        <f>+'Mth LC'!#REF!</f>
        <v>#REF!</v>
      </c>
      <c r="N135" s="80" t="e">
        <f>+'Mth LC'!#REF!</f>
        <v>#REF!</v>
      </c>
      <c r="O135" s="3" t="e">
        <f t="shared" si="99"/>
        <v>#REF!</v>
      </c>
      <c r="P135" s="27" t="e">
        <f t="shared" si="100"/>
        <v>#REF!</v>
      </c>
      <c r="R135" s="27">
        <v>0</v>
      </c>
      <c r="S135" s="80" t="e">
        <f>+'Mth LC'!#REF!</f>
        <v>#REF!</v>
      </c>
      <c r="T135" s="80" t="e">
        <f>+'Mth LC'!#REF!</f>
        <v>#REF!</v>
      </c>
      <c r="U135" s="80" t="e">
        <f>+'Mth LC'!#REF!</f>
        <v>#REF!</v>
      </c>
      <c r="V135" s="3" t="e">
        <f t="shared" si="101"/>
        <v>#REF!</v>
      </c>
      <c r="W135" s="27" t="e">
        <f t="shared" si="102"/>
        <v>#REF!</v>
      </c>
      <c r="Y135" s="27">
        <v>0</v>
      </c>
      <c r="Z135" s="80" t="e">
        <f>+'Mth LC'!#REF!</f>
        <v>#REF!</v>
      </c>
      <c r="AA135" s="80" t="e">
        <f>+'Mth LC'!#REF!</f>
        <v>#REF!</v>
      </c>
      <c r="AB135" s="80" t="e">
        <f>+'Mth LC'!#REF!</f>
        <v>#REF!</v>
      </c>
      <c r="AC135" s="3" t="e">
        <f t="shared" si="103"/>
        <v>#REF!</v>
      </c>
      <c r="AD135" s="27" t="e">
        <f t="shared" si="104"/>
        <v>#REF!</v>
      </c>
      <c r="AF135" s="84">
        <f t="shared" si="105"/>
        <v>0</v>
      </c>
      <c r="AG135" s="85" t="e">
        <f t="shared" si="106"/>
        <v>#REF!</v>
      </c>
    </row>
    <row r="136" spans="1:33">
      <c r="B136" s="13" t="s">
        <v>130</v>
      </c>
      <c r="D136" s="27">
        <v>0</v>
      </c>
      <c r="E136" s="80" t="e">
        <f>+'Mth LC'!#REF!</f>
        <v>#REF!</v>
      </c>
      <c r="F136" s="80" t="e">
        <f>+'Mth LC'!#REF!</f>
        <v>#REF!</v>
      </c>
      <c r="G136" s="80" t="e">
        <f>+'Mth LC'!#REF!</f>
        <v>#REF!</v>
      </c>
      <c r="H136" s="3" t="e">
        <f t="shared" si="97"/>
        <v>#REF!</v>
      </c>
      <c r="I136" s="27" t="e">
        <f t="shared" si="98"/>
        <v>#REF!</v>
      </c>
      <c r="K136" s="27">
        <v>0</v>
      </c>
      <c r="L136" s="80" t="e">
        <f>+'Mth LC'!#REF!</f>
        <v>#REF!</v>
      </c>
      <c r="M136" s="80" t="e">
        <f>+'Mth LC'!#REF!</f>
        <v>#REF!</v>
      </c>
      <c r="N136" s="80" t="e">
        <f>+'Mth LC'!#REF!</f>
        <v>#REF!</v>
      </c>
      <c r="O136" s="3" t="e">
        <f t="shared" si="99"/>
        <v>#REF!</v>
      </c>
      <c r="P136" s="27" t="e">
        <f t="shared" si="100"/>
        <v>#REF!</v>
      </c>
      <c r="R136" s="27">
        <v>0</v>
      </c>
      <c r="S136" s="80" t="e">
        <f>+'Mth LC'!#REF!</f>
        <v>#REF!</v>
      </c>
      <c r="T136" s="80" t="e">
        <f>+'Mth LC'!#REF!</f>
        <v>#REF!</v>
      </c>
      <c r="U136" s="80" t="e">
        <f>+'Mth LC'!#REF!</f>
        <v>#REF!</v>
      </c>
      <c r="V136" s="3" t="e">
        <f t="shared" si="101"/>
        <v>#REF!</v>
      </c>
      <c r="W136" s="27" t="e">
        <f t="shared" si="102"/>
        <v>#REF!</v>
      </c>
      <c r="Y136" s="27">
        <v>0</v>
      </c>
      <c r="Z136" s="80" t="e">
        <f>+'Mth LC'!#REF!</f>
        <v>#REF!</v>
      </c>
      <c r="AA136" s="80" t="e">
        <f>+'Mth LC'!#REF!</f>
        <v>#REF!</v>
      </c>
      <c r="AB136" s="80" t="e">
        <f>+'Mth LC'!#REF!</f>
        <v>#REF!</v>
      </c>
      <c r="AC136" s="3" t="e">
        <f t="shared" si="103"/>
        <v>#REF!</v>
      </c>
      <c r="AD136" s="27" t="e">
        <f t="shared" si="104"/>
        <v>#REF!</v>
      </c>
      <c r="AF136" s="84">
        <f t="shared" si="105"/>
        <v>0</v>
      </c>
      <c r="AG136" s="85" t="e">
        <f t="shared" si="106"/>
        <v>#REF!</v>
      </c>
    </row>
    <row r="137" spans="1:33">
      <c r="A137" s="53"/>
      <c r="B137" s="43" t="s">
        <v>131</v>
      </c>
      <c r="D137" s="27">
        <v>0</v>
      </c>
      <c r="E137" s="80" t="e">
        <f>+'Mth LC'!#REF!</f>
        <v>#REF!</v>
      </c>
      <c r="F137" s="80" t="e">
        <f>+'Mth LC'!#REF!</f>
        <v>#REF!</v>
      </c>
      <c r="G137" s="80" t="e">
        <f>+'Mth LC'!#REF!</f>
        <v>#REF!</v>
      </c>
      <c r="H137" s="3" t="e">
        <f t="shared" si="97"/>
        <v>#REF!</v>
      </c>
      <c r="I137" s="27" t="e">
        <f t="shared" si="98"/>
        <v>#REF!</v>
      </c>
      <c r="K137" s="27">
        <v>0</v>
      </c>
      <c r="L137" s="80" t="e">
        <f>+'Mth LC'!#REF!</f>
        <v>#REF!</v>
      </c>
      <c r="M137" s="80" t="e">
        <f>+'Mth LC'!#REF!</f>
        <v>#REF!</v>
      </c>
      <c r="N137" s="80" t="e">
        <f>+'Mth LC'!#REF!</f>
        <v>#REF!</v>
      </c>
      <c r="O137" s="3" t="e">
        <f t="shared" si="99"/>
        <v>#REF!</v>
      </c>
      <c r="P137" s="27" t="e">
        <f t="shared" si="100"/>
        <v>#REF!</v>
      </c>
      <c r="R137" s="27">
        <v>0</v>
      </c>
      <c r="S137" s="80" t="e">
        <f>+'Mth LC'!#REF!</f>
        <v>#REF!</v>
      </c>
      <c r="T137" s="80" t="e">
        <f>+'Mth LC'!#REF!</f>
        <v>#REF!</v>
      </c>
      <c r="U137" s="80" t="e">
        <f>+'Mth LC'!#REF!</f>
        <v>#REF!</v>
      </c>
      <c r="V137" s="3" t="e">
        <f t="shared" si="101"/>
        <v>#REF!</v>
      </c>
      <c r="W137" s="27" t="e">
        <f t="shared" si="102"/>
        <v>#REF!</v>
      </c>
      <c r="Y137" s="27">
        <v>0</v>
      </c>
      <c r="Z137" s="80" t="e">
        <f>+'Mth LC'!#REF!</f>
        <v>#REF!</v>
      </c>
      <c r="AA137" s="80" t="e">
        <f>+'Mth LC'!#REF!</f>
        <v>#REF!</v>
      </c>
      <c r="AB137" s="80" t="e">
        <f>+'Mth LC'!#REF!</f>
        <v>#REF!</v>
      </c>
      <c r="AC137" s="3" t="e">
        <f t="shared" si="103"/>
        <v>#REF!</v>
      </c>
      <c r="AD137" s="27" t="e">
        <f t="shared" si="104"/>
        <v>#REF!</v>
      </c>
      <c r="AF137" s="84">
        <f t="shared" si="105"/>
        <v>0</v>
      </c>
      <c r="AG137" s="85" t="e">
        <f t="shared" si="106"/>
        <v>#REF!</v>
      </c>
    </row>
    <row r="138" spans="1:33">
      <c r="D138" s="27">
        <v>0</v>
      </c>
      <c r="E138" s="80">
        <f>+'Mth LC'!D41</f>
        <v>0</v>
      </c>
      <c r="F138" s="80">
        <f>+'Mth LC'!E41</f>
        <v>0</v>
      </c>
      <c r="G138" s="80">
        <f>+'Mth LC'!F41</f>
        <v>500</v>
      </c>
      <c r="H138" s="3">
        <f t="shared" si="97"/>
        <v>500</v>
      </c>
      <c r="I138" s="27">
        <f t="shared" si="98"/>
        <v>-500</v>
      </c>
      <c r="K138" s="27">
        <v>0</v>
      </c>
      <c r="L138" s="80">
        <f>+'Mth LC'!G41</f>
        <v>500</v>
      </c>
      <c r="M138" s="80">
        <f>+'Mth LC'!H41</f>
        <v>500</v>
      </c>
      <c r="N138" s="80">
        <f>+'Mth LC'!I41</f>
        <v>500</v>
      </c>
      <c r="O138" s="3">
        <f t="shared" si="99"/>
        <v>1500</v>
      </c>
      <c r="P138" s="27">
        <f t="shared" si="100"/>
        <v>-1500</v>
      </c>
      <c r="R138" s="27">
        <v>0</v>
      </c>
      <c r="S138" s="80">
        <f>+'Mth LC'!J41</f>
        <v>500</v>
      </c>
      <c r="T138" s="80">
        <f>+'Mth LC'!K41</f>
        <v>500</v>
      </c>
      <c r="U138" s="80">
        <f>+'Mth LC'!L41</f>
        <v>500</v>
      </c>
      <c r="V138" s="3">
        <f t="shared" si="101"/>
        <v>1500</v>
      </c>
      <c r="W138" s="27">
        <f t="shared" si="102"/>
        <v>-1500</v>
      </c>
      <c r="Y138" s="27">
        <v>0</v>
      </c>
      <c r="Z138" s="80">
        <f>+'Mth LC'!M41</f>
        <v>500</v>
      </c>
      <c r="AA138" s="80">
        <f>+'Mth LC'!N41</f>
        <v>500</v>
      </c>
      <c r="AB138" s="80">
        <f>+'Mth LC'!O41</f>
        <v>500</v>
      </c>
      <c r="AC138" s="3">
        <f t="shared" si="103"/>
        <v>1500</v>
      </c>
      <c r="AD138" s="27">
        <f t="shared" si="104"/>
        <v>-1500</v>
      </c>
      <c r="AF138" s="84">
        <f t="shared" si="105"/>
        <v>0</v>
      </c>
      <c r="AG138" s="85">
        <f t="shared" si="106"/>
        <v>5000</v>
      </c>
    </row>
    <row r="139" spans="1:33" ht="12">
      <c r="E139" s="23"/>
      <c r="F139" s="23"/>
      <c r="G139" s="23"/>
      <c r="H139" s="23"/>
      <c r="L139" s="23"/>
      <c r="M139" s="23"/>
      <c r="N139" s="23"/>
      <c r="O139" s="23"/>
      <c r="S139" s="23"/>
      <c r="T139" s="23"/>
      <c r="U139" s="23"/>
      <c r="V139" s="23"/>
      <c r="Z139" s="23"/>
      <c r="AA139" s="23"/>
      <c r="AB139" s="23"/>
      <c r="AC139" s="23"/>
    </row>
    <row r="140" spans="1:33" ht="14" thickBot="1">
      <c r="B140" s="7" t="s">
        <v>132</v>
      </c>
      <c r="D140" s="24">
        <f t="shared" ref="D140:K140" si="107">SUM(D124:D139)</f>
        <v>750</v>
      </c>
      <c r="E140" s="24" t="e">
        <f t="shared" si="107"/>
        <v>#REF!</v>
      </c>
      <c r="F140" s="24" t="e">
        <f t="shared" si="107"/>
        <v>#REF!</v>
      </c>
      <c r="G140" s="24" t="e">
        <f t="shared" si="107"/>
        <v>#REF!</v>
      </c>
      <c r="H140" s="24" t="e">
        <f t="shared" si="107"/>
        <v>#REF!</v>
      </c>
      <c r="I140" s="24" t="e">
        <f t="shared" si="107"/>
        <v>#REF!</v>
      </c>
      <c r="K140" s="24">
        <f t="shared" si="107"/>
        <v>750</v>
      </c>
      <c r="L140" s="24" t="e">
        <f>SUM(L124:L139)</f>
        <v>#REF!</v>
      </c>
      <c r="M140" s="24" t="e">
        <f>SUM(M124:M139)</f>
        <v>#REF!</v>
      </c>
      <c r="N140" s="24" t="e">
        <f>SUM(N124:N139)</f>
        <v>#REF!</v>
      </c>
      <c r="O140" s="24" t="e">
        <f>SUM(O124:O139)</f>
        <v>#REF!</v>
      </c>
      <c r="P140" s="24" t="e">
        <f>SUM(P124:P139)</f>
        <v>#REF!</v>
      </c>
      <c r="R140" s="24">
        <f t="shared" ref="R140:W140" si="108">SUM(R124:R139)</f>
        <v>750</v>
      </c>
      <c r="S140" s="24" t="e">
        <f t="shared" si="108"/>
        <v>#REF!</v>
      </c>
      <c r="T140" s="24" t="e">
        <f t="shared" si="108"/>
        <v>#REF!</v>
      </c>
      <c r="U140" s="24" t="e">
        <f t="shared" si="108"/>
        <v>#REF!</v>
      </c>
      <c r="V140" s="24" t="e">
        <f t="shared" si="108"/>
        <v>#REF!</v>
      </c>
      <c r="W140" s="24" t="e">
        <f t="shared" si="108"/>
        <v>#REF!</v>
      </c>
      <c r="Y140" s="24">
        <f t="shared" ref="Y140:AD140" si="109">SUM(Y124:Y139)</f>
        <v>750</v>
      </c>
      <c r="Z140" s="24" t="e">
        <f t="shared" si="109"/>
        <v>#REF!</v>
      </c>
      <c r="AA140" s="24" t="e">
        <f t="shared" si="109"/>
        <v>#REF!</v>
      </c>
      <c r="AB140" s="24" t="e">
        <f t="shared" si="109"/>
        <v>#REF!</v>
      </c>
      <c r="AC140" s="24" t="e">
        <f t="shared" si="109"/>
        <v>#REF!</v>
      </c>
      <c r="AD140" s="24" t="e">
        <f t="shared" si="109"/>
        <v>#REF!</v>
      </c>
      <c r="AF140" s="24">
        <f>SUM(AF124:AF139)</f>
        <v>3000</v>
      </c>
      <c r="AG140" s="24" t="e">
        <f>SUM(AG124:AG139)</f>
        <v>#REF!</v>
      </c>
    </row>
    <row r="141" spans="1:33" thickTop="1">
      <c r="E141" s="23"/>
      <c r="F141" s="23"/>
      <c r="G141" s="23"/>
      <c r="H141" s="23"/>
      <c r="L141" s="23"/>
      <c r="M141" s="23"/>
      <c r="N141" s="23"/>
      <c r="O141" s="23"/>
      <c r="S141" s="23"/>
      <c r="T141" s="23"/>
      <c r="U141" s="23"/>
      <c r="V141" s="23"/>
      <c r="Z141" s="23"/>
      <c r="AA141" s="23"/>
      <c r="AB141" s="23"/>
      <c r="AC141" s="23"/>
      <c r="AF141" s="23"/>
      <c r="AG141" s="23"/>
    </row>
    <row r="142" spans="1:33" ht="14" thickBot="1">
      <c r="B142" s="15" t="s">
        <v>133</v>
      </c>
      <c r="D142" s="26">
        <f t="shared" ref="D142:S142" si="110">SUM(D21,D30,D58,D60,D81,D83,D95,D110,D123,D140)</f>
        <v>266097.01</v>
      </c>
      <c r="E142" s="26" t="e">
        <f t="shared" si="110"/>
        <v>#REF!</v>
      </c>
      <c r="F142" s="26" t="e">
        <f t="shared" si="110"/>
        <v>#REF!</v>
      </c>
      <c r="G142" s="26" t="e">
        <f t="shared" si="110"/>
        <v>#REF!</v>
      </c>
      <c r="H142" s="26" t="e">
        <f t="shared" si="110"/>
        <v>#REF!</v>
      </c>
      <c r="I142" s="26" t="e">
        <f t="shared" si="110"/>
        <v>#REF!</v>
      </c>
      <c r="K142" s="26">
        <f>SUM(K21,K30,K58,K60,K81,K83,K95,K110,K123,K140)</f>
        <v>264124.01</v>
      </c>
      <c r="L142" s="26" t="e">
        <f t="shared" si="110"/>
        <v>#REF!</v>
      </c>
      <c r="M142" s="26" t="e">
        <f t="shared" si="110"/>
        <v>#REF!</v>
      </c>
      <c r="N142" s="26" t="e">
        <f t="shared" si="110"/>
        <v>#REF!</v>
      </c>
      <c r="O142" s="26" t="e">
        <f t="shared" si="110"/>
        <v>#REF!</v>
      </c>
      <c r="P142" s="26" t="e">
        <f t="shared" si="110"/>
        <v>#REF!</v>
      </c>
      <c r="R142" s="26">
        <f>SUM(R21,R30,R58,R60,R81,R83,R95,R110,R123,R140)</f>
        <v>266750.01</v>
      </c>
      <c r="S142" s="26" t="e">
        <f t="shared" si="110"/>
        <v>#REF!</v>
      </c>
      <c r="T142" s="26" t="e">
        <f>SUM(T21,T30,T58,T60,T81,T83,T95,T110,T123,T140)</f>
        <v>#REF!</v>
      </c>
      <c r="U142" s="26" t="e">
        <f>SUM(U21,U30,U58,U60,U81,U83,U95,U110,U123,U140)</f>
        <v>#REF!</v>
      </c>
      <c r="V142" s="26" t="e">
        <f>SUM(V21,V30,V58,V60,V81,V83,V95,V110,V123,V140)</f>
        <v>#REF!</v>
      </c>
      <c r="W142" s="26" t="e">
        <f>SUM(W21,W30,W58,W60,W81,W83,W95,W110,W123,W140)</f>
        <v>#REF!</v>
      </c>
      <c r="Y142" s="26">
        <f t="shared" ref="Y142:AD142" si="111">SUM(Y21,Y30,Y58,Y60,Y81,Y83,Y95,Y110,Y123,Y140)</f>
        <v>264375.01</v>
      </c>
      <c r="Z142" s="26" t="e">
        <f t="shared" si="111"/>
        <v>#REF!</v>
      </c>
      <c r="AA142" s="26" t="e">
        <f t="shared" si="111"/>
        <v>#REF!</v>
      </c>
      <c r="AB142" s="26" t="e">
        <f t="shared" si="111"/>
        <v>#REF!</v>
      </c>
      <c r="AC142" s="26" t="e">
        <f t="shared" si="111"/>
        <v>#REF!</v>
      </c>
      <c r="AD142" s="26" t="e">
        <f t="shared" si="111"/>
        <v>#REF!</v>
      </c>
      <c r="AF142" s="26">
        <f>SUM(AF21,AF30,AF58,AF60,AF81,AF83,AF95,AF110,AF123,AF140)</f>
        <v>1061346.04</v>
      </c>
      <c r="AG142" s="26" t="e">
        <f>SUM(AG21,AG30,AG58,AG60,AG81,AG83,AG95,AG110,AG123,AG140)</f>
        <v>#REF!</v>
      </c>
    </row>
    <row r="143" spans="1:33" ht="14" thickTop="1">
      <c r="B143" s="15"/>
      <c r="D143" s="27"/>
      <c r="E143" s="19"/>
      <c r="F143" s="19"/>
      <c r="G143" s="19"/>
      <c r="H143" s="19"/>
      <c r="I143" s="19"/>
      <c r="K143" s="27"/>
      <c r="L143" s="19"/>
      <c r="M143" s="19"/>
      <c r="N143" s="19"/>
      <c r="O143" s="19"/>
      <c r="P143" s="19"/>
      <c r="R143" s="27"/>
      <c r="S143" s="19"/>
      <c r="T143" s="19"/>
      <c r="U143" s="19"/>
      <c r="V143" s="19"/>
      <c r="W143" s="19"/>
      <c r="Y143" s="27"/>
      <c r="Z143" s="19"/>
      <c r="AA143" s="19"/>
      <c r="AB143" s="19"/>
      <c r="AC143" s="19" t="e">
        <f>+AC142+V142+O142+H142</f>
        <v>#REF!</v>
      </c>
      <c r="AD143" s="19"/>
    </row>
    <row r="144" spans="1:33">
      <c r="B144" s="15"/>
      <c r="E144" s="19"/>
      <c r="F144" s="19"/>
      <c r="G144" s="19"/>
      <c r="H144" s="23"/>
      <c r="L144" s="19"/>
      <c r="M144" s="19"/>
      <c r="N144" s="19"/>
      <c r="O144" s="23"/>
      <c r="S144" s="19"/>
      <c r="T144" s="19"/>
      <c r="U144" s="19"/>
      <c r="V144" s="23"/>
      <c r="Z144" s="19"/>
      <c r="AA144" s="19"/>
      <c r="AB144" s="19"/>
      <c r="AC144" s="23"/>
    </row>
    <row r="145" spans="2:33">
      <c r="B145" s="6" t="s">
        <v>139</v>
      </c>
      <c r="E145" s="19"/>
      <c r="F145" s="19"/>
      <c r="G145" s="19"/>
      <c r="H145" s="23"/>
      <c r="L145" s="19"/>
      <c r="M145" s="19"/>
      <c r="N145" s="19"/>
      <c r="O145" s="23"/>
      <c r="S145" s="19"/>
      <c r="T145" s="19"/>
      <c r="U145" s="19"/>
      <c r="V145" s="23"/>
      <c r="Z145" s="19"/>
      <c r="AA145" s="19"/>
      <c r="AB145" s="19"/>
      <c r="AC145" s="23"/>
    </row>
    <row r="146" spans="2:33">
      <c r="E146" s="19"/>
      <c r="F146" s="19"/>
      <c r="G146" s="19"/>
      <c r="H146" s="23"/>
      <c r="L146" s="19"/>
      <c r="M146" s="19"/>
      <c r="N146" s="19"/>
      <c r="O146" s="23"/>
      <c r="S146" s="19"/>
      <c r="T146" s="19"/>
      <c r="U146" s="19"/>
      <c r="V146" s="23"/>
      <c r="Z146" s="19"/>
      <c r="AA146" s="19"/>
      <c r="AB146" s="19"/>
      <c r="AC146" s="23"/>
    </row>
    <row r="147" spans="2:33">
      <c r="B147" s="13" t="s">
        <v>140</v>
      </c>
      <c r="D147" s="27">
        <v>55500</v>
      </c>
      <c r="E147" s="80">
        <f>+'Mth LC'!D50</f>
        <v>0</v>
      </c>
      <c r="F147" s="80">
        <f>+'Mth LC'!E50</f>
        <v>0</v>
      </c>
      <c r="G147" s="80">
        <f>+'Mth LC'!F50</f>
        <v>0</v>
      </c>
      <c r="H147" s="3">
        <f>SUM(E147:G147)</f>
        <v>0</v>
      </c>
      <c r="I147" s="27">
        <f>+D147-H147</f>
        <v>55500</v>
      </c>
      <c r="K147" s="27">
        <v>1500</v>
      </c>
      <c r="L147" s="80">
        <f>+'Mth LC'!G50</f>
        <v>0</v>
      </c>
      <c r="M147" s="80">
        <f>+'Mth LC'!H50</f>
        <v>0</v>
      </c>
      <c r="N147" s="80">
        <f>+'Mth LC'!I50</f>
        <v>0</v>
      </c>
      <c r="O147" s="3">
        <f>SUM(L147:N147)</f>
        <v>0</v>
      </c>
      <c r="P147" s="27">
        <f>+K147-O147</f>
        <v>1500</v>
      </c>
      <c r="R147" s="27">
        <v>1500</v>
      </c>
      <c r="S147" s="80">
        <f>+'Mth LC'!J50</f>
        <v>0</v>
      </c>
      <c r="T147" s="80">
        <f>+'Mth LC'!K50</f>
        <v>0</v>
      </c>
      <c r="U147" s="80">
        <f>+'Mth LC'!L50</f>
        <v>0</v>
      </c>
      <c r="V147" s="3">
        <f>SUM(S147:U147)</f>
        <v>0</v>
      </c>
      <c r="W147" s="27">
        <f>+R147-V147</f>
        <v>1500</v>
      </c>
      <c r="Y147" s="27">
        <v>1500</v>
      </c>
      <c r="Z147" s="80">
        <f>+'Mth LC'!M50</f>
        <v>0</v>
      </c>
      <c r="AA147" s="80">
        <f>+'Mth LC'!N50</f>
        <v>0</v>
      </c>
      <c r="AB147" s="80">
        <f>+'Mth LC'!O50</f>
        <v>0</v>
      </c>
      <c r="AC147" s="3">
        <f>SUM(Z147:AB147)</f>
        <v>0</v>
      </c>
      <c r="AD147" s="27">
        <f>+Y147-AC147</f>
        <v>1500</v>
      </c>
      <c r="AF147" s="84">
        <f>SUM(D147,K147,R147,Y147)</f>
        <v>60000</v>
      </c>
      <c r="AG147" s="85">
        <f>SUM(H147,O147,V147,AC147)</f>
        <v>0</v>
      </c>
    </row>
    <row r="148" spans="2:33">
      <c r="B148" s="13" t="s">
        <v>141</v>
      </c>
      <c r="D148" s="27">
        <v>0</v>
      </c>
      <c r="E148" s="80">
        <f>+'Mth LC'!D51</f>
        <v>0</v>
      </c>
      <c r="F148" s="80">
        <f>+'Mth LC'!E51</f>
        <v>0</v>
      </c>
      <c r="G148" s="80">
        <f>+'Mth LC'!F51</f>
        <v>0</v>
      </c>
      <c r="H148" s="3">
        <f>SUM(E148:G148)</f>
        <v>0</v>
      </c>
      <c r="I148" s="27">
        <f>+D148-H148</f>
        <v>0</v>
      </c>
      <c r="K148" s="27">
        <v>0</v>
      </c>
      <c r="L148" s="80">
        <f>+'Mth LC'!G51</f>
        <v>0</v>
      </c>
      <c r="M148" s="80">
        <f>+'Mth LC'!H51</f>
        <v>0</v>
      </c>
      <c r="N148" s="80">
        <f>+'Mth LC'!I51</f>
        <v>0</v>
      </c>
      <c r="O148" s="3">
        <f>SUM(L148:N148)</f>
        <v>0</v>
      </c>
      <c r="P148" s="27">
        <f>+K148-O148</f>
        <v>0</v>
      </c>
      <c r="R148" s="27">
        <v>0</v>
      </c>
      <c r="S148" s="80">
        <f>+'Mth LC'!J51</f>
        <v>0</v>
      </c>
      <c r="T148" s="80">
        <f>+'Mth LC'!K51</f>
        <v>0</v>
      </c>
      <c r="U148" s="80">
        <f>+'Mth LC'!L51</f>
        <v>0</v>
      </c>
      <c r="V148" s="3">
        <f>SUM(S148:U148)</f>
        <v>0</v>
      </c>
      <c r="W148" s="27">
        <f>+R148-V148</f>
        <v>0</v>
      </c>
      <c r="Y148" s="27">
        <v>0</v>
      </c>
      <c r="Z148" s="80">
        <f>+'Mth LC'!M51</f>
        <v>0</v>
      </c>
      <c r="AA148" s="80">
        <f>+'Mth LC'!N51</f>
        <v>0</v>
      </c>
      <c r="AB148" s="80">
        <f>+'Mth LC'!O51</f>
        <v>0</v>
      </c>
      <c r="AC148" s="3">
        <f>SUM(Z148:AB148)</f>
        <v>0</v>
      </c>
      <c r="AD148" s="27">
        <f>+Y148-AC148</f>
        <v>0</v>
      </c>
      <c r="AF148" s="84">
        <f>SUM(D148,K148,R148,Y148)</f>
        <v>0</v>
      </c>
      <c r="AG148" s="85">
        <f>SUM(H148,O148,V148,AC148)</f>
        <v>0</v>
      </c>
    </row>
    <row r="149" spans="2:33">
      <c r="B149" s="13" t="s">
        <v>142</v>
      </c>
      <c r="D149" s="27">
        <v>1000</v>
      </c>
      <c r="E149" s="80">
        <f>+'Mth LC'!D52</f>
        <v>0</v>
      </c>
      <c r="F149" s="80">
        <f>+'Mth LC'!E52</f>
        <v>0</v>
      </c>
      <c r="G149" s="80">
        <f>+'Mth LC'!F52</f>
        <v>0</v>
      </c>
      <c r="H149" s="3">
        <f>SUM(E149:G149)</f>
        <v>0</v>
      </c>
      <c r="I149" s="27">
        <f>+D149-H149</f>
        <v>1000</v>
      </c>
      <c r="K149" s="27">
        <v>0</v>
      </c>
      <c r="L149" s="80">
        <f>+'Mth LC'!G52</f>
        <v>0</v>
      </c>
      <c r="M149" s="80">
        <f>+'Mth LC'!H52</f>
        <v>0</v>
      </c>
      <c r="N149" s="80">
        <f>+'Mth LC'!I52</f>
        <v>0</v>
      </c>
      <c r="O149" s="3">
        <f>SUM(L149:N149)</f>
        <v>0</v>
      </c>
      <c r="P149" s="27">
        <f>+K149-O149</f>
        <v>0</v>
      </c>
      <c r="R149" s="27">
        <v>0</v>
      </c>
      <c r="S149" s="80">
        <f>+'Mth LC'!J52</f>
        <v>0</v>
      </c>
      <c r="T149" s="80">
        <f>+'Mth LC'!K52</f>
        <v>0</v>
      </c>
      <c r="U149" s="80">
        <f>+'Mth LC'!L52</f>
        <v>0</v>
      </c>
      <c r="V149" s="3">
        <f>SUM(S149:U149)</f>
        <v>0</v>
      </c>
      <c r="W149" s="27">
        <f>+R149-V149</f>
        <v>0</v>
      </c>
      <c r="Y149" s="27">
        <v>0</v>
      </c>
      <c r="Z149" s="80">
        <f>+'Mth LC'!M52</f>
        <v>0</v>
      </c>
      <c r="AA149" s="80">
        <f>+'Mth LC'!N52</f>
        <v>0</v>
      </c>
      <c r="AB149" s="80">
        <f>+'Mth LC'!O52</f>
        <v>0</v>
      </c>
      <c r="AC149" s="3">
        <f>SUM(Z149:AB149)</f>
        <v>0</v>
      </c>
      <c r="AD149" s="27">
        <f>+Y149-AC149</f>
        <v>0</v>
      </c>
      <c r="AF149" s="84">
        <f>SUM(D149,K149,R149,Y149)</f>
        <v>1000</v>
      </c>
      <c r="AG149" s="85">
        <f>SUM(H149,O149,V149,AC149)</f>
        <v>0</v>
      </c>
    </row>
    <row r="150" spans="2:33">
      <c r="B150" s="13" t="s">
        <v>143</v>
      </c>
      <c r="D150" s="27">
        <v>0</v>
      </c>
      <c r="E150" s="80">
        <f>+'Mth LC'!D53</f>
        <v>0</v>
      </c>
      <c r="F150" s="80">
        <f>+'Mth LC'!E53</f>
        <v>0</v>
      </c>
      <c r="G150" s="80">
        <f>+'Mth LC'!F53</f>
        <v>0</v>
      </c>
      <c r="H150" s="3">
        <f>SUM(E150:G150)</f>
        <v>0</v>
      </c>
      <c r="I150" s="27">
        <f>+D150-H150</f>
        <v>0</v>
      </c>
      <c r="K150" s="27">
        <v>0</v>
      </c>
      <c r="L150" s="80">
        <f>+'Mth LC'!G53</f>
        <v>0</v>
      </c>
      <c r="M150" s="80">
        <f>+'Mth LC'!H53</f>
        <v>0</v>
      </c>
      <c r="N150" s="80">
        <f>+'Mth LC'!I53</f>
        <v>0</v>
      </c>
      <c r="O150" s="3">
        <f>SUM(L150:N150)</f>
        <v>0</v>
      </c>
      <c r="P150" s="27">
        <f>+K150-O150</f>
        <v>0</v>
      </c>
      <c r="R150" s="27">
        <v>0</v>
      </c>
      <c r="S150" s="80">
        <f>+'Mth LC'!J53</f>
        <v>0</v>
      </c>
      <c r="T150" s="80">
        <f>+'Mth LC'!K53</f>
        <v>0</v>
      </c>
      <c r="U150" s="80">
        <f>+'Mth LC'!L53</f>
        <v>0</v>
      </c>
      <c r="V150" s="3">
        <f>SUM(S150:U150)</f>
        <v>0</v>
      </c>
      <c r="W150" s="27">
        <f>+R150-V150</f>
        <v>0</v>
      </c>
      <c r="Y150" s="27">
        <v>0</v>
      </c>
      <c r="Z150" s="80">
        <f>+'Mth LC'!M53</f>
        <v>0</v>
      </c>
      <c r="AA150" s="80">
        <f>+'Mth LC'!N53</f>
        <v>0</v>
      </c>
      <c r="AB150" s="80">
        <f>+'Mth LC'!O53</f>
        <v>0</v>
      </c>
      <c r="AC150" s="3">
        <f>SUM(Z150:AB150)</f>
        <v>0</v>
      </c>
      <c r="AD150" s="27">
        <f>+Y150-AC150</f>
        <v>0</v>
      </c>
      <c r="AF150" s="84">
        <f>SUM(D150,K150,R150,Y150)</f>
        <v>0</v>
      </c>
      <c r="AG150" s="85">
        <f>SUM(H150,O150,V150,AC150)</f>
        <v>0</v>
      </c>
    </row>
    <row r="151" spans="2:33">
      <c r="B151" s="13" t="s">
        <v>144</v>
      </c>
      <c r="D151" s="27">
        <v>0</v>
      </c>
      <c r="E151" s="80">
        <f>+'Mth LC'!D54</f>
        <v>0</v>
      </c>
      <c r="F151" s="80">
        <f>+'Mth LC'!E54</f>
        <v>0</v>
      </c>
      <c r="G151" s="80">
        <f>+'Mth LC'!F54</f>
        <v>43750</v>
      </c>
      <c r="H151" s="3">
        <f>SUM(E151:G151)</f>
        <v>43750</v>
      </c>
      <c r="I151" s="27">
        <f>+D151-H151</f>
        <v>-43750</v>
      </c>
      <c r="K151" s="27">
        <v>0</v>
      </c>
      <c r="L151" s="80">
        <f>+'Mth LC'!G54</f>
        <v>0</v>
      </c>
      <c r="M151" s="80">
        <f>+'Mth LC'!H54</f>
        <v>0</v>
      </c>
      <c r="N151" s="80">
        <f>+'Mth LC'!I54</f>
        <v>0</v>
      </c>
      <c r="O151" s="3">
        <f>SUM(L151:N151)</f>
        <v>0</v>
      </c>
      <c r="P151" s="27">
        <f>+K151-O151</f>
        <v>0</v>
      </c>
      <c r="R151" s="27">
        <v>0</v>
      </c>
      <c r="S151" s="80">
        <f>+'Mth LC'!J54</f>
        <v>0</v>
      </c>
      <c r="T151" s="80">
        <f>+'Mth LC'!K54</f>
        <v>0</v>
      </c>
      <c r="U151" s="80">
        <f>+'Mth LC'!L54</f>
        <v>0</v>
      </c>
      <c r="V151" s="3">
        <f>SUM(S151:U151)</f>
        <v>0</v>
      </c>
      <c r="W151" s="27">
        <f>+R151-V151</f>
        <v>0</v>
      </c>
      <c r="Y151" s="27">
        <v>0</v>
      </c>
      <c r="Z151" s="80">
        <f>+'Mth LC'!M54</f>
        <v>0</v>
      </c>
      <c r="AA151" s="80">
        <f>+'Mth LC'!N54</f>
        <v>0</v>
      </c>
      <c r="AB151" s="80">
        <f>+'Mth LC'!O54</f>
        <v>0</v>
      </c>
      <c r="AC151" s="3">
        <f>SUM(Z151:AB151)</f>
        <v>0</v>
      </c>
      <c r="AD151" s="27">
        <f>+Y151-AC151</f>
        <v>0</v>
      </c>
      <c r="AF151" s="84">
        <f>SUM(D151,K151,R151,Y151)</f>
        <v>0</v>
      </c>
      <c r="AG151" s="85">
        <f>SUM(H151,O151,V151,AC151)</f>
        <v>43750</v>
      </c>
    </row>
    <row r="152" spans="2:33" ht="12">
      <c r="E152" s="23"/>
      <c r="F152" s="23"/>
      <c r="G152" s="23"/>
      <c r="H152" s="23"/>
      <c r="L152" s="23"/>
      <c r="M152" s="23"/>
      <c r="N152" s="23"/>
      <c r="O152" s="23"/>
      <c r="S152" s="23"/>
      <c r="T152" s="23"/>
      <c r="U152" s="23"/>
      <c r="V152" s="23"/>
      <c r="Z152" s="23"/>
      <c r="AA152" s="23"/>
      <c r="AB152" s="23"/>
      <c r="AC152" s="23"/>
    </row>
    <row r="153" spans="2:33" ht="14" thickBot="1">
      <c r="B153" s="7" t="s">
        <v>145</v>
      </c>
      <c r="D153" s="24">
        <f t="shared" ref="D153:K153" si="112">SUM(D146:D152)</f>
        <v>56500</v>
      </c>
      <c r="E153" s="24">
        <f t="shared" si="112"/>
        <v>0</v>
      </c>
      <c r="F153" s="24">
        <f t="shared" si="112"/>
        <v>0</v>
      </c>
      <c r="G153" s="24">
        <f t="shared" si="112"/>
        <v>43750</v>
      </c>
      <c r="H153" s="24">
        <f t="shared" si="112"/>
        <v>43750</v>
      </c>
      <c r="I153" s="24">
        <f t="shared" si="112"/>
        <v>12750</v>
      </c>
      <c r="K153" s="24">
        <f t="shared" si="112"/>
        <v>1500</v>
      </c>
      <c r="L153" s="24">
        <f>SUM(L146:L152)</f>
        <v>0</v>
      </c>
      <c r="M153" s="24">
        <f>SUM(M146:M152)</f>
        <v>0</v>
      </c>
      <c r="N153" s="24">
        <f>SUM(N146:N152)</f>
        <v>0</v>
      </c>
      <c r="O153" s="24">
        <f>SUM(O146:O152)</f>
        <v>0</v>
      </c>
      <c r="P153" s="24">
        <f>SUM(P146:P152)</f>
        <v>1500</v>
      </c>
      <c r="R153" s="24">
        <f t="shared" ref="R153:W153" si="113">SUM(R146:R152)</f>
        <v>1500</v>
      </c>
      <c r="S153" s="24">
        <f t="shared" si="113"/>
        <v>0</v>
      </c>
      <c r="T153" s="24">
        <f t="shared" si="113"/>
        <v>0</v>
      </c>
      <c r="U153" s="24">
        <f t="shared" si="113"/>
        <v>0</v>
      </c>
      <c r="V153" s="24">
        <f t="shared" si="113"/>
        <v>0</v>
      </c>
      <c r="W153" s="24">
        <f t="shared" si="113"/>
        <v>1500</v>
      </c>
      <c r="Y153" s="24">
        <f t="shared" ref="Y153:AD153" si="114">SUM(Y146:Y152)</f>
        <v>1500</v>
      </c>
      <c r="Z153" s="24">
        <f t="shared" si="114"/>
        <v>0</v>
      </c>
      <c r="AA153" s="24">
        <f t="shared" si="114"/>
        <v>0</v>
      </c>
      <c r="AB153" s="24">
        <f t="shared" si="114"/>
        <v>0</v>
      </c>
      <c r="AC153" s="24">
        <f t="shared" si="114"/>
        <v>0</v>
      </c>
      <c r="AD153" s="24">
        <f t="shared" si="114"/>
        <v>1500</v>
      </c>
      <c r="AF153" s="24">
        <f>SUM(AF146:AF152)</f>
        <v>61000</v>
      </c>
      <c r="AG153" s="24">
        <f>SUM(AG146:AG152)</f>
        <v>43750</v>
      </c>
    </row>
    <row r="154" spans="2:33" thickTop="1">
      <c r="E154" s="23"/>
      <c r="F154" s="23"/>
      <c r="G154" s="23"/>
      <c r="H154" s="23"/>
      <c r="L154" s="23"/>
      <c r="M154" s="23"/>
      <c r="N154" s="23"/>
      <c r="O154" s="23"/>
      <c r="S154" s="23"/>
      <c r="T154" s="23"/>
      <c r="U154" s="23"/>
      <c r="V154" s="23"/>
      <c r="Z154" s="23"/>
      <c r="AA154" s="23"/>
      <c r="AB154" s="23"/>
      <c r="AC154" s="23"/>
    </row>
    <row r="155" spans="2:33">
      <c r="B155" s="13" t="s">
        <v>146</v>
      </c>
      <c r="E155" s="19">
        <f>+'Mth LC'!D58</f>
        <v>0</v>
      </c>
      <c r="F155" s="19">
        <f>+'Mth LC'!E58</f>
        <v>0</v>
      </c>
      <c r="G155" s="19">
        <f>+'Mth LC'!F58</f>
        <v>43750</v>
      </c>
      <c r="H155" s="3">
        <f>+G155</f>
        <v>43750</v>
      </c>
      <c r="I155" s="27">
        <f>+D155-H155</f>
        <v>-43750</v>
      </c>
      <c r="L155" s="19">
        <f>+'Mth LC'!G58</f>
        <v>43750</v>
      </c>
      <c r="M155" s="19">
        <f>+'Mth LC'!H58</f>
        <v>43750</v>
      </c>
      <c r="N155" s="19">
        <f>+'Mth LC'!I58</f>
        <v>43750</v>
      </c>
      <c r="O155" s="3">
        <f>+N155</f>
        <v>43750</v>
      </c>
      <c r="P155" s="27">
        <f>+K155-O155</f>
        <v>-43750</v>
      </c>
      <c r="S155" s="19">
        <f>+'Mth LC'!J58</f>
        <v>43750</v>
      </c>
      <c r="T155" s="19">
        <f>+'Mth LC'!K58</f>
        <v>43750</v>
      </c>
      <c r="U155" s="19">
        <f>+'Mth LC'!L58</f>
        <v>43750</v>
      </c>
      <c r="V155" s="3">
        <f>+U155</f>
        <v>43750</v>
      </c>
      <c r="W155" s="27">
        <f>+R155-V155</f>
        <v>-43750</v>
      </c>
      <c r="Z155" s="19">
        <f>+'Mth LC'!M58</f>
        <v>43750</v>
      </c>
      <c r="AA155" s="19">
        <f>+'Mth LC'!N58</f>
        <v>43750</v>
      </c>
      <c r="AB155" s="19">
        <f>+'Mth LC'!O58</f>
        <v>43750</v>
      </c>
      <c r="AC155" s="3">
        <f>+AB155</f>
        <v>43750</v>
      </c>
      <c r="AD155" s="27">
        <f>+Y155-AC155</f>
        <v>-43750</v>
      </c>
    </row>
    <row r="156" spans="2:33">
      <c r="E156" s="19"/>
      <c r="F156" s="19"/>
      <c r="G156" s="19"/>
      <c r="H156" s="23"/>
      <c r="L156" s="19"/>
      <c r="M156" s="19"/>
      <c r="N156" s="19"/>
      <c r="O156" s="23"/>
      <c r="S156" s="19"/>
      <c r="T156" s="19"/>
      <c r="U156" s="19"/>
      <c r="V156" s="23"/>
      <c r="Z156" s="19"/>
      <c r="AA156" s="19"/>
      <c r="AB156" s="19"/>
      <c r="AC156" s="23"/>
    </row>
    <row r="157" spans="2:33">
      <c r="B157" s="6" t="str">
        <f>IF('Mth LC'!B60&gt;0,'Mth LC'!B60,"")</f>
        <v>Production Equipment</v>
      </c>
      <c r="E157" s="19"/>
      <c r="F157" s="19"/>
      <c r="G157" s="19"/>
      <c r="H157" s="23"/>
      <c r="L157" s="19"/>
      <c r="M157" s="19"/>
      <c r="N157" s="19"/>
      <c r="O157" s="23"/>
      <c r="S157" s="19"/>
      <c r="T157" s="19"/>
      <c r="U157" s="19"/>
      <c r="V157" s="23"/>
      <c r="Z157" s="19"/>
      <c r="AA157" s="19"/>
      <c r="AB157" s="19"/>
      <c r="AC157" s="23"/>
    </row>
    <row r="158" spans="2:33">
      <c r="D158" s="27"/>
      <c r="E158" s="19"/>
      <c r="F158" s="19"/>
      <c r="G158" s="19"/>
      <c r="H158" s="27"/>
      <c r="I158" s="27"/>
      <c r="K158" s="27"/>
      <c r="L158" s="19"/>
      <c r="M158" s="19"/>
      <c r="N158" s="19"/>
      <c r="O158" s="27"/>
      <c r="P158" s="27"/>
      <c r="R158" s="27"/>
      <c r="S158" s="19"/>
      <c r="T158" s="19"/>
      <c r="U158" s="19"/>
      <c r="V158" s="27"/>
      <c r="W158" s="27"/>
      <c r="Y158" s="27"/>
      <c r="Z158" s="19"/>
      <c r="AA158" s="19"/>
      <c r="AB158" s="19"/>
      <c r="AC158" s="27"/>
      <c r="AD158" s="27"/>
    </row>
    <row r="159" spans="2:33">
      <c r="B159" s="30" t="str">
        <f>IF('Mth LC'!B62&gt;0,'Mth LC'!B62,"")</f>
        <v>Ovens</v>
      </c>
      <c r="D159" s="27">
        <v>0</v>
      </c>
      <c r="E159" s="80">
        <f>+'Mth LC'!D62</f>
        <v>0</v>
      </c>
      <c r="F159" s="80">
        <f>+'Mth LC'!E62</f>
        <v>0</v>
      </c>
      <c r="G159" s="80">
        <f>+'Mth LC'!F62</f>
        <v>21995</v>
      </c>
      <c r="H159" s="3">
        <f t="shared" ref="H159:H165" si="115">SUM(E159:G159)</f>
        <v>21995</v>
      </c>
      <c r="I159" s="27">
        <f t="shared" ref="I159:I165" si="116">+D159-H159</f>
        <v>-21995</v>
      </c>
      <c r="K159" s="27">
        <v>0</v>
      </c>
      <c r="L159" s="80">
        <f>+'Mth LC'!G62</f>
        <v>0</v>
      </c>
      <c r="M159" s="80">
        <f>+'Mth LC'!H62</f>
        <v>0</v>
      </c>
      <c r="N159" s="80">
        <f>+'Mth LC'!I62</f>
        <v>0</v>
      </c>
      <c r="O159" s="3">
        <f t="shared" ref="O159:O165" si="117">SUM(L159:N159)</f>
        <v>0</v>
      </c>
      <c r="P159" s="27">
        <f t="shared" ref="P159:P165" si="118">+K159-O159</f>
        <v>0</v>
      </c>
      <c r="R159" s="27">
        <v>0</v>
      </c>
      <c r="S159" s="80">
        <f>+'Mth LC'!J62</f>
        <v>0</v>
      </c>
      <c r="T159" s="80">
        <f>+'Mth LC'!K62</f>
        <v>0</v>
      </c>
      <c r="U159" s="80">
        <f>+'Mth LC'!L62</f>
        <v>0</v>
      </c>
      <c r="V159" s="3">
        <f t="shared" ref="V159:V165" si="119">SUM(S159:U159)</f>
        <v>0</v>
      </c>
      <c r="W159" s="27">
        <f t="shared" ref="W159:W165" si="120">+R159-V159</f>
        <v>0</v>
      </c>
      <c r="Y159" s="27">
        <v>0</v>
      </c>
      <c r="Z159" s="80">
        <f>+'Mth LC'!M62</f>
        <v>0</v>
      </c>
      <c r="AA159" s="80">
        <f>+'Mth LC'!N62</f>
        <v>0</v>
      </c>
      <c r="AB159" s="80">
        <f>+'Mth LC'!O62</f>
        <v>0</v>
      </c>
      <c r="AC159" s="3">
        <f t="shared" ref="AC159:AC165" si="121">SUM(Z159:AB159)</f>
        <v>0</v>
      </c>
      <c r="AD159" s="27">
        <f t="shared" ref="AD159:AD165" si="122">+Y159-AC159</f>
        <v>0</v>
      </c>
    </row>
    <row r="160" spans="2:33">
      <c r="B160" s="30" t="str">
        <f>IF('Mth LC'!B63&gt;0,'Mth LC'!B63,"")</f>
        <v>Refrigeration</v>
      </c>
      <c r="D160" s="27">
        <v>0</v>
      </c>
      <c r="E160" s="80">
        <f>+'Mth LC'!D63</f>
        <v>0</v>
      </c>
      <c r="F160" s="80">
        <f>+'Mth LC'!E63</f>
        <v>0</v>
      </c>
      <c r="G160" s="80">
        <f>+'Mth LC'!F63</f>
        <v>10500</v>
      </c>
      <c r="H160" s="3">
        <f t="shared" si="115"/>
        <v>10500</v>
      </c>
      <c r="I160" s="27">
        <f t="shared" si="116"/>
        <v>-10500</v>
      </c>
      <c r="K160" s="27">
        <v>0</v>
      </c>
      <c r="L160" s="80">
        <f>+'Mth LC'!G63</f>
        <v>0</v>
      </c>
      <c r="M160" s="80">
        <f>+'Mth LC'!H63</f>
        <v>0</v>
      </c>
      <c r="N160" s="80">
        <f>+'Mth LC'!I63</f>
        <v>0</v>
      </c>
      <c r="O160" s="3">
        <f t="shared" si="117"/>
        <v>0</v>
      </c>
      <c r="P160" s="27">
        <f t="shared" si="118"/>
        <v>0</v>
      </c>
      <c r="R160" s="27">
        <v>0</v>
      </c>
      <c r="S160" s="80">
        <f>+'Mth LC'!J63</f>
        <v>0</v>
      </c>
      <c r="T160" s="80">
        <f>+'Mth LC'!K63</f>
        <v>0</v>
      </c>
      <c r="U160" s="80">
        <f>+'Mth LC'!L63</f>
        <v>0</v>
      </c>
      <c r="V160" s="3">
        <f t="shared" si="119"/>
        <v>0</v>
      </c>
      <c r="W160" s="27">
        <f t="shared" si="120"/>
        <v>0</v>
      </c>
      <c r="Y160" s="27">
        <v>0</v>
      </c>
      <c r="Z160" s="80">
        <f>+'Mth LC'!M63</f>
        <v>0</v>
      </c>
      <c r="AA160" s="80">
        <f>+'Mth LC'!N63</f>
        <v>0</v>
      </c>
      <c r="AB160" s="80">
        <f>+'Mth LC'!O63</f>
        <v>0</v>
      </c>
      <c r="AC160" s="3">
        <f t="shared" si="121"/>
        <v>0</v>
      </c>
      <c r="AD160" s="27">
        <f t="shared" si="122"/>
        <v>0</v>
      </c>
    </row>
    <row r="161" spans="2:30">
      <c r="B161" s="30" t="str">
        <f>IF('Mth LC'!B64&gt;0,'Mth LC'!B64,"")</f>
        <v>Tables, Chairs, Etc</v>
      </c>
      <c r="D161" s="27">
        <v>1000</v>
      </c>
      <c r="E161" s="80">
        <f>+'Mth LC'!D64</f>
        <v>0</v>
      </c>
      <c r="F161" s="80">
        <f>+'Mth LC'!E64</f>
        <v>0</v>
      </c>
      <c r="G161" s="80">
        <f>+'Mth LC'!F64</f>
        <v>13000</v>
      </c>
      <c r="H161" s="3">
        <f t="shared" si="115"/>
        <v>13000</v>
      </c>
      <c r="I161" s="27">
        <f t="shared" si="116"/>
        <v>-12000</v>
      </c>
      <c r="K161" s="27">
        <v>0</v>
      </c>
      <c r="L161" s="80">
        <f>+'Mth LC'!G64</f>
        <v>0</v>
      </c>
      <c r="M161" s="80">
        <f>+'Mth LC'!H64</f>
        <v>0</v>
      </c>
      <c r="N161" s="80">
        <f>+'Mth LC'!I64</f>
        <v>0</v>
      </c>
      <c r="O161" s="3">
        <f t="shared" si="117"/>
        <v>0</v>
      </c>
      <c r="P161" s="27">
        <f t="shared" si="118"/>
        <v>0</v>
      </c>
      <c r="R161" s="27">
        <v>0</v>
      </c>
      <c r="S161" s="80">
        <f>+'Mth LC'!J64</f>
        <v>0</v>
      </c>
      <c r="T161" s="80">
        <f>+'Mth LC'!K64</f>
        <v>0</v>
      </c>
      <c r="U161" s="80">
        <f>+'Mth LC'!L64</f>
        <v>0</v>
      </c>
      <c r="V161" s="3">
        <f t="shared" si="119"/>
        <v>0</v>
      </c>
      <c r="W161" s="27">
        <f t="shared" si="120"/>
        <v>0</v>
      </c>
      <c r="Y161" s="27">
        <v>0</v>
      </c>
      <c r="Z161" s="80">
        <f>+'Mth LC'!M64</f>
        <v>0</v>
      </c>
      <c r="AA161" s="80">
        <f>+'Mth LC'!N64</f>
        <v>0</v>
      </c>
      <c r="AB161" s="80">
        <f>+'Mth LC'!O64</f>
        <v>0</v>
      </c>
      <c r="AC161" s="3">
        <f t="shared" si="121"/>
        <v>0</v>
      </c>
      <c r="AD161" s="27">
        <f t="shared" si="122"/>
        <v>0</v>
      </c>
    </row>
    <row r="162" spans="2:30">
      <c r="B162" s="30" t="str">
        <f>IF('Mth LC'!B65&gt;0,'Mth LC'!B65,"")</f>
        <v>POS &amp; Internet</v>
      </c>
      <c r="D162" s="27">
        <v>0</v>
      </c>
      <c r="E162" s="80">
        <f>+'Mth LC'!D65</f>
        <v>0</v>
      </c>
      <c r="F162" s="80">
        <f>+'Mth LC'!E65</f>
        <v>0</v>
      </c>
      <c r="G162" s="80">
        <f>+'Mth LC'!F65</f>
        <v>1000</v>
      </c>
      <c r="H162" s="3">
        <f t="shared" si="115"/>
        <v>1000</v>
      </c>
      <c r="I162" s="27">
        <f t="shared" si="116"/>
        <v>-1000</v>
      </c>
      <c r="K162" s="27">
        <v>0</v>
      </c>
      <c r="L162" s="80">
        <f>+'Mth LC'!G65</f>
        <v>0</v>
      </c>
      <c r="M162" s="80">
        <f>+'Mth LC'!H65</f>
        <v>0</v>
      </c>
      <c r="N162" s="80">
        <f>+'Mth LC'!I65</f>
        <v>0</v>
      </c>
      <c r="O162" s="3">
        <f t="shared" si="117"/>
        <v>0</v>
      </c>
      <c r="P162" s="27">
        <f t="shared" si="118"/>
        <v>0</v>
      </c>
      <c r="R162" s="27">
        <v>0</v>
      </c>
      <c r="S162" s="80">
        <f>+'Mth LC'!J65</f>
        <v>0</v>
      </c>
      <c r="T162" s="80">
        <f>+'Mth LC'!K65</f>
        <v>0</v>
      </c>
      <c r="U162" s="80">
        <f>+'Mth LC'!L65</f>
        <v>0</v>
      </c>
      <c r="V162" s="3">
        <f t="shared" si="119"/>
        <v>0</v>
      </c>
      <c r="W162" s="27">
        <f t="shared" si="120"/>
        <v>0</v>
      </c>
      <c r="Y162" s="27">
        <v>0</v>
      </c>
      <c r="Z162" s="80">
        <f>+'Mth LC'!M65</f>
        <v>0</v>
      </c>
      <c r="AA162" s="80">
        <f>+'Mth LC'!N65</f>
        <v>0</v>
      </c>
      <c r="AB162" s="80">
        <f>+'Mth LC'!O65</f>
        <v>0</v>
      </c>
      <c r="AC162" s="3">
        <f t="shared" si="121"/>
        <v>0</v>
      </c>
      <c r="AD162" s="27">
        <f t="shared" si="122"/>
        <v>0</v>
      </c>
    </row>
    <row r="163" spans="2:30">
      <c r="B163" s="30" t="str">
        <f>IF('Mth LC'!B66&gt;0,'Mth LC'!B66,"")</f>
        <v>Pots and Pans</v>
      </c>
      <c r="D163" s="27">
        <v>0</v>
      </c>
      <c r="E163" s="80">
        <f>+'Mth LC'!D66</f>
        <v>0</v>
      </c>
      <c r="F163" s="80">
        <f>+'Mth LC'!E66</f>
        <v>0</v>
      </c>
      <c r="G163" s="80">
        <f>+'Mth LC'!F66</f>
        <v>500</v>
      </c>
      <c r="H163" s="3">
        <f t="shared" si="115"/>
        <v>500</v>
      </c>
      <c r="I163" s="27">
        <f t="shared" si="116"/>
        <v>-500</v>
      </c>
      <c r="K163" s="27">
        <v>0</v>
      </c>
      <c r="L163" s="80">
        <f>+'Mth LC'!G66</f>
        <v>0</v>
      </c>
      <c r="M163" s="80">
        <f>+'Mth LC'!H66</f>
        <v>0</v>
      </c>
      <c r="N163" s="80">
        <f>+'Mth LC'!I66</f>
        <v>0</v>
      </c>
      <c r="O163" s="3">
        <f t="shared" si="117"/>
        <v>0</v>
      </c>
      <c r="P163" s="27">
        <f t="shared" si="118"/>
        <v>0</v>
      </c>
      <c r="R163" s="27">
        <v>0</v>
      </c>
      <c r="S163" s="80">
        <f>+'Mth LC'!J66</f>
        <v>0</v>
      </c>
      <c r="T163" s="80">
        <f>+'Mth LC'!K66</f>
        <v>0</v>
      </c>
      <c r="U163" s="80">
        <f>+'Mth LC'!L66</f>
        <v>0</v>
      </c>
      <c r="V163" s="3">
        <f t="shared" si="119"/>
        <v>0</v>
      </c>
      <c r="W163" s="27">
        <f t="shared" si="120"/>
        <v>0</v>
      </c>
      <c r="Y163" s="27">
        <v>0</v>
      </c>
      <c r="Z163" s="80">
        <f>+'Mth LC'!M66</f>
        <v>0</v>
      </c>
      <c r="AA163" s="80">
        <f>+'Mth LC'!N66</f>
        <v>0</v>
      </c>
      <c r="AB163" s="80">
        <f>+'Mth LC'!O66</f>
        <v>0</v>
      </c>
      <c r="AC163" s="3">
        <f t="shared" si="121"/>
        <v>0</v>
      </c>
      <c r="AD163" s="27">
        <f t="shared" si="122"/>
        <v>0</v>
      </c>
    </row>
    <row r="164" spans="2:30">
      <c r="B164" s="30" t="str">
        <f>IF('Mth LC'!B67&gt;0,'Mth LC'!B67,"")</f>
        <v>Dough  mixer</v>
      </c>
      <c r="D164" s="27">
        <v>0</v>
      </c>
      <c r="E164" s="80">
        <f>+'Mth LC'!D67</f>
        <v>0</v>
      </c>
      <c r="F164" s="80">
        <f>+'Mth LC'!E67</f>
        <v>0</v>
      </c>
      <c r="G164" s="80">
        <f>+'Mth LC'!F67</f>
        <v>3500</v>
      </c>
      <c r="H164" s="3">
        <f t="shared" si="115"/>
        <v>3500</v>
      </c>
      <c r="I164" s="27">
        <f t="shared" si="116"/>
        <v>-3500</v>
      </c>
      <c r="K164" s="27">
        <v>0</v>
      </c>
      <c r="L164" s="80">
        <f>+'Mth LC'!G67</f>
        <v>0</v>
      </c>
      <c r="M164" s="80">
        <f>+'Mth LC'!H67</f>
        <v>0</v>
      </c>
      <c r="N164" s="80">
        <f>+'Mth LC'!I67</f>
        <v>0</v>
      </c>
      <c r="O164" s="3">
        <f t="shared" si="117"/>
        <v>0</v>
      </c>
      <c r="P164" s="27">
        <f t="shared" si="118"/>
        <v>0</v>
      </c>
      <c r="R164" s="27">
        <v>0</v>
      </c>
      <c r="S164" s="80">
        <f>+'Mth LC'!J67</f>
        <v>0</v>
      </c>
      <c r="T164" s="80">
        <f>+'Mth LC'!K67</f>
        <v>0</v>
      </c>
      <c r="U164" s="80">
        <f>+'Mth LC'!L67</f>
        <v>0</v>
      </c>
      <c r="V164" s="3">
        <f t="shared" si="119"/>
        <v>0</v>
      </c>
      <c r="W164" s="27">
        <f t="shared" si="120"/>
        <v>0</v>
      </c>
      <c r="Y164" s="27">
        <v>0</v>
      </c>
      <c r="Z164" s="80">
        <f>+'Mth LC'!M67</f>
        <v>0</v>
      </c>
      <c r="AA164" s="80">
        <f>+'Mth LC'!N67</f>
        <v>0</v>
      </c>
      <c r="AB164" s="80">
        <f>+'Mth LC'!O67</f>
        <v>0</v>
      </c>
      <c r="AC164" s="3">
        <f t="shared" si="121"/>
        <v>0</v>
      </c>
      <c r="AD164" s="27">
        <f t="shared" si="122"/>
        <v>0</v>
      </c>
    </row>
    <row r="165" spans="2:30">
      <c r="B165" s="30" t="str">
        <f>IF('Mth LC'!B68&gt;0,'Mth LC'!B68,"")</f>
        <v>Dishwashing</v>
      </c>
      <c r="D165" s="27">
        <v>0</v>
      </c>
      <c r="E165" s="80">
        <f>+'Mth LC'!D68</f>
        <v>0</v>
      </c>
      <c r="F165" s="80">
        <f>+'Mth LC'!E68</f>
        <v>0</v>
      </c>
      <c r="G165" s="80">
        <f>+'Mth LC'!F68</f>
        <v>1350</v>
      </c>
      <c r="H165" s="3">
        <f t="shared" si="115"/>
        <v>1350</v>
      </c>
      <c r="I165" s="27">
        <f t="shared" si="116"/>
        <v>-1350</v>
      </c>
      <c r="K165" s="27">
        <v>0</v>
      </c>
      <c r="L165" s="80">
        <f>+'Mth LC'!G68</f>
        <v>0</v>
      </c>
      <c r="M165" s="80">
        <f>+'Mth LC'!H68</f>
        <v>0</v>
      </c>
      <c r="N165" s="80">
        <f>+'Mth LC'!I68</f>
        <v>0</v>
      </c>
      <c r="O165" s="3">
        <f t="shared" si="117"/>
        <v>0</v>
      </c>
      <c r="P165" s="27">
        <f t="shared" si="118"/>
        <v>0</v>
      </c>
      <c r="R165" s="27">
        <v>0</v>
      </c>
      <c r="S165" s="80">
        <f>+'Mth LC'!J68</f>
        <v>0</v>
      </c>
      <c r="T165" s="80">
        <f>+'Mth LC'!K68</f>
        <v>0</v>
      </c>
      <c r="U165" s="80">
        <f>+'Mth LC'!L68</f>
        <v>0</v>
      </c>
      <c r="V165" s="3">
        <f t="shared" si="119"/>
        <v>0</v>
      </c>
      <c r="W165" s="27">
        <f t="shared" si="120"/>
        <v>0</v>
      </c>
      <c r="Y165" s="27">
        <v>0</v>
      </c>
      <c r="Z165" s="80">
        <f>+'Mth LC'!M68</f>
        <v>0</v>
      </c>
      <c r="AA165" s="80">
        <f>+'Mth LC'!N68</f>
        <v>0</v>
      </c>
      <c r="AB165" s="80">
        <f>+'Mth LC'!O68</f>
        <v>0</v>
      </c>
      <c r="AC165" s="3">
        <f t="shared" si="121"/>
        <v>0</v>
      </c>
      <c r="AD165" s="27">
        <f t="shared" si="122"/>
        <v>0</v>
      </c>
    </row>
    <row r="166" spans="2:30" ht="12">
      <c r="E166" s="23"/>
      <c r="F166" s="23"/>
      <c r="G166" s="23"/>
      <c r="H166" s="23"/>
      <c r="L166" s="23"/>
      <c r="M166" s="23"/>
      <c r="N166" s="23"/>
      <c r="O166" s="23"/>
      <c r="S166" s="23"/>
      <c r="T166" s="23"/>
      <c r="U166" s="23"/>
      <c r="V166" s="23"/>
      <c r="Z166" s="23"/>
      <c r="AA166" s="23"/>
      <c r="AB166" s="23"/>
      <c r="AC166" s="23"/>
    </row>
    <row r="167" spans="2:30" ht="14" thickBot="1">
      <c r="B167" s="7" t="str">
        <f>IF('Mth LC'!B70&gt;0,'Mth LC'!B70,"")</f>
        <v>Total Production Equipment:</v>
      </c>
      <c r="D167" s="24">
        <f t="shared" ref="D167:S167" si="123">SUM(D158:D166)</f>
        <v>1000</v>
      </c>
      <c r="E167" s="24">
        <f t="shared" si="123"/>
        <v>0</v>
      </c>
      <c r="F167" s="24">
        <f t="shared" si="123"/>
        <v>0</v>
      </c>
      <c r="G167" s="24">
        <f t="shared" si="123"/>
        <v>51845</v>
      </c>
      <c r="H167" s="24">
        <f t="shared" si="123"/>
        <v>51845</v>
      </c>
      <c r="I167" s="24">
        <f t="shared" si="123"/>
        <v>-50845</v>
      </c>
      <c r="K167" s="24">
        <f t="shared" si="123"/>
        <v>0</v>
      </c>
      <c r="L167" s="24">
        <f t="shared" si="123"/>
        <v>0</v>
      </c>
      <c r="M167" s="24">
        <f t="shared" si="123"/>
        <v>0</v>
      </c>
      <c r="N167" s="24">
        <f t="shared" si="123"/>
        <v>0</v>
      </c>
      <c r="O167" s="24">
        <f t="shared" si="123"/>
        <v>0</v>
      </c>
      <c r="P167" s="24">
        <f t="shared" si="123"/>
        <v>0</v>
      </c>
      <c r="R167" s="24">
        <f t="shared" si="123"/>
        <v>0</v>
      </c>
      <c r="S167" s="24">
        <f t="shared" si="123"/>
        <v>0</v>
      </c>
      <c r="T167" s="24">
        <f>SUM(T158:T166)</f>
        <v>0</v>
      </c>
      <c r="U167" s="24">
        <f>SUM(U158:U166)</f>
        <v>0</v>
      </c>
      <c r="V167" s="24">
        <f>SUM(V158:V166)</f>
        <v>0</v>
      </c>
      <c r="W167" s="24">
        <f>SUM(W158:W166)</f>
        <v>0</v>
      </c>
      <c r="Y167" s="24">
        <f t="shared" ref="Y167:AD167" si="124">SUM(Y158:Y166)</f>
        <v>0</v>
      </c>
      <c r="Z167" s="24">
        <f t="shared" si="124"/>
        <v>0</v>
      </c>
      <c r="AA167" s="24">
        <f t="shared" si="124"/>
        <v>0</v>
      </c>
      <c r="AB167" s="24">
        <f t="shared" si="124"/>
        <v>0</v>
      </c>
      <c r="AC167" s="24">
        <f t="shared" si="124"/>
        <v>0</v>
      </c>
      <c r="AD167" s="24">
        <f t="shared" si="124"/>
        <v>0</v>
      </c>
    </row>
    <row r="168" spans="2:30" thickTop="1">
      <c r="E168" s="23"/>
      <c r="F168" s="23"/>
      <c r="G168" s="23"/>
      <c r="H168" s="23"/>
      <c r="L168" s="23"/>
      <c r="M168" s="23"/>
      <c r="N168" s="23"/>
      <c r="O168" s="23"/>
      <c r="S168" s="23"/>
      <c r="T168" s="23"/>
      <c r="U168" s="23"/>
      <c r="V168" s="23"/>
      <c r="Z168" s="23"/>
      <c r="AA168" s="23"/>
      <c r="AB168" s="23"/>
      <c r="AC168" s="23"/>
    </row>
    <row r="169" spans="2:30">
      <c r="B169" s="6" t="str">
        <f>IF('Mth LC'!B72&gt;0,'Mth LC'!B72,"")</f>
        <v>Buildout Costs</v>
      </c>
      <c r="E169" s="23"/>
      <c r="F169" s="23"/>
      <c r="G169" s="23"/>
      <c r="H169" s="23"/>
      <c r="L169" s="23"/>
      <c r="M169" s="23"/>
      <c r="N169" s="23"/>
      <c r="O169" s="23"/>
      <c r="S169" s="23"/>
      <c r="T169" s="23"/>
      <c r="U169" s="23"/>
      <c r="V169" s="23"/>
      <c r="Z169" s="23"/>
      <c r="AA169" s="23"/>
      <c r="AB169" s="23"/>
      <c r="AC169" s="23"/>
    </row>
    <row r="170" spans="2:30">
      <c r="D170" s="27"/>
      <c r="E170" s="19"/>
      <c r="F170" s="19"/>
      <c r="G170" s="19"/>
      <c r="H170" s="27"/>
      <c r="I170" s="27"/>
      <c r="K170" s="27"/>
      <c r="L170" s="19"/>
      <c r="M170" s="19"/>
      <c r="N170" s="19"/>
      <c r="O170" s="27"/>
      <c r="P170" s="27"/>
      <c r="R170" s="27"/>
      <c r="S170" s="19"/>
      <c r="T170" s="19"/>
      <c r="U170" s="19"/>
      <c r="V170" s="27"/>
      <c r="W170" s="27"/>
      <c r="Y170" s="27"/>
      <c r="Z170" s="19"/>
      <c r="AA170" s="19"/>
      <c r="AB170" s="19"/>
      <c r="AC170" s="27"/>
      <c r="AD170" s="27"/>
    </row>
    <row r="171" spans="2:30">
      <c r="B171" s="30" t="str">
        <f>IF('Mth LC'!B74&gt;0,'Mth LC'!B74,"")</f>
        <v>HVAC, plumbing, electrical</v>
      </c>
      <c r="D171" s="27">
        <v>0</v>
      </c>
      <c r="E171" s="80">
        <f>+'Mth LC'!D74</f>
        <v>0</v>
      </c>
      <c r="F171" s="80">
        <f>+'Mth LC'!E74</f>
        <v>0</v>
      </c>
      <c r="G171" s="80">
        <f>+'Mth LC'!F74</f>
        <v>7500</v>
      </c>
      <c r="H171" s="3">
        <f>SUM(E171:G171)</f>
        <v>7500</v>
      </c>
      <c r="I171" s="27">
        <f>+D171-H171</f>
        <v>-7500</v>
      </c>
      <c r="K171" s="27">
        <v>0</v>
      </c>
      <c r="L171" s="80">
        <f>+'Mth LC'!G74</f>
        <v>0</v>
      </c>
      <c r="M171" s="80">
        <f>+'Mth LC'!H74</f>
        <v>0</v>
      </c>
      <c r="N171" s="80">
        <f>+'Mth LC'!I74</f>
        <v>0</v>
      </c>
      <c r="O171" s="3">
        <f>SUM(L171:N171)</f>
        <v>0</v>
      </c>
      <c r="P171" s="27">
        <f>+K171-O171</f>
        <v>0</v>
      </c>
      <c r="R171" s="27">
        <v>0</v>
      </c>
      <c r="S171" s="80">
        <f>+'Mth LC'!J74</f>
        <v>0</v>
      </c>
      <c r="T171" s="80">
        <f>+'Mth LC'!K74</f>
        <v>0</v>
      </c>
      <c r="U171" s="80">
        <f>+'Mth LC'!L74</f>
        <v>0</v>
      </c>
      <c r="V171" s="3">
        <f>SUM(S171:U171)</f>
        <v>0</v>
      </c>
      <c r="W171" s="27">
        <f>+R171-V171</f>
        <v>0</v>
      </c>
      <c r="Y171" s="27">
        <v>0</v>
      </c>
      <c r="Z171" s="80">
        <f>+'Mth LC'!M74</f>
        <v>0</v>
      </c>
      <c r="AA171" s="80">
        <f>+'Mth LC'!N74</f>
        <v>0</v>
      </c>
      <c r="AB171" s="80">
        <f>+'Mth LC'!O74</f>
        <v>0</v>
      </c>
      <c r="AC171" s="3">
        <f>SUM(Z171:AB171)</f>
        <v>0</v>
      </c>
      <c r="AD171" s="27">
        <f>+Y171-AC171</f>
        <v>0</v>
      </c>
    </row>
    <row r="172" spans="2:30">
      <c r="B172" s="30" t="str">
        <f>IF('Mth LC'!B75&gt;0,'Mth LC'!B75,"")</f>
        <v>Carpentry, buildout</v>
      </c>
      <c r="D172" s="27">
        <v>0</v>
      </c>
      <c r="E172" s="80">
        <f>+'Mth LC'!D75</f>
        <v>0</v>
      </c>
      <c r="F172" s="80">
        <f>+'Mth LC'!E75</f>
        <v>0</v>
      </c>
      <c r="G172" s="80">
        <f>+'Mth LC'!F75</f>
        <v>25000</v>
      </c>
      <c r="H172" s="3">
        <f>SUM(E172:G172)</f>
        <v>25000</v>
      </c>
      <c r="I172" s="27">
        <f>+D172-H172</f>
        <v>-25000</v>
      </c>
      <c r="K172" s="27">
        <v>0</v>
      </c>
      <c r="L172" s="80">
        <f>+'Mth LC'!G75</f>
        <v>0</v>
      </c>
      <c r="M172" s="80">
        <f>+'Mth LC'!H75</f>
        <v>0</v>
      </c>
      <c r="N172" s="80">
        <f>+'Mth LC'!I75</f>
        <v>0</v>
      </c>
      <c r="O172" s="3">
        <f>SUM(L172:N172)</f>
        <v>0</v>
      </c>
      <c r="P172" s="27">
        <f>+K172-O172</f>
        <v>0</v>
      </c>
      <c r="R172" s="27">
        <v>0</v>
      </c>
      <c r="S172" s="80">
        <f>+'Mth LC'!J75</f>
        <v>0</v>
      </c>
      <c r="T172" s="80">
        <f>+'Mth LC'!K75</f>
        <v>0</v>
      </c>
      <c r="U172" s="80">
        <f>+'Mth LC'!L75</f>
        <v>0</v>
      </c>
      <c r="V172" s="3">
        <f>SUM(S172:U172)</f>
        <v>0</v>
      </c>
      <c r="W172" s="27">
        <f>+R172-V172</f>
        <v>0</v>
      </c>
      <c r="Y172" s="27">
        <v>0</v>
      </c>
      <c r="Z172" s="80">
        <f>+'Mth LC'!M75</f>
        <v>0</v>
      </c>
      <c r="AA172" s="80">
        <f>+'Mth LC'!N75</f>
        <v>0</v>
      </c>
      <c r="AB172" s="80">
        <f>+'Mth LC'!O75</f>
        <v>0</v>
      </c>
      <c r="AC172" s="3">
        <f>SUM(Z172:AB172)</f>
        <v>0</v>
      </c>
      <c r="AD172" s="27">
        <f>+Y172-AC172</f>
        <v>0</v>
      </c>
    </row>
    <row r="173" spans="2:30">
      <c r="B173" s="30" t="str">
        <f>IF('Mth LC'!B76&gt;0,'Mth LC'!B76,"")</f>
        <v>Design, Permit, Other</v>
      </c>
      <c r="D173" s="27">
        <v>0</v>
      </c>
      <c r="E173" s="80">
        <f>+'Mth LC'!D76</f>
        <v>0</v>
      </c>
      <c r="F173" s="80">
        <f>+'Mth LC'!E76</f>
        <v>0</v>
      </c>
      <c r="G173" s="80">
        <f>+'Mth LC'!F76</f>
        <v>10000</v>
      </c>
      <c r="H173" s="3">
        <f>SUM(E173:G173)</f>
        <v>10000</v>
      </c>
      <c r="I173" s="27">
        <f>+D173-H173</f>
        <v>-10000</v>
      </c>
      <c r="K173" s="27">
        <v>0</v>
      </c>
      <c r="L173" s="80">
        <f>+'Mth LC'!G76</f>
        <v>0</v>
      </c>
      <c r="M173" s="80">
        <f>+'Mth LC'!H76</f>
        <v>0</v>
      </c>
      <c r="N173" s="80">
        <f>+'Mth LC'!I76</f>
        <v>0</v>
      </c>
      <c r="O173" s="3">
        <f>SUM(L173:N173)</f>
        <v>0</v>
      </c>
      <c r="P173" s="27">
        <f>+K173-O173</f>
        <v>0</v>
      </c>
      <c r="R173" s="27">
        <v>0</v>
      </c>
      <c r="S173" s="80">
        <f>+'Mth LC'!J76</f>
        <v>0</v>
      </c>
      <c r="T173" s="80">
        <f>+'Mth LC'!K76</f>
        <v>0</v>
      </c>
      <c r="U173" s="80">
        <f>+'Mth LC'!L76</f>
        <v>0</v>
      </c>
      <c r="V173" s="3">
        <f>SUM(S173:U173)</f>
        <v>0</v>
      </c>
      <c r="W173" s="27">
        <f>+R173-V173</f>
        <v>0</v>
      </c>
      <c r="Y173" s="27">
        <v>0</v>
      </c>
      <c r="Z173" s="80">
        <f>+'Mth LC'!M76</f>
        <v>0</v>
      </c>
      <c r="AA173" s="80">
        <f>+'Mth LC'!N76</f>
        <v>0</v>
      </c>
      <c r="AB173" s="80">
        <f>+'Mth LC'!O76</f>
        <v>0</v>
      </c>
      <c r="AC173" s="3">
        <f>SUM(Z173:AB173)</f>
        <v>0</v>
      </c>
      <c r="AD173" s="27">
        <f>+Y173-AC173</f>
        <v>0</v>
      </c>
    </row>
    <row r="174" spans="2:30">
      <c r="B174" s="30" t="str">
        <f>IF('Mth LC'!B77&gt;0,'Mth LC'!B77,"")</f>
        <v>Signage</v>
      </c>
      <c r="D174" s="27">
        <v>0</v>
      </c>
      <c r="E174" s="80">
        <f>+'Mth LC'!D77</f>
        <v>0</v>
      </c>
      <c r="F174" s="80">
        <f>+'Mth LC'!E77</f>
        <v>0</v>
      </c>
      <c r="G174" s="80">
        <f>+'Mth LC'!F77</f>
        <v>1250</v>
      </c>
      <c r="H174" s="3">
        <f>SUM(E174:G174)</f>
        <v>1250</v>
      </c>
      <c r="I174" s="27">
        <f>+D174-H174</f>
        <v>-1250</v>
      </c>
      <c r="K174" s="27">
        <v>0</v>
      </c>
      <c r="L174" s="80">
        <f>+'Mth LC'!G77</f>
        <v>0</v>
      </c>
      <c r="M174" s="80">
        <f>+'Mth LC'!H77</f>
        <v>0</v>
      </c>
      <c r="N174" s="80">
        <f>+'Mth LC'!I77</f>
        <v>0</v>
      </c>
      <c r="O174" s="3">
        <f>SUM(L174:N174)</f>
        <v>0</v>
      </c>
      <c r="P174" s="27">
        <f>+K174-O174</f>
        <v>0</v>
      </c>
      <c r="R174" s="27">
        <v>0</v>
      </c>
      <c r="S174" s="80">
        <f>+'Mth LC'!J77</f>
        <v>0</v>
      </c>
      <c r="T174" s="80">
        <f>+'Mth LC'!K77</f>
        <v>0</v>
      </c>
      <c r="U174" s="80">
        <f>+'Mth LC'!L77</f>
        <v>0</v>
      </c>
      <c r="V174" s="3">
        <f>SUM(S174:U174)</f>
        <v>0</v>
      </c>
      <c r="W174" s="27">
        <f>+R174-V174</f>
        <v>0</v>
      </c>
      <c r="Y174" s="27">
        <v>0</v>
      </c>
      <c r="Z174" s="80">
        <f>+'Mth LC'!M77</f>
        <v>0</v>
      </c>
      <c r="AA174" s="80">
        <f>+'Mth LC'!N77</f>
        <v>0</v>
      </c>
      <c r="AB174" s="80">
        <f>+'Mth LC'!O77</f>
        <v>0</v>
      </c>
      <c r="AC174" s="3">
        <f>SUM(Z174:AB174)</f>
        <v>0</v>
      </c>
      <c r="AD174" s="27">
        <f>+Y174-AC174</f>
        <v>0</v>
      </c>
    </row>
    <row r="175" spans="2:30" ht="12">
      <c r="E175" s="23"/>
      <c r="F175" s="23"/>
      <c r="G175" s="23"/>
      <c r="H175" s="23"/>
      <c r="L175" s="23"/>
      <c r="M175" s="23"/>
      <c r="N175" s="23"/>
      <c r="O175" s="23"/>
      <c r="S175" s="23"/>
      <c r="T175" s="23"/>
      <c r="U175" s="23"/>
      <c r="V175" s="23"/>
      <c r="Z175" s="23"/>
      <c r="AA175" s="23"/>
      <c r="AB175" s="23"/>
      <c r="AC175" s="23"/>
    </row>
    <row r="176" spans="2:30" ht="14" thickBot="1">
      <c r="B176" s="7" t="str">
        <f>IF('Mth LC'!B79&gt;0,'Mth LC'!B79,"")</f>
        <v>Total Buildout Costs:</v>
      </c>
      <c r="D176" s="24">
        <f t="shared" ref="D176:S176" si="125">SUM(D170:D175)</f>
        <v>0</v>
      </c>
      <c r="E176" s="24">
        <f t="shared" si="125"/>
        <v>0</v>
      </c>
      <c r="F176" s="24">
        <f t="shared" si="125"/>
        <v>0</v>
      </c>
      <c r="G176" s="24">
        <f t="shared" si="125"/>
        <v>43750</v>
      </c>
      <c r="H176" s="24">
        <f t="shared" si="125"/>
        <v>43750</v>
      </c>
      <c r="I176" s="24">
        <f t="shared" si="125"/>
        <v>-43750</v>
      </c>
      <c r="K176" s="24">
        <f t="shared" si="125"/>
        <v>0</v>
      </c>
      <c r="L176" s="24">
        <f t="shared" si="125"/>
        <v>0</v>
      </c>
      <c r="M176" s="24">
        <f t="shared" si="125"/>
        <v>0</v>
      </c>
      <c r="N176" s="24">
        <f t="shared" si="125"/>
        <v>0</v>
      </c>
      <c r="O176" s="24">
        <f t="shared" si="125"/>
        <v>0</v>
      </c>
      <c r="P176" s="24">
        <f t="shared" si="125"/>
        <v>0</v>
      </c>
      <c r="R176" s="24">
        <f t="shared" si="125"/>
        <v>0</v>
      </c>
      <c r="S176" s="24">
        <f t="shared" si="125"/>
        <v>0</v>
      </c>
      <c r="T176" s="24">
        <f>SUM(T170:T175)</f>
        <v>0</v>
      </c>
      <c r="U176" s="24">
        <f>SUM(U170:U175)</f>
        <v>0</v>
      </c>
      <c r="V176" s="24">
        <f>SUM(V170:V175)</f>
        <v>0</v>
      </c>
      <c r="W176" s="24">
        <f>SUM(W170:W175)</f>
        <v>0</v>
      </c>
      <c r="Y176" s="24">
        <f t="shared" ref="Y176:AD176" si="126">SUM(Y170:Y175)</f>
        <v>0</v>
      </c>
      <c r="Z176" s="24">
        <f t="shared" si="126"/>
        <v>0</v>
      </c>
      <c r="AA176" s="24">
        <f t="shared" si="126"/>
        <v>0</v>
      </c>
      <c r="AB176" s="24">
        <f t="shared" si="126"/>
        <v>0</v>
      </c>
      <c r="AC176" s="24">
        <f t="shared" si="126"/>
        <v>0</v>
      </c>
      <c r="AD176" s="24">
        <f t="shared" si="126"/>
        <v>0</v>
      </c>
    </row>
    <row r="177" spans="1:30" thickTop="1">
      <c r="E177" s="23"/>
      <c r="F177" s="23"/>
      <c r="G177" s="23"/>
      <c r="H177" s="23"/>
      <c r="L177" s="23"/>
      <c r="M177" s="23"/>
      <c r="N177" s="23"/>
      <c r="O177" s="23"/>
      <c r="S177" s="23"/>
      <c r="T177" s="23"/>
      <c r="U177" s="23"/>
      <c r="V177" s="23"/>
      <c r="Z177" s="23"/>
      <c r="AA177" s="23"/>
      <c r="AB177" s="23"/>
      <c r="AC177" s="23"/>
    </row>
    <row r="178" spans="1:30" ht="12">
      <c r="E178" s="23"/>
      <c r="F178" s="23"/>
      <c r="G178" s="23"/>
      <c r="H178" s="23"/>
      <c r="L178" s="23"/>
      <c r="M178" s="23"/>
      <c r="N178" s="23"/>
      <c r="O178" s="23"/>
      <c r="S178" s="23"/>
      <c r="T178" s="23"/>
      <c r="U178" s="23"/>
      <c r="V178" s="23"/>
      <c r="Z178" s="23"/>
      <c r="AA178" s="23"/>
      <c r="AB178" s="23"/>
      <c r="AC178" s="23"/>
    </row>
    <row r="179" spans="1:30">
      <c r="B179" s="6" t="s">
        <v>89</v>
      </c>
      <c r="E179" s="23"/>
      <c r="F179" s="23"/>
      <c r="G179" s="23"/>
      <c r="H179" s="23"/>
      <c r="L179" s="23"/>
      <c r="M179" s="23"/>
      <c r="N179" s="23"/>
      <c r="O179" s="23"/>
      <c r="S179" s="23"/>
      <c r="T179" s="23"/>
      <c r="U179" s="23"/>
      <c r="V179" s="23"/>
      <c r="Z179" s="23"/>
      <c r="AA179" s="23"/>
      <c r="AB179" s="23"/>
      <c r="AC179" s="23"/>
    </row>
    <row r="180" spans="1:30">
      <c r="D180" s="27"/>
      <c r="E180" s="27"/>
      <c r="F180" s="27"/>
      <c r="G180" s="27"/>
      <c r="H180" s="27"/>
      <c r="I180" s="27"/>
      <c r="K180" s="27"/>
      <c r="L180" s="27"/>
      <c r="M180" s="27"/>
      <c r="N180" s="27"/>
      <c r="O180" s="27"/>
      <c r="P180" s="27"/>
      <c r="R180" s="27"/>
      <c r="S180" s="27"/>
      <c r="T180" s="27"/>
      <c r="U180" s="27"/>
      <c r="V180" s="27"/>
      <c r="W180" s="27"/>
      <c r="Y180" s="27"/>
      <c r="Z180" s="27"/>
      <c r="AA180" s="27"/>
      <c r="AB180" s="27"/>
      <c r="AC180" s="27"/>
      <c r="AD180" s="27"/>
    </row>
    <row r="181" spans="1:30">
      <c r="B181" s="13" t="s">
        <v>147</v>
      </c>
      <c r="D181" s="27">
        <v>0</v>
      </c>
      <c r="E181" s="80">
        <f>+'Mth LC'!D84</f>
        <v>0</v>
      </c>
      <c r="F181" s="80">
        <f>+'Mth LC'!E84</f>
        <v>0</v>
      </c>
      <c r="G181" s="80">
        <f>+'Mth LC'!F84</f>
        <v>0</v>
      </c>
      <c r="H181" s="3">
        <f>SUM(E181:G181)</f>
        <v>0</v>
      </c>
      <c r="I181" s="27">
        <f>+D181-H181</f>
        <v>0</v>
      </c>
      <c r="K181" s="27">
        <v>0</v>
      </c>
      <c r="L181" s="80">
        <f>+'Mth LC'!G84</f>
        <v>0</v>
      </c>
      <c r="M181" s="80">
        <f>+'Mth LC'!H84</f>
        <v>0</v>
      </c>
      <c r="N181" s="80">
        <f>+'Mth LC'!I84</f>
        <v>0</v>
      </c>
      <c r="O181" s="3">
        <f>SUM(L181:N181)</f>
        <v>0</v>
      </c>
      <c r="P181" s="27">
        <f>+K181-O181</f>
        <v>0</v>
      </c>
      <c r="R181" s="27">
        <v>0</v>
      </c>
      <c r="S181" s="80">
        <f>+'Mth LC'!J84</f>
        <v>0</v>
      </c>
      <c r="T181" s="80">
        <f>+'Mth LC'!K84</f>
        <v>0</v>
      </c>
      <c r="U181" s="80">
        <f>+'Mth LC'!L84</f>
        <v>0</v>
      </c>
      <c r="V181" s="3">
        <f>SUM(S181:U181)</f>
        <v>0</v>
      </c>
      <c r="W181" s="27">
        <f>+R181-V181</f>
        <v>0</v>
      </c>
      <c r="Y181" s="27">
        <v>0</v>
      </c>
      <c r="Z181" s="80">
        <f>+'Mth LC'!M84</f>
        <v>0</v>
      </c>
      <c r="AA181" s="80">
        <f>+'Mth LC'!N84</f>
        <v>0</v>
      </c>
      <c r="AB181" s="80">
        <f>+'Mth LC'!O84</f>
        <v>0</v>
      </c>
      <c r="AC181" s="3">
        <f>SUM(Z181:AB181)</f>
        <v>0</v>
      </c>
      <c r="AD181" s="27">
        <f>+Y181-AC181</f>
        <v>0</v>
      </c>
    </row>
    <row r="182" spans="1:30">
      <c r="B182" s="13" t="s">
        <v>148</v>
      </c>
      <c r="D182" s="27">
        <v>4264</v>
      </c>
      <c r="E182" s="80">
        <f>+'Mth LC'!D85</f>
        <v>0</v>
      </c>
      <c r="F182" s="80">
        <f>+'Mth LC'!E85</f>
        <v>0</v>
      </c>
      <c r="G182" s="80">
        <f>+'Mth LC'!F85</f>
        <v>1215</v>
      </c>
      <c r="H182" s="3">
        <f>SUM(E182:G182)</f>
        <v>1215</v>
      </c>
      <c r="I182" s="27">
        <f>+D182-H182</f>
        <v>3049</v>
      </c>
      <c r="K182" s="27">
        <v>4791</v>
      </c>
      <c r="L182" s="80">
        <f>+'Mth LC'!G85</f>
        <v>1215</v>
      </c>
      <c r="M182" s="80">
        <f>+'Mth LC'!H85</f>
        <v>1215</v>
      </c>
      <c r="N182" s="80">
        <f>+'Mth LC'!I85</f>
        <v>1215</v>
      </c>
      <c r="O182" s="3">
        <f>SUM(L182:N182)</f>
        <v>3645</v>
      </c>
      <c r="P182" s="27">
        <f>+K182-O182</f>
        <v>1146</v>
      </c>
      <c r="R182" s="27">
        <v>4917</v>
      </c>
      <c r="S182" s="80">
        <f>+'Mth LC'!J85</f>
        <v>1215</v>
      </c>
      <c r="T182" s="80">
        <f>+'Mth LC'!K85</f>
        <v>1215</v>
      </c>
      <c r="U182" s="80">
        <f>+'Mth LC'!L85</f>
        <v>1215</v>
      </c>
      <c r="V182" s="3">
        <f>SUM(S182:U182)</f>
        <v>3645</v>
      </c>
      <c r="W182" s="27">
        <f>+R182-V182</f>
        <v>1272</v>
      </c>
      <c r="Y182" s="27">
        <v>5042</v>
      </c>
      <c r="Z182" s="80">
        <f>+'Mth LC'!M85</f>
        <v>1215</v>
      </c>
      <c r="AA182" s="80">
        <f>+'Mth LC'!N85</f>
        <v>1215</v>
      </c>
      <c r="AB182" s="80">
        <f>+'Mth LC'!O85</f>
        <v>1215</v>
      </c>
      <c r="AC182" s="3">
        <f>SUM(Z182:AB182)</f>
        <v>3645</v>
      </c>
      <c r="AD182" s="27">
        <f>+Y182-AC182</f>
        <v>1397</v>
      </c>
    </row>
    <row r="183" spans="1:30" ht="12">
      <c r="E183" s="23"/>
      <c r="F183" s="23"/>
      <c r="G183" s="23"/>
      <c r="H183" s="23"/>
      <c r="L183" s="23"/>
      <c r="M183" s="23"/>
      <c r="N183" s="23"/>
      <c r="O183" s="23"/>
      <c r="S183" s="23"/>
      <c r="T183" s="23"/>
      <c r="U183" s="23"/>
      <c r="V183" s="23"/>
      <c r="Z183" s="23"/>
      <c r="AA183" s="23"/>
      <c r="AB183" s="23"/>
      <c r="AC183" s="23"/>
    </row>
    <row r="184" spans="1:30" ht="14" thickBot="1">
      <c r="B184" s="7" t="s">
        <v>149</v>
      </c>
      <c r="D184" s="24">
        <f t="shared" ref="D184:I184" si="127">SUM(D180:D183)</f>
        <v>4264</v>
      </c>
      <c r="E184" s="24">
        <f t="shared" si="127"/>
        <v>0</v>
      </c>
      <c r="F184" s="24">
        <f t="shared" si="127"/>
        <v>0</v>
      </c>
      <c r="G184" s="24">
        <f t="shared" si="127"/>
        <v>1215</v>
      </c>
      <c r="H184" s="24">
        <f t="shared" si="127"/>
        <v>1215</v>
      </c>
      <c r="I184" s="24">
        <f t="shared" si="127"/>
        <v>3049</v>
      </c>
      <c r="K184" s="24">
        <f t="shared" ref="K184:P184" si="128">SUM(K180:K183)</f>
        <v>4791</v>
      </c>
      <c r="L184" s="24">
        <f t="shared" si="128"/>
        <v>1215</v>
      </c>
      <c r="M184" s="24">
        <f t="shared" si="128"/>
        <v>1215</v>
      </c>
      <c r="N184" s="24">
        <f t="shared" si="128"/>
        <v>1215</v>
      </c>
      <c r="O184" s="24">
        <f t="shared" si="128"/>
        <v>3645</v>
      </c>
      <c r="P184" s="24">
        <f t="shared" si="128"/>
        <v>1146</v>
      </c>
      <c r="R184" s="24">
        <f t="shared" ref="R184:W184" si="129">SUM(R180:R183)</f>
        <v>4917</v>
      </c>
      <c r="S184" s="24">
        <f t="shared" si="129"/>
        <v>1215</v>
      </c>
      <c r="T184" s="24">
        <f t="shared" si="129"/>
        <v>1215</v>
      </c>
      <c r="U184" s="24">
        <f t="shared" si="129"/>
        <v>1215</v>
      </c>
      <c r="V184" s="24">
        <f t="shared" si="129"/>
        <v>3645</v>
      </c>
      <c r="W184" s="24">
        <f t="shared" si="129"/>
        <v>1272</v>
      </c>
      <c r="Y184" s="24">
        <f t="shared" ref="Y184:AD184" si="130">SUM(Y180:Y183)</f>
        <v>5042</v>
      </c>
      <c r="Z184" s="24">
        <f t="shared" si="130"/>
        <v>1215</v>
      </c>
      <c r="AA184" s="24">
        <f t="shared" si="130"/>
        <v>1215</v>
      </c>
      <c r="AB184" s="24">
        <f t="shared" si="130"/>
        <v>1215</v>
      </c>
      <c r="AC184" s="24">
        <f t="shared" si="130"/>
        <v>3645</v>
      </c>
      <c r="AD184" s="24">
        <f t="shared" si="130"/>
        <v>1397</v>
      </c>
    </row>
    <row r="185" spans="1:30" thickTop="1">
      <c r="E185" s="23"/>
      <c r="F185" s="23"/>
      <c r="G185" s="23"/>
      <c r="H185" s="23"/>
      <c r="L185" s="23"/>
      <c r="M185" s="23"/>
      <c r="N185" s="23"/>
      <c r="O185" s="23"/>
      <c r="S185" s="23"/>
      <c r="T185" s="23"/>
      <c r="U185" s="23"/>
      <c r="V185" s="23"/>
      <c r="Z185" s="23"/>
      <c r="AA185" s="23"/>
      <c r="AB185" s="23"/>
      <c r="AC185" s="23"/>
    </row>
    <row r="186" spans="1:30" ht="12">
      <c r="B186" s="15" t="s">
        <v>150</v>
      </c>
      <c r="E186" s="23"/>
      <c r="F186" s="23"/>
      <c r="G186" s="23"/>
      <c r="H186" s="23"/>
      <c r="L186" s="23"/>
      <c r="M186" s="23"/>
      <c r="N186" s="23"/>
      <c r="O186" s="23"/>
      <c r="S186" s="23"/>
      <c r="T186" s="23"/>
      <c r="U186" s="23"/>
      <c r="V186" s="23"/>
      <c r="Z186" s="23"/>
      <c r="AA186" s="23"/>
      <c r="AB186" s="23"/>
      <c r="AC186" s="23"/>
    </row>
    <row r="187" spans="1:30" ht="12">
      <c r="E187" s="23"/>
      <c r="F187" s="23"/>
      <c r="G187" s="23"/>
      <c r="H187" s="23"/>
      <c r="L187" s="23"/>
      <c r="M187" s="23"/>
      <c r="N187" s="23"/>
      <c r="O187" s="23"/>
      <c r="S187" s="23"/>
      <c r="T187" s="23"/>
      <c r="U187" s="23"/>
      <c r="V187" s="23"/>
      <c r="Z187" s="23"/>
      <c r="AA187" s="23"/>
      <c r="AB187" s="23"/>
      <c r="AC187" s="23"/>
    </row>
    <row r="188" spans="1:30">
      <c r="A188" s="8"/>
      <c r="B188" s="28" t="s">
        <v>28</v>
      </c>
      <c r="D188" s="27"/>
      <c r="I188" s="19"/>
      <c r="K188" s="27"/>
      <c r="P188" s="19"/>
      <c r="R188" s="27"/>
      <c r="W188" s="19"/>
      <c r="Y188" s="27"/>
      <c r="AD188" s="19"/>
    </row>
    <row r="189" spans="1:30">
      <c r="A189" s="8" t="str">
        <f>IF('Mth LC'!A92&gt;0,'Mth LC'!A92,"")</f>
        <v/>
      </c>
      <c r="B189" s="29" t="str">
        <f>IF('Mth LC'!B92&gt;0,'Mth LC'!B92,"")</f>
        <v/>
      </c>
      <c r="D189" s="27"/>
      <c r="I189" s="19"/>
      <c r="K189" s="27"/>
      <c r="P189" s="19"/>
      <c r="R189" s="27"/>
      <c r="W189" s="19"/>
      <c r="Y189" s="27"/>
      <c r="AD189" s="19"/>
    </row>
    <row r="190" spans="1:30">
      <c r="A190" s="32">
        <f>IF('Mth LC'!A93&gt;0,'Mth LC'!A93,"")</f>
        <v>42430</v>
      </c>
      <c r="B190" s="29" t="str">
        <f>IF('Mth LC'!B93&gt;0,'Mth LC'!B93,"")</f>
        <v>Mgr ($/hr * hrs/wk * 52)</v>
      </c>
      <c r="C190" s="19">
        <f>+'Mth LC'!C93</f>
        <v>31200</v>
      </c>
      <c r="D190" s="27">
        <v>0</v>
      </c>
      <c r="E190" s="19">
        <f>+'Mth LC'!D93</f>
        <v>0</v>
      </c>
      <c r="F190" s="19">
        <f>+'Mth LC'!E93</f>
        <v>0</v>
      </c>
      <c r="G190" s="19">
        <f>+'Mth LC'!F93</f>
        <v>2650</v>
      </c>
      <c r="H190" s="3">
        <f t="shared" ref="H190:H205" si="131">SUM(E190:G190)</f>
        <v>2650</v>
      </c>
      <c r="I190" s="27">
        <f t="shared" ref="I190:I205" si="132">+D190-H190</f>
        <v>-2650</v>
      </c>
      <c r="K190" s="27">
        <v>0</v>
      </c>
      <c r="L190" s="19">
        <f>+'Mth LC'!G93</f>
        <v>2564</v>
      </c>
      <c r="M190" s="19">
        <f>+'Mth LC'!H93</f>
        <v>2650</v>
      </c>
      <c r="N190" s="19">
        <f>+'Mth LC'!I93</f>
        <v>2564</v>
      </c>
      <c r="O190" s="3">
        <f t="shared" ref="O190:O205" si="133">SUM(L190:N190)</f>
        <v>7778</v>
      </c>
      <c r="P190" s="27">
        <f t="shared" ref="P190:P205" si="134">+K190-O190</f>
        <v>-7778</v>
      </c>
      <c r="R190" s="27">
        <v>0</v>
      </c>
      <c r="S190" s="19">
        <f>+'Mth LC'!J93</f>
        <v>2650</v>
      </c>
      <c r="T190" s="19">
        <f>+'Mth LC'!K93</f>
        <v>2650</v>
      </c>
      <c r="U190" s="19">
        <f>+'Mth LC'!L93</f>
        <v>2564</v>
      </c>
      <c r="V190" s="3">
        <f t="shared" ref="V190:V205" si="135">SUM(S190:U190)</f>
        <v>7864</v>
      </c>
      <c r="W190" s="27">
        <f t="shared" ref="W190:W205" si="136">+R190-V190</f>
        <v>-7864</v>
      </c>
      <c r="Y190" s="27">
        <v>0</v>
      </c>
      <c r="Z190" s="19">
        <f>+'Mth LC'!M93</f>
        <v>2650</v>
      </c>
      <c r="AA190" s="19">
        <f>+'Mth LC'!N93</f>
        <v>2564</v>
      </c>
      <c r="AB190" s="19">
        <f>+'Mth LC'!O93</f>
        <v>2650</v>
      </c>
      <c r="AC190" s="3">
        <f t="shared" ref="AC190:AC205" si="137">SUM(Z190:AB190)</f>
        <v>7864</v>
      </c>
      <c r="AD190" s="27">
        <f t="shared" ref="AD190:AD205" si="138">+Y190-AC190</f>
        <v>-7864</v>
      </c>
    </row>
    <row r="191" spans="1:30">
      <c r="A191" s="32">
        <f>IF('Mth LC'!A94&gt;0,'Mth LC'!A94,"")</f>
        <v>42415</v>
      </c>
      <c r="B191" s="29" t="str">
        <f>IF('Mth LC'!B94&gt;0,'Mth LC'!B94,"")</f>
        <v>New hire ($/hr * hrs/wk * 52)</v>
      </c>
      <c r="C191" s="19">
        <f>+'Mth LC'!C94</f>
        <v>27040</v>
      </c>
      <c r="D191" s="27">
        <v>0</v>
      </c>
      <c r="E191" s="19">
        <f>+'Mth LC'!D94</f>
        <v>0</v>
      </c>
      <c r="F191" s="19">
        <f>+'Mth LC'!E94</f>
        <v>1111</v>
      </c>
      <c r="G191" s="19">
        <f>+'Mth LC'!F94</f>
        <v>2297</v>
      </c>
      <c r="H191" s="3">
        <f t="shared" si="131"/>
        <v>3408</v>
      </c>
      <c r="I191" s="27">
        <f t="shared" si="132"/>
        <v>-3408</v>
      </c>
      <c r="K191" s="27">
        <v>0</v>
      </c>
      <c r="L191" s="19">
        <f>+'Mth LC'!G94</f>
        <v>2222</v>
      </c>
      <c r="M191" s="19">
        <f>+'Mth LC'!H94</f>
        <v>2297</v>
      </c>
      <c r="N191" s="19">
        <f>+'Mth LC'!I94</f>
        <v>2222</v>
      </c>
      <c r="O191" s="3">
        <f t="shared" si="133"/>
        <v>6741</v>
      </c>
      <c r="P191" s="27">
        <f t="shared" si="134"/>
        <v>-6741</v>
      </c>
      <c r="R191" s="27">
        <v>0</v>
      </c>
      <c r="S191" s="19">
        <f>+'Mth LC'!J94</f>
        <v>2297</v>
      </c>
      <c r="T191" s="19">
        <f>+'Mth LC'!K94</f>
        <v>2297</v>
      </c>
      <c r="U191" s="19">
        <f>+'Mth LC'!L94</f>
        <v>2222</v>
      </c>
      <c r="V191" s="3">
        <f t="shared" si="135"/>
        <v>6816</v>
      </c>
      <c r="W191" s="27">
        <f t="shared" si="136"/>
        <v>-6816</v>
      </c>
      <c r="Y191" s="27">
        <v>0</v>
      </c>
      <c r="Z191" s="19">
        <f>+'Mth LC'!M94</f>
        <v>2297</v>
      </c>
      <c r="AA191" s="19">
        <f>+'Mth LC'!N94</f>
        <v>2222</v>
      </c>
      <c r="AB191" s="19">
        <f>+'Mth LC'!O94</f>
        <v>2297</v>
      </c>
      <c r="AC191" s="3">
        <f t="shared" si="137"/>
        <v>6816</v>
      </c>
      <c r="AD191" s="27">
        <f t="shared" si="138"/>
        <v>-6816</v>
      </c>
    </row>
    <row r="192" spans="1:30">
      <c r="A192" s="32">
        <f>IF('Mth LC'!A95&gt;0,'Mth LC'!A95,"")</f>
        <v>42415</v>
      </c>
      <c r="B192" s="29" t="str">
        <f>IF('Mth LC'!B95&gt;0,'Mth LC'!B95,"")</f>
        <v>New hire ($/hr * hrs/wk * 52)</v>
      </c>
      <c r="C192" s="19">
        <f>+'Mth LC'!C95</f>
        <v>11440</v>
      </c>
      <c r="D192" s="27">
        <v>0</v>
      </c>
      <c r="E192" s="19">
        <f>+'Mth LC'!D95</f>
        <v>0</v>
      </c>
      <c r="F192" s="19">
        <f>+'Mth LC'!E95</f>
        <v>470</v>
      </c>
      <c r="G192" s="19">
        <f>+'Mth LC'!F95</f>
        <v>972</v>
      </c>
      <c r="H192" s="3">
        <f t="shared" si="131"/>
        <v>1442</v>
      </c>
      <c r="I192" s="27">
        <f t="shared" si="132"/>
        <v>-1442</v>
      </c>
      <c r="K192" s="27">
        <v>0</v>
      </c>
      <c r="L192" s="19">
        <f>+'Mth LC'!G95</f>
        <v>940</v>
      </c>
      <c r="M192" s="19">
        <f>+'Mth LC'!H95</f>
        <v>972</v>
      </c>
      <c r="N192" s="19">
        <f>+'Mth LC'!I95</f>
        <v>940</v>
      </c>
      <c r="O192" s="3">
        <f t="shared" si="133"/>
        <v>2852</v>
      </c>
      <c r="P192" s="27">
        <f t="shared" si="134"/>
        <v>-2852</v>
      </c>
      <c r="R192" s="27">
        <v>0</v>
      </c>
      <c r="S192" s="19">
        <f>+'Mth LC'!J95</f>
        <v>972</v>
      </c>
      <c r="T192" s="19">
        <f>+'Mth LC'!K95</f>
        <v>972</v>
      </c>
      <c r="U192" s="19">
        <f>+'Mth LC'!L95</f>
        <v>940</v>
      </c>
      <c r="V192" s="3">
        <f t="shared" si="135"/>
        <v>2884</v>
      </c>
      <c r="W192" s="27">
        <f t="shared" si="136"/>
        <v>-2884</v>
      </c>
      <c r="Y192" s="27">
        <v>0</v>
      </c>
      <c r="Z192" s="19">
        <f>+'Mth LC'!M95</f>
        <v>972</v>
      </c>
      <c r="AA192" s="19">
        <f>+'Mth LC'!N95</f>
        <v>940</v>
      </c>
      <c r="AB192" s="19">
        <f>+'Mth LC'!O95</f>
        <v>972</v>
      </c>
      <c r="AC192" s="3">
        <f t="shared" si="137"/>
        <v>2884</v>
      </c>
      <c r="AD192" s="27">
        <f t="shared" si="138"/>
        <v>-2884</v>
      </c>
    </row>
    <row r="193" spans="1:30">
      <c r="A193" s="32">
        <f>IF('Mth LC'!A96&gt;0,'Mth LC'!A96,"")</f>
        <v>42415</v>
      </c>
      <c r="B193" s="29" t="str">
        <f>IF('Mth LC'!B96&gt;0,'Mth LC'!B96,"")</f>
        <v>New hire ($/hr * hrs/wk * 52)</v>
      </c>
      <c r="C193" s="19">
        <f>+'Mth LC'!C96</f>
        <v>11440</v>
      </c>
      <c r="D193" s="27">
        <v>0</v>
      </c>
      <c r="E193" s="19">
        <f>+'Mth LC'!D96</f>
        <v>0</v>
      </c>
      <c r="F193" s="19">
        <f>+'Mth LC'!E96</f>
        <v>470</v>
      </c>
      <c r="G193" s="19">
        <f>+'Mth LC'!F96</f>
        <v>972</v>
      </c>
      <c r="H193" s="3">
        <f t="shared" si="131"/>
        <v>1442</v>
      </c>
      <c r="I193" s="27">
        <f t="shared" si="132"/>
        <v>-1442</v>
      </c>
      <c r="K193" s="27">
        <v>0</v>
      </c>
      <c r="L193" s="19">
        <f>+'Mth LC'!G96</f>
        <v>940</v>
      </c>
      <c r="M193" s="19">
        <f>+'Mth LC'!H96</f>
        <v>972</v>
      </c>
      <c r="N193" s="19">
        <f>+'Mth LC'!I96</f>
        <v>940</v>
      </c>
      <c r="O193" s="3">
        <f t="shared" si="133"/>
        <v>2852</v>
      </c>
      <c r="P193" s="27">
        <f t="shared" si="134"/>
        <v>-2852</v>
      </c>
      <c r="R193" s="27">
        <v>0</v>
      </c>
      <c r="S193" s="19">
        <f>+'Mth LC'!J96</f>
        <v>972</v>
      </c>
      <c r="T193" s="19">
        <f>+'Mth LC'!K96</f>
        <v>972</v>
      </c>
      <c r="U193" s="19">
        <f>+'Mth LC'!L96</f>
        <v>940</v>
      </c>
      <c r="V193" s="3">
        <f t="shared" si="135"/>
        <v>2884</v>
      </c>
      <c r="W193" s="27">
        <f t="shared" si="136"/>
        <v>-2884</v>
      </c>
      <c r="Y193" s="27">
        <v>0</v>
      </c>
      <c r="Z193" s="19">
        <f>+'Mth LC'!M96</f>
        <v>972</v>
      </c>
      <c r="AA193" s="19">
        <f>+'Mth LC'!N96</f>
        <v>940</v>
      </c>
      <c r="AB193" s="19">
        <f>+'Mth LC'!O96</f>
        <v>972</v>
      </c>
      <c r="AC193" s="3">
        <f t="shared" si="137"/>
        <v>2884</v>
      </c>
      <c r="AD193" s="27">
        <f t="shared" si="138"/>
        <v>-2884</v>
      </c>
    </row>
    <row r="194" spans="1:30">
      <c r="A194" s="32" t="e">
        <f>IF('Mth LC'!#REF!&gt;0,'Mth LC'!#REF!,"")</f>
        <v>#REF!</v>
      </c>
      <c r="B194" s="29" t="e">
        <f>IF('Mth LC'!#REF!&gt;0,'Mth LC'!#REF!,"")</f>
        <v>#REF!</v>
      </c>
      <c r="C194" s="19" t="e">
        <f>+'Mth LC'!#REF!</f>
        <v>#REF!</v>
      </c>
      <c r="D194" s="27">
        <v>0</v>
      </c>
      <c r="E194" s="19" t="e">
        <f>+'Mth LC'!#REF!</f>
        <v>#REF!</v>
      </c>
      <c r="F194" s="19" t="e">
        <f>+'Mth LC'!#REF!</f>
        <v>#REF!</v>
      </c>
      <c r="G194" s="19" t="e">
        <f>+'Mth LC'!#REF!</f>
        <v>#REF!</v>
      </c>
      <c r="H194" s="3" t="e">
        <f t="shared" si="131"/>
        <v>#REF!</v>
      </c>
      <c r="I194" s="27" t="e">
        <f t="shared" si="132"/>
        <v>#REF!</v>
      </c>
      <c r="K194" s="27">
        <v>0</v>
      </c>
      <c r="L194" s="19" t="e">
        <f>+'Mth LC'!#REF!</f>
        <v>#REF!</v>
      </c>
      <c r="M194" s="19" t="e">
        <f>+'Mth LC'!#REF!</f>
        <v>#REF!</v>
      </c>
      <c r="N194" s="19" t="e">
        <f>+'Mth LC'!#REF!</f>
        <v>#REF!</v>
      </c>
      <c r="O194" s="3" t="e">
        <f t="shared" si="133"/>
        <v>#REF!</v>
      </c>
      <c r="P194" s="27" t="e">
        <f t="shared" si="134"/>
        <v>#REF!</v>
      </c>
      <c r="R194" s="27">
        <v>0</v>
      </c>
      <c r="S194" s="19" t="e">
        <f>+'Mth LC'!#REF!</f>
        <v>#REF!</v>
      </c>
      <c r="T194" s="19" t="e">
        <f>+'Mth LC'!#REF!</f>
        <v>#REF!</v>
      </c>
      <c r="U194" s="19" t="e">
        <f>+'Mth LC'!#REF!</f>
        <v>#REF!</v>
      </c>
      <c r="V194" s="3" t="e">
        <f t="shared" si="135"/>
        <v>#REF!</v>
      </c>
      <c r="W194" s="27" t="e">
        <f t="shared" si="136"/>
        <v>#REF!</v>
      </c>
      <c r="Y194" s="27">
        <v>0</v>
      </c>
      <c r="Z194" s="19" t="e">
        <f>+'Mth LC'!#REF!</f>
        <v>#REF!</v>
      </c>
      <c r="AA194" s="19" t="e">
        <f>+'Mth LC'!#REF!</f>
        <v>#REF!</v>
      </c>
      <c r="AB194" s="19" t="e">
        <f>+'Mth LC'!#REF!</f>
        <v>#REF!</v>
      </c>
      <c r="AC194" s="3" t="e">
        <f t="shared" si="137"/>
        <v>#REF!</v>
      </c>
      <c r="AD194" s="27" t="e">
        <f t="shared" si="138"/>
        <v>#REF!</v>
      </c>
    </row>
    <row r="195" spans="1:30">
      <c r="A195" s="32" t="e">
        <f>IF('Mth LC'!#REF!&gt;0,'Mth LC'!#REF!,"")</f>
        <v>#REF!</v>
      </c>
      <c r="B195" s="29" t="e">
        <f>IF('Mth LC'!#REF!&gt;0,'Mth LC'!#REF!,"")</f>
        <v>#REF!</v>
      </c>
      <c r="C195" s="19" t="e">
        <f>+'Mth LC'!#REF!</f>
        <v>#REF!</v>
      </c>
      <c r="D195" s="27">
        <v>0</v>
      </c>
      <c r="E195" s="19" t="e">
        <f>+'Mth LC'!#REF!</f>
        <v>#REF!</v>
      </c>
      <c r="F195" s="19" t="e">
        <f>+'Mth LC'!#REF!</f>
        <v>#REF!</v>
      </c>
      <c r="G195" s="19" t="e">
        <f>+'Mth LC'!#REF!</f>
        <v>#REF!</v>
      </c>
      <c r="H195" s="3" t="e">
        <f t="shared" si="131"/>
        <v>#REF!</v>
      </c>
      <c r="I195" s="27" t="e">
        <f t="shared" si="132"/>
        <v>#REF!</v>
      </c>
      <c r="K195" s="27">
        <v>0</v>
      </c>
      <c r="L195" s="19" t="e">
        <f>+'Mth LC'!#REF!</f>
        <v>#REF!</v>
      </c>
      <c r="M195" s="19" t="e">
        <f>+'Mth LC'!#REF!</f>
        <v>#REF!</v>
      </c>
      <c r="N195" s="19" t="e">
        <f>+'Mth LC'!#REF!</f>
        <v>#REF!</v>
      </c>
      <c r="O195" s="3" t="e">
        <f t="shared" si="133"/>
        <v>#REF!</v>
      </c>
      <c r="P195" s="27" t="e">
        <f t="shared" si="134"/>
        <v>#REF!</v>
      </c>
      <c r="R195" s="27">
        <v>0</v>
      </c>
      <c r="S195" s="19" t="e">
        <f>+'Mth LC'!#REF!</f>
        <v>#REF!</v>
      </c>
      <c r="T195" s="19" t="e">
        <f>+'Mth LC'!#REF!</f>
        <v>#REF!</v>
      </c>
      <c r="U195" s="19" t="e">
        <f>+'Mth LC'!#REF!</f>
        <v>#REF!</v>
      </c>
      <c r="V195" s="3" t="e">
        <f t="shared" si="135"/>
        <v>#REF!</v>
      </c>
      <c r="W195" s="27" t="e">
        <f t="shared" si="136"/>
        <v>#REF!</v>
      </c>
      <c r="Y195" s="27">
        <v>0</v>
      </c>
      <c r="Z195" s="19" t="e">
        <f>+'Mth LC'!#REF!</f>
        <v>#REF!</v>
      </c>
      <c r="AA195" s="19" t="e">
        <f>+'Mth LC'!#REF!</f>
        <v>#REF!</v>
      </c>
      <c r="AB195" s="19" t="e">
        <f>+'Mth LC'!#REF!</f>
        <v>#REF!</v>
      </c>
      <c r="AC195" s="3" t="e">
        <f t="shared" si="137"/>
        <v>#REF!</v>
      </c>
      <c r="AD195" s="27" t="e">
        <f t="shared" si="138"/>
        <v>#REF!</v>
      </c>
    </row>
    <row r="196" spans="1:30">
      <c r="A196" s="32" t="e">
        <f>IF('Mth LC'!#REF!&gt;0,'Mth LC'!#REF!,"")</f>
        <v>#REF!</v>
      </c>
      <c r="B196" s="29" t="e">
        <f>IF('Mth LC'!#REF!&gt;0,'Mth LC'!#REF!,"")</f>
        <v>#REF!</v>
      </c>
      <c r="C196" s="19" t="e">
        <f>+'Mth LC'!#REF!</f>
        <v>#REF!</v>
      </c>
      <c r="D196" s="27">
        <v>0</v>
      </c>
      <c r="E196" s="19" t="e">
        <f>+'Mth LC'!#REF!</f>
        <v>#REF!</v>
      </c>
      <c r="F196" s="19" t="e">
        <f>+'Mth LC'!#REF!</f>
        <v>#REF!</v>
      </c>
      <c r="G196" s="19" t="e">
        <f>+'Mth LC'!#REF!</f>
        <v>#REF!</v>
      </c>
      <c r="H196" s="3" t="e">
        <f t="shared" si="131"/>
        <v>#REF!</v>
      </c>
      <c r="I196" s="27" t="e">
        <f t="shared" si="132"/>
        <v>#REF!</v>
      </c>
      <c r="K196" s="27">
        <v>0</v>
      </c>
      <c r="L196" s="19" t="e">
        <f>+'Mth LC'!#REF!</f>
        <v>#REF!</v>
      </c>
      <c r="M196" s="19" t="e">
        <f>+'Mth LC'!#REF!</f>
        <v>#REF!</v>
      </c>
      <c r="N196" s="19" t="e">
        <f>+'Mth LC'!#REF!</f>
        <v>#REF!</v>
      </c>
      <c r="O196" s="3" t="e">
        <f t="shared" si="133"/>
        <v>#REF!</v>
      </c>
      <c r="P196" s="27" t="e">
        <f t="shared" si="134"/>
        <v>#REF!</v>
      </c>
      <c r="R196" s="27">
        <v>0</v>
      </c>
      <c r="S196" s="19" t="e">
        <f>+'Mth LC'!#REF!</f>
        <v>#REF!</v>
      </c>
      <c r="T196" s="19" t="e">
        <f>+'Mth LC'!#REF!</f>
        <v>#REF!</v>
      </c>
      <c r="U196" s="19" t="e">
        <f>+'Mth LC'!#REF!</f>
        <v>#REF!</v>
      </c>
      <c r="V196" s="3" t="e">
        <f t="shared" si="135"/>
        <v>#REF!</v>
      </c>
      <c r="W196" s="27" t="e">
        <f t="shared" si="136"/>
        <v>#REF!</v>
      </c>
      <c r="Y196" s="27">
        <v>0</v>
      </c>
      <c r="Z196" s="19" t="e">
        <f>+'Mth LC'!#REF!</f>
        <v>#REF!</v>
      </c>
      <c r="AA196" s="19" t="e">
        <f>+'Mth LC'!#REF!</f>
        <v>#REF!</v>
      </c>
      <c r="AB196" s="19" t="e">
        <f>+'Mth LC'!#REF!</f>
        <v>#REF!</v>
      </c>
      <c r="AC196" s="3" t="e">
        <f t="shared" si="137"/>
        <v>#REF!</v>
      </c>
      <c r="AD196" s="27" t="e">
        <f t="shared" si="138"/>
        <v>#REF!</v>
      </c>
    </row>
    <row r="197" spans="1:30">
      <c r="A197" s="32" t="e">
        <f>IF('Mth LC'!#REF!&gt;0,'Mth LC'!#REF!,"")</f>
        <v>#REF!</v>
      </c>
      <c r="B197" s="29" t="e">
        <f>IF('Mth LC'!#REF!&gt;0,'Mth LC'!#REF!,"")</f>
        <v>#REF!</v>
      </c>
      <c r="C197" s="19" t="e">
        <f>+'Mth LC'!#REF!</f>
        <v>#REF!</v>
      </c>
      <c r="D197" s="27">
        <v>0</v>
      </c>
      <c r="E197" s="19" t="e">
        <f>+'Mth LC'!#REF!</f>
        <v>#REF!</v>
      </c>
      <c r="F197" s="19" t="e">
        <f>+'Mth LC'!#REF!</f>
        <v>#REF!</v>
      </c>
      <c r="G197" s="19" t="e">
        <f>+'Mth LC'!#REF!</f>
        <v>#REF!</v>
      </c>
      <c r="H197" s="3" t="e">
        <f t="shared" si="131"/>
        <v>#REF!</v>
      </c>
      <c r="I197" s="27" t="e">
        <f t="shared" si="132"/>
        <v>#REF!</v>
      </c>
      <c r="K197" s="27">
        <v>0</v>
      </c>
      <c r="L197" s="19" t="e">
        <f>+'Mth LC'!#REF!</f>
        <v>#REF!</v>
      </c>
      <c r="M197" s="19" t="e">
        <f>+'Mth LC'!#REF!</f>
        <v>#REF!</v>
      </c>
      <c r="N197" s="19" t="e">
        <f>+'Mth LC'!#REF!</f>
        <v>#REF!</v>
      </c>
      <c r="O197" s="3" t="e">
        <f t="shared" si="133"/>
        <v>#REF!</v>
      </c>
      <c r="P197" s="27" t="e">
        <f t="shared" si="134"/>
        <v>#REF!</v>
      </c>
      <c r="R197" s="27">
        <v>0</v>
      </c>
      <c r="S197" s="19" t="e">
        <f>+'Mth LC'!#REF!</f>
        <v>#REF!</v>
      </c>
      <c r="T197" s="19" t="e">
        <f>+'Mth LC'!#REF!</f>
        <v>#REF!</v>
      </c>
      <c r="U197" s="19" t="e">
        <f>+'Mth LC'!#REF!</f>
        <v>#REF!</v>
      </c>
      <c r="V197" s="3" t="e">
        <f t="shared" si="135"/>
        <v>#REF!</v>
      </c>
      <c r="W197" s="27" t="e">
        <f t="shared" si="136"/>
        <v>#REF!</v>
      </c>
      <c r="Y197" s="27">
        <v>0</v>
      </c>
      <c r="Z197" s="19" t="e">
        <f>+'Mth LC'!#REF!</f>
        <v>#REF!</v>
      </c>
      <c r="AA197" s="19" t="e">
        <f>+'Mth LC'!#REF!</f>
        <v>#REF!</v>
      </c>
      <c r="AB197" s="19" t="e">
        <f>+'Mth LC'!#REF!</f>
        <v>#REF!</v>
      </c>
      <c r="AC197" s="3" t="e">
        <f t="shared" si="137"/>
        <v>#REF!</v>
      </c>
      <c r="AD197" s="27" t="e">
        <f t="shared" si="138"/>
        <v>#REF!</v>
      </c>
    </row>
    <row r="198" spans="1:30">
      <c r="A198" s="32" t="e">
        <f>IF('Mth LC'!#REF!&gt;0,'Mth LC'!#REF!,"")</f>
        <v>#REF!</v>
      </c>
      <c r="B198" s="29" t="e">
        <f>IF('Mth LC'!#REF!&gt;0,'Mth LC'!#REF!,"")</f>
        <v>#REF!</v>
      </c>
      <c r="C198" s="19" t="e">
        <f>+'Mth LC'!#REF!</f>
        <v>#REF!</v>
      </c>
      <c r="D198" s="27">
        <v>0</v>
      </c>
      <c r="E198" s="19" t="e">
        <f>+'Mth LC'!#REF!</f>
        <v>#REF!</v>
      </c>
      <c r="F198" s="19" t="e">
        <f>+'Mth LC'!#REF!</f>
        <v>#REF!</v>
      </c>
      <c r="G198" s="19" t="e">
        <f>+'Mth LC'!#REF!</f>
        <v>#REF!</v>
      </c>
      <c r="H198" s="3" t="e">
        <f t="shared" si="131"/>
        <v>#REF!</v>
      </c>
      <c r="I198" s="27" t="e">
        <f t="shared" si="132"/>
        <v>#REF!</v>
      </c>
      <c r="K198" s="27">
        <v>0</v>
      </c>
      <c r="L198" s="19" t="e">
        <f>+'Mth LC'!#REF!</f>
        <v>#REF!</v>
      </c>
      <c r="M198" s="19" t="e">
        <f>+'Mth LC'!#REF!</f>
        <v>#REF!</v>
      </c>
      <c r="N198" s="19" t="e">
        <f>+'Mth LC'!#REF!</f>
        <v>#REF!</v>
      </c>
      <c r="O198" s="3" t="e">
        <f t="shared" si="133"/>
        <v>#REF!</v>
      </c>
      <c r="P198" s="27" t="e">
        <f t="shared" si="134"/>
        <v>#REF!</v>
      </c>
      <c r="R198" s="27">
        <v>0</v>
      </c>
      <c r="S198" s="19" t="e">
        <f>+'Mth LC'!#REF!</f>
        <v>#REF!</v>
      </c>
      <c r="T198" s="19" t="e">
        <f>+'Mth LC'!#REF!</f>
        <v>#REF!</v>
      </c>
      <c r="U198" s="19" t="e">
        <f>+'Mth LC'!#REF!</f>
        <v>#REF!</v>
      </c>
      <c r="V198" s="3" t="e">
        <f t="shared" si="135"/>
        <v>#REF!</v>
      </c>
      <c r="W198" s="27" t="e">
        <f t="shared" si="136"/>
        <v>#REF!</v>
      </c>
      <c r="Y198" s="27">
        <v>0</v>
      </c>
      <c r="Z198" s="19" t="e">
        <f>+'Mth LC'!#REF!</f>
        <v>#REF!</v>
      </c>
      <c r="AA198" s="19" t="e">
        <f>+'Mth LC'!#REF!</f>
        <v>#REF!</v>
      </c>
      <c r="AB198" s="19" t="e">
        <f>+'Mth LC'!#REF!</f>
        <v>#REF!</v>
      </c>
      <c r="AC198" s="3" t="e">
        <f t="shared" si="137"/>
        <v>#REF!</v>
      </c>
      <c r="AD198" s="27" t="e">
        <f t="shared" si="138"/>
        <v>#REF!</v>
      </c>
    </row>
    <row r="199" spans="1:30">
      <c r="A199" s="32" t="e">
        <f>IF('Mth LC'!#REF!&gt;0,'Mth LC'!#REF!,"")</f>
        <v>#REF!</v>
      </c>
      <c r="B199" s="29" t="e">
        <f>IF('Mth LC'!#REF!&gt;0,'Mth LC'!#REF!,"")</f>
        <v>#REF!</v>
      </c>
      <c r="C199" s="19" t="e">
        <f>+'Mth LC'!#REF!</f>
        <v>#REF!</v>
      </c>
      <c r="D199" s="27">
        <v>0</v>
      </c>
      <c r="E199" s="19" t="e">
        <f>+'Mth LC'!#REF!</f>
        <v>#REF!</v>
      </c>
      <c r="F199" s="19" t="e">
        <f>+'Mth LC'!#REF!</f>
        <v>#REF!</v>
      </c>
      <c r="G199" s="19" t="e">
        <f>+'Mth LC'!#REF!</f>
        <v>#REF!</v>
      </c>
      <c r="H199" s="3" t="e">
        <f t="shared" si="131"/>
        <v>#REF!</v>
      </c>
      <c r="I199" s="27" t="e">
        <f t="shared" si="132"/>
        <v>#REF!</v>
      </c>
      <c r="K199" s="27">
        <v>0</v>
      </c>
      <c r="L199" s="19" t="e">
        <f>+'Mth LC'!#REF!</f>
        <v>#REF!</v>
      </c>
      <c r="M199" s="19" t="e">
        <f>+'Mth LC'!#REF!</f>
        <v>#REF!</v>
      </c>
      <c r="N199" s="19" t="e">
        <f>+'Mth LC'!#REF!</f>
        <v>#REF!</v>
      </c>
      <c r="O199" s="3" t="e">
        <f t="shared" si="133"/>
        <v>#REF!</v>
      </c>
      <c r="P199" s="27" t="e">
        <f t="shared" si="134"/>
        <v>#REF!</v>
      </c>
      <c r="R199" s="27">
        <v>0</v>
      </c>
      <c r="S199" s="19" t="e">
        <f>+'Mth LC'!#REF!</f>
        <v>#REF!</v>
      </c>
      <c r="T199" s="19" t="e">
        <f>+'Mth LC'!#REF!</f>
        <v>#REF!</v>
      </c>
      <c r="U199" s="19" t="e">
        <f>+'Mth LC'!#REF!</f>
        <v>#REF!</v>
      </c>
      <c r="V199" s="3" t="e">
        <f t="shared" si="135"/>
        <v>#REF!</v>
      </c>
      <c r="W199" s="27" t="e">
        <f t="shared" si="136"/>
        <v>#REF!</v>
      </c>
      <c r="Y199" s="27">
        <v>0</v>
      </c>
      <c r="Z199" s="19" t="e">
        <f>+'Mth LC'!#REF!</f>
        <v>#REF!</v>
      </c>
      <c r="AA199" s="19" t="e">
        <f>+'Mth LC'!#REF!</f>
        <v>#REF!</v>
      </c>
      <c r="AB199" s="19" t="e">
        <f>+'Mth LC'!#REF!</f>
        <v>#REF!</v>
      </c>
      <c r="AC199" s="3" t="e">
        <f t="shared" si="137"/>
        <v>#REF!</v>
      </c>
      <c r="AD199" s="27" t="e">
        <f t="shared" si="138"/>
        <v>#REF!</v>
      </c>
    </row>
    <row r="200" spans="1:30">
      <c r="A200" s="32" t="e">
        <f>IF('Mth LC'!#REF!&gt;0,'Mth LC'!#REF!,"")</f>
        <v>#REF!</v>
      </c>
      <c r="B200" s="29" t="e">
        <f>IF('Mth LC'!#REF!&gt;0,'Mth LC'!#REF!,"")</f>
        <v>#REF!</v>
      </c>
      <c r="C200" s="19" t="e">
        <f>+'Mth LC'!#REF!</f>
        <v>#REF!</v>
      </c>
      <c r="D200" s="27">
        <v>0</v>
      </c>
      <c r="E200" s="19" t="e">
        <f>+'Mth LC'!#REF!</f>
        <v>#REF!</v>
      </c>
      <c r="F200" s="19" t="e">
        <f>+'Mth LC'!#REF!</f>
        <v>#REF!</v>
      </c>
      <c r="G200" s="19" t="e">
        <f>+'Mth LC'!#REF!</f>
        <v>#REF!</v>
      </c>
      <c r="H200" s="3" t="e">
        <f t="shared" si="131"/>
        <v>#REF!</v>
      </c>
      <c r="I200" s="27" t="e">
        <f t="shared" si="132"/>
        <v>#REF!</v>
      </c>
      <c r="K200" s="27">
        <v>0</v>
      </c>
      <c r="L200" s="19" t="e">
        <f>+'Mth LC'!#REF!</f>
        <v>#REF!</v>
      </c>
      <c r="M200" s="19" t="e">
        <f>+'Mth LC'!#REF!</f>
        <v>#REF!</v>
      </c>
      <c r="N200" s="19" t="e">
        <f>+'Mth LC'!#REF!</f>
        <v>#REF!</v>
      </c>
      <c r="O200" s="3" t="e">
        <f t="shared" si="133"/>
        <v>#REF!</v>
      </c>
      <c r="P200" s="27" t="e">
        <f t="shared" si="134"/>
        <v>#REF!</v>
      </c>
      <c r="R200" s="27">
        <v>0</v>
      </c>
      <c r="S200" s="19" t="e">
        <f>+'Mth LC'!#REF!</f>
        <v>#REF!</v>
      </c>
      <c r="T200" s="19" t="e">
        <f>+'Mth LC'!#REF!</f>
        <v>#REF!</v>
      </c>
      <c r="U200" s="19" t="e">
        <f>+'Mth LC'!#REF!</f>
        <v>#REF!</v>
      </c>
      <c r="V200" s="3" t="e">
        <f t="shared" si="135"/>
        <v>#REF!</v>
      </c>
      <c r="W200" s="27" t="e">
        <f t="shared" si="136"/>
        <v>#REF!</v>
      </c>
      <c r="Y200" s="27">
        <v>0</v>
      </c>
      <c r="Z200" s="19" t="e">
        <f>+'Mth LC'!#REF!</f>
        <v>#REF!</v>
      </c>
      <c r="AA200" s="19" t="e">
        <f>+'Mth LC'!#REF!</f>
        <v>#REF!</v>
      </c>
      <c r="AB200" s="19" t="e">
        <f>+'Mth LC'!#REF!</f>
        <v>#REF!</v>
      </c>
      <c r="AC200" s="3" t="e">
        <f t="shared" si="137"/>
        <v>#REF!</v>
      </c>
      <c r="AD200" s="27" t="e">
        <f t="shared" si="138"/>
        <v>#REF!</v>
      </c>
    </row>
    <row r="201" spans="1:30">
      <c r="A201" s="32" t="e">
        <f>IF('Mth LC'!#REF!&gt;0,'Mth LC'!#REF!,"")</f>
        <v>#REF!</v>
      </c>
      <c r="B201" s="29" t="e">
        <f>IF('Mth LC'!#REF!&gt;0,'Mth LC'!#REF!,"")</f>
        <v>#REF!</v>
      </c>
      <c r="C201" s="19" t="e">
        <f>+'Mth LC'!#REF!</f>
        <v>#REF!</v>
      </c>
      <c r="D201" s="27">
        <v>0</v>
      </c>
      <c r="E201" s="19" t="e">
        <f>+'Mth LC'!#REF!</f>
        <v>#REF!</v>
      </c>
      <c r="F201" s="19" t="e">
        <f>+'Mth LC'!#REF!</f>
        <v>#REF!</v>
      </c>
      <c r="G201" s="19" t="e">
        <f>+'Mth LC'!#REF!</f>
        <v>#REF!</v>
      </c>
      <c r="H201" s="3" t="e">
        <f t="shared" si="131"/>
        <v>#REF!</v>
      </c>
      <c r="I201" s="27" t="e">
        <f t="shared" si="132"/>
        <v>#REF!</v>
      </c>
      <c r="K201" s="27">
        <v>0</v>
      </c>
      <c r="L201" s="19" t="e">
        <f>+'Mth LC'!#REF!</f>
        <v>#REF!</v>
      </c>
      <c r="M201" s="19" t="e">
        <f>+'Mth LC'!#REF!</f>
        <v>#REF!</v>
      </c>
      <c r="N201" s="19" t="e">
        <f>+'Mth LC'!#REF!</f>
        <v>#REF!</v>
      </c>
      <c r="O201" s="3" t="e">
        <f t="shared" si="133"/>
        <v>#REF!</v>
      </c>
      <c r="P201" s="27" t="e">
        <f t="shared" si="134"/>
        <v>#REF!</v>
      </c>
      <c r="R201" s="27">
        <v>0</v>
      </c>
      <c r="S201" s="19" t="e">
        <f>+'Mth LC'!#REF!</f>
        <v>#REF!</v>
      </c>
      <c r="T201" s="19" t="e">
        <f>+'Mth LC'!#REF!</f>
        <v>#REF!</v>
      </c>
      <c r="U201" s="19" t="e">
        <f>+'Mth LC'!#REF!</f>
        <v>#REF!</v>
      </c>
      <c r="V201" s="3" t="e">
        <f t="shared" si="135"/>
        <v>#REF!</v>
      </c>
      <c r="W201" s="27" t="e">
        <f t="shared" si="136"/>
        <v>#REF!</v>
      </c>
      <c r="Y201" s="27">
        <v>0</v>
      </c>
      <c r="Z201" s="19" t="e">
        <f>+'Mth LC'!#REF!</f>
        <v>#REF!</v>
      </c>
      <c r="AA201" s="19" t="e">
        <f>+'Mth LC'!#REF!</f>
        <v>#REF!</v>
      </c>
      <c r="AB201" s="19" t="e">
        <f>+'Mth LC'!#REF!</f>
        <v>#REF!</v>
      </c>
      <c r="AC201" s="3" t="e">
        <f t="shared" si="137"/>
        <v>#REF!</v>
      </c>
      <c r="AD201" s="27" t="e">
        <f t="shared" si="138"/>
        <v>#REF!</v>
      </c>
    </row>
    <row r="202" spans="1:30">
      <c r="A202" s="32" t="e">
        <f>IF('Mth LC'!#REF!&gt;0,'Mth LC'!#REF!,"")</f>
        <v>#REF!</v>
      </c>
      <c r="B202" s="29" t="e">
        <f>IF('Mth LC'!#REF!&gt;0,'Mth LC'!#REF!,"")</f>
        <v>#REF!</v>
      </c>
      <c r="C202" s="19" t="e">
        <f>+'Mth LC'!#REF!</f>
        <v>#REF!</v>
      </c>
      <c r="D202" s="27">
        <v>0</v>
      </c>
      <c r="E202" s="19" t="e">
        <f>+'Mth LC'!#REF!</f>
        <v>#REF!</v>
      </c>
      <c r="F202" s="19" t="e">
        <f>+'Mth LC'!#REF!</f>
        <v>#REF!</v>
      </c>
      <c r="G202" s="19" t="e">
        <f>+'Mth LC'!#REF!</f>
        <v>#REF!</v>
      </c>
      <c r="H202" s="3" t="e">
        <f t="shared" si="131"/>
        <v>#REF!</v>
      </c>
      <c r="I202" s="27" t="e">
        <f t="shared" si="132"/>
        <v>#REF!</v>
      </c>
      <c r="K202" s="27">
        <v>0</v>
      </c>
      <c r="L202" s="19" t="e">
        <f>+'Mth LC'!#REF!</f>
        <v>#REF!</v>
      </c>
      <c r="M202" s="19" t="e">
        <f>+'Mth LC'!#REF!</f>
        <v>#REF!</v>
      </c>
      <c r="N202" s="19" t="e">
        <f>+'Mth LC'!#REF!</f>
        <v>#REF!</v>
      </c>
      <c r="O202" s="3" t="e">
        <f t="shared" si="133"/>
        <v>#REF!</v>
      </c>
      <c r="P202" s="27" t="e">
        <f t="shared" si="134"/>
        <v>#REF!</v>
      </c>
      <c r="R202" s="27">
        <v>0</v>
      </c>
      <c r="S202" s="19" t="e">
        <f>+'Mth LC'!#REF!</f>
        <v>#REF!</v>
      </c>
      <c r="T202" s="19" t="e">
        <f>+'Mth LC'!#REF!</f>
        <v>#REF!</v>
      </c>
      <c r="U202" s="19" t="e">
        <f>+'Mth LC'!#REF!</f>
        <v>#REF!</v>
      </c>
      <c r="V202" s="3" t="e">
        <f t="shared" si="135"/>
        <v>#REF!</v>
      </c>
      <c r="W202" s="27" t="e">
        <f t="shared" si="136"/>
        <v>#REF!</v>
      </c>
      <c r="Y202" s="27">
        <v>0</v>
      </c>
      <c r="Z202" s="19" t="e">
        <f>+'Mth LC'!#REF!</f>
        <v>#REF!</v>
      </c>
      <c r="AA202" s="19" t="e">
        <f>+'Mth LC'!#REF!</f>
        <v>#REF!</v>
      </c>
      <c r="AB202" s="19" t="e">
        <f>+'Mth LC'!#REF!</f>
        <v>#REF!</v>
      </c>
      <c r="AC202" s="3" t="e">
        <f t="shared" si="137"/>
        <v>#REF!</v>
      </c>
      <c r="AD202" s="27" t="e">
        <f t="shared" si="138"/>
        <v>#REF!</v>
      </c>
    </row>
    <row r="203" spans="1:30">
      <c r="A203" s="32" t="e">
        <f>IF('Mth LC'!#REF!&gt;0,'Mth LC'!#REF!,"")</f>
        <v>#REF!</v>
      </c>
      <c r="B203" s="29" t="e">
        <f>IF('Mth LC'!#REF!&gt;0,'Mth LC'!#REF!,"")</f>
        <v>#REF!</v>
      </c>
      <c r="C203" s="19" t="e">
        <f>+'Mth LC'!#REF!</f>
        <v>#REF!</v>
      </c>
      <c r="D203" s="27">
        <v>0</v>
      </c>
      <c r="E203" s="19" t="e">
        <f>+'Mth LC'!#REF!</f>
        <v>#REF!</v>
      </c>
      <c r="F203" s="19" t="e">
        <f>+'Mth LC'!#REF!</f>
        <v>#REF!</v>
      </c>
      <c r="G203" s="19" t="e">
        <f>+'Mth LC'!#REF!</f>
        <v>#REF!</v>
      </c>
      <c r="H203" s="3" t="e">
        <f t="shared" si="131"/>
        <v>#REF!</v>
      </c>
      <c r="I203" s="27" t="e">
        <f t="shared" si="132"/>
        <v>#REF!</v>
      </c>
      <c r="K203" s="27">
        <v>0</v>
      </c>
      <c r="L203" s="19" t="e">
        <f>+'Mth LC'!#REF!</f>
        <v>#REF!</v>
      </c>
      <c r="M203" s="19" t="e">
        <f>+'Mth LC'!#REF!</f>
        <v>#REF!</v>
      </c>
      <c r="N203" s="19" t="e">
        <f>+'Mth LC'!#REF!</f>
        <v>#REF!</v>
      </c>
      <c r="O203" s="3" t="e">
        <f t="shared" si="133"/>
        <v>#REF!</v>
      </c>
      <c r="P203" s="27" t="e">
        <f t="shared" si="134"/>
        <v>#REF!</v>
      </c>
      <c r="R203" s="27">
        <v>0</v>
      </c>
      <c r="S203" s="19" t="e">
        <f>+'Mth LC'!#REF!</f>
        <v>#REF!</v>
      </c>
      <c r="T203" s="19" t="e">
        <f>+'Mth LC'!#REF!</f>
        <v>#REF!</v>
      </c>
      <c r="U203" s="19" t="e">
        <f>+'Mth LC'!#REF!</f>
        <v>#REF!</v>
      </c>
      <c r="V203" s="3" t="e">
        <f t="shared" si="135"/>
        <v>#REF!</v>
      </c>
      <c r="W203" s="27" t="e">
        <f t="shared" si="136"/>
        <v>#REF!</v>
      </c>
      <c r="Y203" s="27">
        <v>0</v>
      </c>
      <c r="Z203" s="19" t="e">
        <f>+'Mth LC'!#REF!</f>
        <v>#REF!</v>
      </c>
      <c r="AA203" s="19" t="e">
        <f>+'Mth LC'!#REF!</f>
        <v>#REF!</v>
      </c>
      <c r="AB203" s="19" t="e">
        <f>+'Mth LC'!#REF!</f>
        <v>#REF!</v>
      </c>
      <c r="AC203" s="3" t="e">
        <f t="shared" si="137"/>
        <v>#REF!</v>
      </c>
      <c r="AD203" s="27" t="e">
        <f t="shared" si="138"/>
        <v>#REF!</v>
      </c>
    </row>
    <row r="204" spans="1:30">
      <c r="A204" s="32" t="e">
        <f>IF('Mth LC'!#REF!&gt;0,'Mth LC'!#REF!,"")</f>
        <v>#REF!</v>
      </c>
      <c r="B204" s="29" t="e">
        <f>IF('Mth LC'!#REF!&gt;0,'Mth LC'!#REF!,"")</f>
        <v>#REF!</v>
      </c>
      <c r="C204" s="19" t="e">
        <f>+'Mth LC'!#REF!</f>
        <v>#REF!</v>
      </c>
      <c r="D204" s="27">
        <v>0</v>
      </c>
      <c r="E204" s="19" t="e">
        <f>+'Mth LC'!#REF!</f>
        <v>#REF!</v>
      </c>
      <c r="F204" s="19" t="e">
        <f>+'Mth LC'!#REF!</f>
        <v>#REF!</v>
      </c>
      <c r="G204" s="19" t="e">
        <f>+'Mth LC'!#REF!</f>
        <v>#REF!</v>
      </c>
      <c r="H204" s="3" t="e">
        <f t="shared" si="131"/>
        <v>#REF!</v>
      </c>
      <c r="I204" s="27" t="e">
        <f t="shared" si="132"/>
        <v>#REF!</v>
      </c>
      <c r="K204" s="27">
        <v>0</v>
      </c>
      <c r="L204" s="19" t="e">
        <f>+'Mth LC'!#REF!</f>
        <v>#REF!</v>
      </c>
      <c r="M204" s="19" t="e">
        <f>+'Mth LC'!#REF!</f>
        <v>#REF!</v>
      </c>
      <c r="N204" s="19" t="e">
        <f>+'Mth LC'!#REF!</f>
        <v>#REF!</v>
      </c>
      <c r="O204" s="3" t="e">
        <f t="shared" si="133"/>
        <v>#REF!</v>
      </c>
      <c r="P204" s="27" t="e">
        <f t="shared" si="134"/>
        <v>#REF!</v>
      </c>
      <c r="R204" s="27">
        <v>0</v>
      </c>
      <c r="S204" s="19" t="e">
        <f>+'Mth LC'!#REF!</f>
        <v>#REF!</v>
      </c>
      <c r="T204" s="19" t="e">
        <f>+'Mth LC'!#REF!</f>
        <v>#REF!</v>
      </c>
      <c r="U204" s="19" t="e">
        <f>+'Mth LC'!#REF!</f>
        <v>#REF!</v>
      </c>
      <c r="V204" s="3" t="e">
        <f t="shared" si="135"/>
        <v>#REF!</v>
      </c>
      <c r="W204" s="27" t="e">
        <f t="shared" si="136"/>
        <v>#REF!</v>
      </c>
      <c r="Y204" s="27">
        <v>0</v>
      </c>
      <c r="Z204" s="19" t="e">
        <f>+'Mth LC'!#REF!</f>
        <v>#REF!</v>
      </c>
      <c r="AA204" s="19" t="e">
        <f>+'Mth LC'!#REF!</f>
        <v>#REF!</v>
      </c>
      <c r="AB204" s="19" t="e">
        <f>+'Mth LC'!#REF!</f>
        <v>#REF!</v>
      </c>
      <c r="AC204" s="3" t="e">
        <f t="shared" si="137"/>
        <v>#REF!</v>
      </c>
      <c r="AD204" s="27" t="e">
        <f t="shared" si="138"/>
        <v>#REF!</v>
      </c>
    </row>
    <row r="205" spans="1:30">
      <c r="A205" s="32" t="e">
        <f>IF('Mth LC'!#REF!&gt;0,'Mth LC'!#REF!,"")</f>
        <v>#REF!</v>
      </c>
      <c r="B205" s="29" t="e">
        <f>IF('Mth LC'!#REF!&gt;0,'Mth LC'!#REF!,"")</f>
        <v>#REF!</v>
      </c>
      <c r="C205" s="19" t="e">
        <f>+'Mth LC'!#REF!</f>
        <v>#REF!</v>
      </c>
      <c r="D205" s="27">
        <v>0</v>
      </c>
      <c r="E205" s="19" t="e">
        <f>+'Mth LC'!#REF!</f>
        <v>#REF!</v>
      </c>
      <c r="F205" s="19" t="e">
        <f>+'Mth LC'!#REF!</f>
        <v>#REF!</v>
      </c>
      <c r="G205" s="19" t="e">
        <f>+'Mth LC'!#REF!</f>
        <v>#REF!</v>
      </c>
      <c r="H205" s="3" t="e">
        <f t="shared" si="131"/>
        <v>#REF!</v>
      </c>
      <c r="I205" s="27" t="e">
        <f t="shared" si="132"/>
        <v>#REF!</v>
      </c>
      <c r="K205" s="27">
        <v>0</v>
      </c>
      <c r="L205" s="19" t="e">
        <f>+'Mth LC'!#REF!</f>
        <v>#REF!</v>
      </c>
      <c r="M205" s="19" t="e">
        <f>+'Mth LC'!#REF!</f>
        <v>#REF!</v>
      </c>
      <c r="N205" s="19" t="e">
        <f>+'Mth LC'!#REF!</f>
        <v>#REF!</v>
      </c>
      <c r="O205" s="3" t="e">
        <f t="shared" si="133"/>
        <v>#REF!</v>
      </c>
      <c r="P205" s="27" t="e">
        <f t="shared" si="134"/>
        <v>#REF!</v>
      </c>
      <c r="R205" s="27">
        <v>0</v>
      </c>
      <c r="S205" s="19" t="e">
        <f>+'Mth LC'!#REF!</f>
        <v>#REF!</v>
      </c>
      <c r="T205" s="19" t="e">
        <f>+'Mth LC'!#REF!</f>
        <v>#REF!</v>
      </c>
      <c r="U205" s="19" t="e">
        <f>+'Mth LC'!#REF!</f>
        <v>#REF!</v>
      </c>
      <c r="V205" s="3" t="e">
        <f t="shared" si="135"/>
        <v>#REF!</v>
      </c>
      <c r="W205" s="27" t="e">
        <f t="shared" si="136"/>
        <v>#REF!</v>
      </c>
      <c r="Y205" s="27">
        <v>0</v>
      </c>
      <c r="Z205" s="19" t="e">
        <f>+'Mth LC'!#REF!</f>
        <v>#REF!</v>
      </c>
      <c r="AA205" s="19" t="e">
        <f>+'Mth LC'!#REF!</f>
        <v>#REF!</v>
      </c>
      <c r="AB205" s="19" t="e">
        <f>+'Mth LC'!#REF!</f>
        <v>#REF!</v>
      </c>
      <c r="AC205" s="3" t="e">
        <f t="shared" si="137"/>
        <v>#REF!</v>
      </c>
      <c r="AD205" s="27" t="e">
        <f t="shared" si="138"/>
        <v>#REF!</v>
      </c>
    </row>
    <row r="206" spans="1:30">
      <c r="A206" s="32" t="e">
        <f>IF('Mth LC'!#REF!&gt;0,'Mth LC'!#REF!,"")</f>
        <v>#REF!</v>
      </c>
      <c r="B206" s="29" t="e">
        <f>IF('Mth LC'!#REF!&gt;0,'Mth LC'!#REF!,"")</f>
        <v>#REF!</v>
      </c>
      <c r="C206" s="19" t="e">
        <f>+'Mth LC'!#REF!</f>
        <v>#REF!</v>
      </c>
      <c r="D206" s="27">
        <v>0</v>
      </c>
      <c r="E206" s="19" t="e">
        <f>+'Mth LC'!#REF!</f>
        <v>#REF!</v>
      </c>
      <c r="F206" s="19" t="e">
        <f>+'Mth LC'!#REF!</f>
        <v>#REF!</v>
      </c>
      <c r="G206" s="19" t="e">
        <f>+'Mth LC'!#REF!</f>
        <v>#REF!</v>
      </c>
      <c r="H206" s="3" t="e">
        <f t="shared" ref="H206:H221" si="139">SUM(E206:G206)</f>
        <v>#REF!</v>
      </c>
      <c r="I206" s="27" t="e">
        <f t="shared" ref="I206:I221" si="140">+D206-H206</f>
        <v>#REF!</v>
      </c>
      <c r="K206" s="27">
        <v>0</v>
      </c>
      <c r="L206" s="19" t="e">
        <f>+'Mth LC'!#REF!</f>
        <v>#REF!</v>
      </c>
      <c r="M206" s="19" t="e">
        <f>+'Mth LC'!#REF!</f>
        <v>#REF!</v>
      </c>
      <c r="N206" s="19" t="e">
        <f>+'Mth LC'!#REF!</f>
        <v>#REF!</v>
      </c>
      <c r="O206" s="3" t="e">
        <f t="shared" ref="O206:O221" si="141">SUM(L206:N206)</f>
        <v>#REF!</v>
      </c>
      <c r="P206" s="27" t="e">
        <f t="shared" ref="P206:P221" si="142">+K206-O206</f>
        <v>#REF!</v>
      </c>
      <c r="R206" s="27">
        <v>0</v>
      </c>
      <c r="S206" s="19" t="e">
        <f>+'Mth LC'!#REF!</f>
        <v>#REF!</v>
      </c>
      <c r="T206" s="19" t="e">
        <f>+'Mth LC'!#REF!</f>
        <v>#REF!</v>
      </c>
      <c r="U206" s="19" t="e">
        <f>+'Mth LC'!#REF!</f>
        <v>#REF!</v>
      </c>
      <c r="V206" s="3" t="e">
        <f t="shared" ref="V206:V221" si="143">SUM(S206:U206)</f>
        <v>#REF!</v>
      </c>
      <c r="W206" s="27" t="e">
        <f t="shared" ref="W206:W221" si="144">+R206-V206</f>
        <v>#REF!</v>
      </c>
      <c r="Y206" s="27">
        <v>0</v>
      </c>
      <c r="Z206" s="19" t="e">
        <f>+'Mth LC'!#REF!</f>
        <v>#REF!</v>
      </c>
      <c r="AA206" s="19" t="e">
        <f>+'Mth LC'!#REF!</f>
        <v>#REF!</v>
      </c>
      <c r="AB206" s="19" t="e">
        <f>+'Mth LC'!#REF!</f>
        <v>#REF!</v>
      </c>
      <c r="AC206" s="3" t="e">
        <f t="shared" ref="AC206:AC221" si="145">SUM(Z206:AB206)</f>
        <v>#REF!</v>
      </c>
      <c r="AD206" s="27" t="e">
        <f t="shared" ref="AD206:AD221" si="146">+Y206-AC206</f>
        <v>#REF!</v>
      </c>
    </row>
    <row r="207" spans="1:30">
      <c r="A207" s="32" t="e">
        <f>IF('Mth LC'!#REF!&gt;0,'Mth LC'!#REF!,"")</f>
        <v>#REF!</v>
      </c>
      <c r="B207" s="29" t="e">
        <f>IF('Mth LC'!#REF!&gt;0,'Mth LC'!#REF!,"")</f>
        <v>#REF!</v>
      </c>
      <c r="C207" s="19" t="e">
        <f>+'Mth LC'!#REF!</f>
        <v>#REF!</v>
      </c>
      <c r="D207" s="27">
        <v>0</v>
      </c>
      <c r="E207" s="19" t="e">
        <f>+'Mth LC'!#REF!</f>
        <v>#REF!</v>
      </c>
      <c r="F207" s="19" t="e">
        <f>+'Mth LC'!#REF!</f>
        <v>#REF!</v>
      </c>
      <c r="G207" s="19" t="e">
        <f>+'Mth LC'!#REF!</f>
        <v>#REF!</v>
      </c>
      <c r="H207" s="3" t="e">
        <f t="shared" si="139"/>
        <v>#REF!</v>
      </c>
      <c r="I207" s="27" t="e">
        <f t="shared" si="140"/>
        <v>#REF!</v>
      </c>
      <c r="K207" s="27">
        <v>0</v>
      </c>
      <c r="L207" s="19" t="e">
        <f>+'Mth LC'!#REF!</f>
        <v>#REF!</v>
      </c>
      <c r="M207" s="19" t="e">
        <f>+'Mth LC'!#REF!</f>
        <v>#REF!</v>
      </c>
      <c r="N207" s="19" t="e">
        <f>+'Mth LC'!#REF!</f>
        <v>#REF!</v>
      </c>
      <c r="O207" s="3" t="e">
        <f t="shared" si="141"/>
        <v>#REF!</v>
      </c>
      <c r="P207" s="27" t="e">
        <f t="shared" si="142"/>
        <v>#REF!</v>
      </c>
      <c r="R207" s="27">
        <v>0</v>
      </c>
      <c r="S207" s="19" t="e">
        <f>+'Mth LC'!#REF!</f>
        <v>#REF!</v>
      </c>
      <c r="T207" s="19" t="e">
        <f>+'Mth LC'!#REF!</f>
        <v>#REF!</v>
      </c>
      <c r="U207" s="19" t="e">
        <f>+'Mth LC'!#REF!</f>
        <v>#REF!</v>
      </c>
      <c r="V207" s="3" t="e">
        <f t="shared" si="143"/>
        <v>#REF!</v>
      </c>
      <c r="W207" s="27" t="e">
        <f t="shared" si="144"/>
        <v>#REF!</v>
      </c>
      <c r="Y207" s="27">
        <v>0</v>
      </c>
      <c r="Z207" s="19" t="e">
        <f>+'Mth LC'!#REF!</f>
        <v>#REF!</v>
      </c>
      <c r="AA207" s="19" t="e">
        <f>+'Mth LC'!#REF!</f>
        <v>#REF!</v>
      </c>
      <c r="AB207" s="19" t="e">
        <f>+'Mth LC'!#REF!</f>
        <v>#REF!</v>
      </c>
      <c r="AC207" s="3" t="e">
        <f t="shared" si="145"/>
        <v>#REF!</v>
      </c>
      <c r="AD207" s="27" t="e">
        <f t="shared" si="146"/>
        <v>#REF!</v>
      </c>
    </row>
    <row r="208" spans="1:30">
      <c r="A208" s="32" t="e">
        <f>IF('Mth LC'!#REF!&gt;0,'Mth LC'!#REF!,"")</f>
        <v>#REF!</v>
      </c>
      <c r="B208" s="29" t="e">
        <f>IF('Mth LC'!#REF!&gt;0,'Mth LC'!#REF!,"")</f>
        <v>#REF!</v>
      </c>
      <c r="C208" s="19" t="e">
        <f>+'Mth LC'!#REF!</f>
        <v>#REF!</v>
      </c>
      <c r="D208" s="27">
        <v>0</v>
      </c>
      <c r="E208" s="19" t="e">
        <f>+'Mth LC'!#REF!</f>
        <v>#REF!</v>
      </c>
      <c r="F208" s="19" t="e">
        <f>+'Mth LC'!#REF!</f>
        <v>#REF!</v>
      </c>
      <c r="G208" s="19" t="e">
        <f>+'Mth LC'!#REF!</f>
        <v>#REF!</v>
      </c>
      <c r="H208" s="3" t="e">
        <f t="shared" si="139"/>
        <v>#REF!</v>
      </c>
      <c r="I208" s="27" t="e">
        <f t="shared" si="140"/>
        <v>#REF!</v>
      </c>
      <c r="K208" s="27">
        <v>0</v>
      </c>
      <c r="L208" s="19" t="e">
        <f>+'Mth LC'!#REF!</f>
        <v>#REF!</v>
      </c>
      <c r="M208" s="19" t="e">
        <f>+'Mth LC'!#REF!</f>
        <v>#REF!</v>
      </c>
      <c r="N208" s="19" t="e">
        <f>+'Mth LC'!#REF!</f>
        <v>#REF!</v>
      </c>
      <c r="O208" s="3" t="e">
        <f t="shared" si="141"/>
        <v>#REF!</v>
      </c>
      <c r="P208" s="27" t="e">
        <f t="shared" si="142"/>
        <v>#REF!</v>
      </c>
      <c r="R208" s="27">
        <v>0</v>
      </c>
      <c r="S208" s="19" t="e">
        <f>+'Mth LC'!#REF!</f>
        <v>#REF!</v>
      </c>
      <c r="T208" s="19" t="e">
        <f>+'Mth LC'!#REF!</f>
        <v>#REF!</v>
      </c>
      <c r="U208" s="19" t="e">
        <f>+'Mth LC'!#REF!</f>
        <v>#REF!</v>
      </c>
      <c r="V208" s="3" t="e">
        <f t="shared" si="143"/>
        <v>#REF!</v>
      </c>
      <c r="W208" s="27" t="e">
        <f t="shared" si="144"/>
        <v>#REF!</v>
      </c>
      <c r="Y208" s="27">
        <v>0</v>
      </c>
      <c r="Z208" s="19" t="e">
        <f>+'Mth LC'!#REF!</f>
        <v>#REF!</v>
      </c>
      <c r="AA208" s="19" t="e">
        <f>+'Mth LC'!#REF!</f>
        <v>#REF!</v>
      </c>
      <c r="AB208" s="19" t="e">
        <f>+'Mth LC'!#REF!</f>
        <v>#REF!</v>
      </c>
      <c r="AC208" s="3" t="e">
        <f t="shared" si="145"/>
        <v>#REF!</v>
      </c>
      <c r="AD208" s="27" t="e">
        <f t="shared" si="146"/>
        <v>#REF!</v>
      </c>
    </row>
    <row r="209" spans="1:30">
      <c r="A209" s="32" t="e">
        <f>IF('Mth LC'!#REF!&gt;0,'Mth LC'!#REF!,"")</f>
        <v>#REF!</v>
      </c>
      <c r="B209" s="29" t="e">
        <f>IF('Mth LC'!#REF!&gt;0,'Mth LC'!#REF!,"")</f>
        <v>#REF!</v>
      </c>
      <c r="C209" s="19" t="e">
        <f>+'Mth LC'!#REF!</f>
        <v>#REF!</v>
      </c>
      <c r="D209" s="27">
        <v>0</v>
      </c>
      <c r="E209" s="19" t="e">
        <f>+'Mth LC'!#REF!</f>
        <v>#REF!</v>
      </c>
      <c r="F209" s="19" t="e">
        <f>+'Mth LC'!#REF!</f>
        <v>#REF!</v>
      </c>
      <c r="G209" s="19" t="e">
        <f>+'Mth LC'!#REF!</f>
        <v>#REF!</v>
      </c>
      <c r="H209" s="3" t="e">
        <f t="shared" si="139"/>
        <v>#REF!</v>
      </c>
      <c r="I209" s="27" t="e">
        <f t="shared" si="140"/>
        <v>#REF!</v>
      </c>
      <c r="K209" s="27">
        <v>0</v>
      </c>
      <c r="L209" s="19" t="e">
        <f>+'Mth LC'!#REF!</f>
        <v>#REF!</v>
      </c>
      <c r="M209" s="19" t="e">
        <f>+'Mth LC'!#REF!</f>
        <v>#REF!</v>
      </c>
      <c r="N209" s="19" t="e">
        <f>+'Mth LC'!#REF!</f>
        <v>#REF!</v>
      </c>
      <c r="O209" s="3" t="e">
        <f t="shared" si="141"/>
        <v>#REF!</v>
      </c>
      <c r="P209" s="27" t="e">
        <f t="shared" si="142"/>
        <v>#REF!</v>
      </c>
      <c r="R209" s="27">
        <v>0</v>
      </c>
      <c r="S209" s="19" t="e">
        <f>+'Mth LC'!#REF!</f>
        <v>#REF!</v>
      </c>
      <c r="T209" s="19" t="e">
        <f>+'Mth LC'!#REF!</f>
        <v>#REF!</v>
      </c>
      <c r="U209" s="19" t="e">
        <f>+'Mth LC'!#REF!</f>
        <v>#REF!</v>
      </c>
      <c r="V209" s="3" t="e">
        <f t="shared" si="143"/>
        <v>#REF!</v>
      </c>
      <c r="W209" s="27" t="e">
        <f t="shared" si="144"/>
        <v>#REF!</v>
      </c>
      <c r="Y209" s="27">
        <v>0</v>
      </c>
      <c r="Z209" s="19" t="e">
        <f>+'Mth LC'!#REF!</f>
        <v>#REF!</v>
      </c>
      <c r="AA209" s="19" t="e">
        <f>+'Mth LC'!#REF!</f>
        <v>#REF!</v>
      </c>
      <c r="AB209" s="19" t="e">
        <f>+'Mth LC'!#REF!</f>
        <v>#REF!</v>
      </c>
      <c r="AC209" s="3" t="e">
        <f t="shared" si="145"/>
        <v>#REF!</v>
      </c>
      <c r="AD209" s="27" t="e">
        <f t="shared" si="146"/>
        <v>#REF!</v>
      </c>
    </row>
    <row r="210" spans="1:30">
      <c r="A210" s="32" t="e">
        <f>IF('Mth LC'!#REF!&gt;0,'Mth LC'!#REF!,"")</f>
        <v>#REF!</v>
      </c>
      <c r="B210" s="29" t="e">
        <f>IF('Mth LC'!#REF!&gt;0,'Mth LC'!#REF!,"")</f>
        <v>#REF!</v>
      </c>
      <c r="C210" s="19" t="e">
        <f>+'Mth LC'!#REF!</f>
        <v>#REF!</v>
      </c>
      <c r="D210" s="27">
        <v>0</v>
      </c>
      <c r="E210" s="19" t="e">
        <f>+'Mth LC'!#REF!</f>
        <v>#REF!</v>
      </c>
      <c r="F210" s="19" t="e">
        <f>+'Mth LC'!#REF!</f>
        <v>#REF!</v>
      </c>
      <c r="G210" s="19" t="e">
        <f>+'Mth LC'!#REF!</f>
        <v>#REF!</v>
      </c>
      <c r="H210" s="3" t="e">
        <f t="shared" si="139"/>
        <v>#REF!</v>
      </c>
      <c r="I210" s="27" t="e">
        <f t="shared" si="140"/>
        <v>#REF!</v>
      </c>
      <c r="K210" s="27">
        <v>0</v>
      </c>
      <c r="L210" s="19" t="e">
        <f>+'Mth LC'!#REF!</f>
        <v>#REF!</v>
      </c>
      <c r="M210" s="19" t="e">
        <f>+'Mth LC'!#REF!</f>
        <v>#REF!</v>
      </c>
      <c r="N210" s="19" t="e">
        <f>+'Mth LC'!#REF!</f>
        <v>#REF!</v>
      </c>
      <c r="O210" s="3" t="e">
        <f t="shared" si="141"/>
        <v>#REF!</v>
      </c>
      <c r="P210" s="27" t="e">
        <f t="shared" si="142"/>
        <v>#REF!</v>
      </c>
      <c r="R210" s="27">
        <v>0</v>
      </c>
      <c r="S210" s="19" t="e">
        <f>+'Mth LC'!#REF!</f>
        <v>#REF!</v>
      </c>
      <c r="T210" s="19" t="e">
        <f>+'Mth LC'!#REF!</f>
        <v>#REF!</v>
      </c>
      <c r="U210" s="19" t="e">
        <f>+'Mth LC'!#REF!</f>
        <v>#REF!</v>
      </c>
      <c r="V210" s="3" t="e">
        <f t="shared" si="143"/>
        <v>#REF!</v>
      </c>
      <c r="W210" s="27" t="e">
        <f t="shared" si="144"/>
        <v>#REF!</v>
      </c>
      <c r="Y210" s="27">
        <v>0</v>
      </c>
      <c r="Z210" s="19" t="e">
        <f>+'Mth LC'!#REF!</f>
        <v>#REF!</v>
      </c>
      <c r="AA210" s="19" t="e">
        <f>+'Mth LC'!#REF!</f>
        <v>#REF!</v>
      </c>
      <c r="AB210" s="19" t="e">
        <f>+'Mth LC'!#REF!</f>
        <v>#REF!</v>
      </c>
      <c r="AC210" s="3" t="e">
        <f t="shared" si="145"/>
        <v>#REF!</v>
      </c>
      <c r="AD210" s="27" t="e">
        <f t="shared" si="146"/>
        <v>#REF!</v>
      </c>
    </row>
    <row r="211" spans="1:30">
      <c r="A211" s="32" t="e">
        <f>IF('Mth LC'!#REF!&gt;0,'Mth LC'!#REF!,"")</f>
        <v>#REF!</v>
      </c>
      <c r="B211" s="29" t="e">
        <f>IF('Mth LC'!#REF!&gt;0,'Mth LC'!#REF!,"")</f>
        <v>#REF!</v>
      </c>
      <c r="C211" s="19" t="e">
        <f>+'Mth LC'!#REF!</f>
        <v>#REF!</v>
      </c>
      <c r="D211" s="27">
        <v>0</v>
      </c>
      <c r="E211" s="19" t="e">
        <f>+'Mth LC'!#REF!</f>
        <v>#REF!</v>
      </c>
      <c r="F211" s="19" t="e">
        <f>+'Mth LC'!#REF!</f>
        <v>#REF!</v>
      </c>
      <c r="G211" s="19" t="e">
        <f>+'Mth LC'!#REF!</f>
        <v>#REF!</v>
      </c>
      <c r="H211" s="3" t="e">
        <f t="shared" si="139"/>
        <v>#REF!</v>
      </c>
      <c r="I211" s="27" t="e">
        <f t="shared" si="140"/>
        <v>#REF!</v>
      </c>
      <c r="K211" s="27">
        <v>0</v>
      </c>
      <c r="L211" s="19" t="e">
        <f>+'Mth LC'!#REF!</f>
        <v>#REF!</v>
      </c>
      <c r="M211" s="19" t="e">
        <f>+'Mth LC'!#REF!</f>
        <v>#REF!</v>
      </c>
      <c r="N211" s="19" t="e">
        <f>+'Mth LC'!#REF!</f>
        <v>#REF!</v>
      </c>
      <c r="O211" s="3" t="e">
        <f t="shared" si="141"/>
        <v>#REF!</v>
      </c>
      <c r="P211" s="27" t="e">
        <f t="shared" si="142"/>
        <v>#REF!</v>
      </c>
      <c r="R211" s="27">
        <v>0</v>
      </c>
      <c r="S211" s="19" t="e">
        <f>+'Mth LC'!#REF!</f>
        <v>#REF!</v>
      </c>
      <c r="T211" s="19" t="e">
        <f>+'Mth LC'!#REF!</f>
        <v>#REF!</v>
      </c>
      <c r="U211" s="19" t="e">
        <f>+'Mth LC'!#REF!</f>
        <v>#REF!</v>
      </c>
      <c r="V211" s="3" t="e">
        <f t="shared" si="143"/>
        <v>#REF!</v>
      </c>
      <c r="W211" s="27" t="e">
        <f t="shared" si="144"/>
        <v>#REF!</v>
      </c>
      <c r="Y211" s="27">
        <v>0</v>
      </c>
      <c r="Z211" s="19" t="e">
        <f>+'Mth LC'!#REF!</f>
        <v>#REF!</v>
      </c>
      <c r="AA211" s="19" t="e">
        <f>+'Mth LC'!#REF!</f>
        <v>#REF!</v>
      </c>
      <c r="AB211" s="19" t="e">
        <f>+'Mth LC'!#REF!</f>
        <v>#REF!</v>
      </c>
      <c r="AC211" s="3" t="e">
        <f t="shared" si="145"/>
        <v>#REF!</v>
      </c>
      <c r="AD211" s="27" t="e">
        <f t="shared" si="146"/>
        <v>#REF!</v>
      </c>
    </row>
    <row r="212" spans="1:30">
      <c r="A212" s="32" t="e">
        <f>IF('Mth LC'!#REF!&gt;0,'Mth LC'!#REF!,"")</f>
        <v>#REF!</v>
      </c>
      <c r="B212" s="29" t="e">
        <f>IF('Mth LC'!#REF!&gt;0,'Mth LC'!#REF!,"")</f>
        <v>#REF!</v>
      </c>
      <c r="C212" s="19" t="e">
        <f>+'Mth LC'!#REF!</f>
        <v>#REF!</v>
      </c>
      <c r="D212" s="27">
        <v>0</v>
      </c>
      <c r="E212" s="19" t="e">
        <f>+'Mth LC'!#REF!</f>
        <v>#REF!</v>
      </c>
      <c r="F212" s="19" t="e">
        <f>+'Mth LC'!#REF!</f>
        <v>#REF!</v>
      </c>
      <c r="G212" s="19" t="e">
        <f>+'Mth LC'!#REF!</f>
        <v>#REF!</v>
      </c>
      <c r="H212" s="3" t="e">
        <f t="shared" si="139"/>
        <v>#REF!</v>
      </c>
      <c r="I212" s="27" t="e">
        <f t="shared" si="140"/>
        <v>#REF!</v>
      </c>
      <c r="K212" s="27">
        <v>0</v>
      </c>
      <c r="L212" s="19" t="e">
        <f>+'Mth LC'!#REF!</f>
        <v>#REF!</v>
      </c>
      <c r="M212" s="19" t="e">
        <f>+'Mth LC'!#REF!</f>
        <v>#REF!</v>
      </c>
      <c r="N212" s="19" t="e">
        <f>+'Mth LC'!#REF!</f>
        <v>#REF!</v>
      </c>
      <c r="O212" s="3" t="e">
        <f t="shared" si="141"/>
        <v>#REF!</v>
      </c>
      <c r="P212" s="27" t="e">
        <f t="shared" si="142"/>
        <v>#REF!</v>
      </c>
      <c r="R212" s="27">
        <v>0</v>
      </c>
      <c r="S212" s="19" t="e">
        <f>+'Mth LC'!#REF!</f>
        <v>#REF!</v>
      </c>
      <c r="T212" s="19" t="e">
        <f>+'Mth LC'!#REF!</f>
        <v>#REF!</v>
      </c>
      <c r="U212" s="19" t="e">
        <f>+'Mth LC'!#REF!</f>
        <v>#REF!</v>
      </c>
      <c r="V212" s="3" t="e">
        <f t="shared" si="143"/>
        <v>#REF!</v>
      </c>
      <c r="W212" s="27" t="e">
        <f t="shared" si="144"/>
        <v>#REF!</v>
      </c>
      <c r="Y212" s="27">
        <v>0</v>
      </c>
      <c r="Z212" s="19" t="e">
        <f>+'Mth LC'!#REF!</f>
        <v>#REF!</v>
      </c>
      <c r="AA212" s="19" t="e">
        <f>+'Mth LC'!#REF!</f>
        <v>#REF!</v>
      </c>
      <c r="AB212" s="19" t="e">
        <f>+'Mth LC'!#REF!</f>
        <v>#REF!</v>
      </c>
      <c r="AC212" s="3" t="e">
        <f t="shared" si="145"/>
        <v>#REF!</v>
      </c>
      <c r="AD212" s="27" t="e">
        <f t="shared" si="146"/>
        <v>#REF!</v>
      </c>
    </row>
    <row r="213" spans="1:30">
      <c r="A213" s="32" t="e">
        <f>IF('Mth LC'!#REF!&gt;0,'Mth LC'!#REF!,"")</f>
        <v>#REF!</v>
      </c>
      <c r="B213" s="29" t="e">
        <f>IF('Mth LC'!#REF!&gt;0,'Mth LC'!#REF!,"")</f>
        <v>#REF!</v>
      </c>
      <c r="C213" s="19" t="e">
        <f>+'Mth LC'!#REF!</f>
        <v>#REF!</v>
      </c>
      <c r="D213" s="27">
        <v>0</v>
      </c>
      <c r="E213" s="19" t="e">
        <f>+'Mth LC'!#REF!</f>
        <v>#REF!</v>
      </c>
      <c r="F213" s="19" t="e">
        <f>+'Mth LC'!#REF!</f>
        <v>#REF!</v>
      </c>
      <c r="G213" s="19" t="e">
        <f>+'Mth LC'!#REF!</f>
        <v>#REF!</v>
      </c>
      <c r="H213" s="3" t="e">
        <f t="shared" si="139"/>
        <v>#REF!</v>
      </c>
      <c r="I213" s="27" t="e">
        <f t="shared" si="140"/>
        <v>#REF!</v>
      </c>
      <c r="K213" s="27">
        <v>0</v>
      </c>
      <c r="L213" s="19" t="e">
        <f>+'Mth LC'!#REF!</f>
        <v>#REF!</v>
      </c>
      <c r="M213" s="19" t="e">
        <f>+'Mth LC'!#REF!</f>
        <v>#REF!</v>
      </c>
      <c r="N213" s="19" t="e">
        <f>+'Mth LC'!#REF!</f>
        <v>#REF!</v>
      </c>
      <c r="O213" s="3" t="e">
        <f t="shared" si="141"/>
        <v>#REF!</v>
      </c>
      <c r="P213" s="27" t="e">
        <f t="shared" si="142"/>
        <v>#REF!</v>
      </c>
      <c r="R213" s="27">
        <v>0</v>
      </c>
      <c r="S213" s="19" t="e">
        <f>+'Mth LC'!#REF!</f>
        <v>#REF!</v>
      </c>
      <c r="T213" s="19" t="e">
        <f>+'Mth LC'!#REF!</f>
        <v>#REF!</v>
      </c>
      <c r="U213" s="19" t="e">
        <f>+'Mth LC'!#REF!</f>
        <v>#REF!</v>
      </c>
      <c r="V213" s="3" t="e">
        <f t="shared" si="143"/>
        <v>#REF!</v>
      </c>
      <c r="W213" s="27" t="e">
        <f t="shared" si="144"/>
        <v>#REF!</v>
      </c>
      <c r="Y213" s="27">
        <v>0</v>
      </c>
      <c r="Z213" s="19" t="e">
        <f>+'Mth LC'!#REF!</f>
        <v>#REF!</v>
      </c>
      <c r="AA213" s="19" t="e">
        <f>+'Mth LC'!#REF!</f>
        <v>#REF!</v>
      </c>
      <c r="AB213" s="19" t="e">
        <f>+'Mth LC'!#REF!</f>
        <v>#REF!</v>
      </c>
      <c r="AC213" s="3" t="e">
        <f t="shared" si="145"/>
        <v>#REF!</v>
      </c>
      <c r="AD213" s="27" t="e">
        <f t="shared" si="146"/>
        <v>#REF!</v>
      </c>
    </row>
    <row r="214" spans="1:30">
      <c r="A214" s="32" t="e">
        <f>IF('Mth LC'!#REF!&gt;0,'Mth LC'!#REF!,"")</f>
        <v>#REF!</v>
      </c>
      <c r="B214" s="29" t="e">
        <f>IF('Mth LC'!#REF!&gt;0,'Mth LC'!#REF!,"")</f>
        <v>#REF!</v>
      </c>
      <c r="C214" s="19" t="e">
        <f>+'Mth LC'!#REF!</f>
        <v>#REF!</v>
      </c>
      <c r="D214" s="27">
        <v>0</v>
      </c>
      <c r="E214" s="19" t="e">
        <f>+'Mth LC'!#REF!</f>
        <v>#REF!</v>
      </c>
      <c r="F214" s="19" t="e">
        <f>+'Mth LC'!#REF!</f>
        <v>#REF!</v>
      </c>
      <c r="G214" s="19" t="e">
        <f>+'Mth LC'!#REF!</f>
        <v>#REF!</v>
      </c>
      <c r="H214" s="3" t="e">
        <f t="shared" si="139"/>
        <v>#REF!</v>
      </c>
      <c r="I214" s="27" t="e">
        <f t="shared" si="140"/>
        <v>#REF!</v>
      </c>
      <c r="K214" s="27">
        <v>0</v>
      </c>
      <c r="L214" s="19" t="e">
        <f>+'Mth LC'!#REF!</f>
        <v>#REF!</v>
      </c>
      <c r="M214" s="19" t="e">
        <f>+'Mth LC'!#REF!</f>
        <v>#REF!</v>
      </c>
      <c r="N214" s="19" t="e">
        <f>+'Mth LC'!#REF!</f>
        <v>#REF!</v>
      </c>
      <c r="O214" s="3" t="e">
        <f t="shared" si="141"/>
        <v>#REF!</v>
      </c>
      <c r="P214" s="27" t="e">
        <f t="shared" si="142"/>
        <v>#REF!</v>
      </c>
      <c r="R214" s="27">
        <v>0</v>
      </c>
      <c r="S214" s="19" t="e">
        <f>+'Mth LC'!#REF!</f>
        <v>#REF!</v>
      </c>
      <c r="T214" s="19" t="e">
        <f>+'Mth LC'!#REF!</f>
        <v>#REF!</v>
      </c>
      <c r="U214" s="19" t="e">
        <f>+'Mth LC'!#REF!</f>
        <v>#REF!</v>
      </c>
      <c r="V214" s="3" t="e">
        <f t="shared" si="143"/>
        <v>#REF!</v>
      </c>
      <c r="W214" s="27" t="e">
        <f t="shared" si="144"/>
        <v>#REF!</v>
      </c>
      <c r="Y214" s="27">
        <v>0</v>
      </c>
      <c r="Z214" s="19" t="e">
        <f>+'Mth LC'!#REF!</f>
        <v>#REF!</v>
      </c>
      <c r="AA214" s="19" t="e">
        <f>+'Mth LC'!#REF!</f>
        <v>#REF!</v>
      </c>
      <c r="AB214" s="19" t="e">
        <f>+'Mth LC'!#REF!</f>
        <v>#REF!</v>
      </c>
      <c r="AC214" s="3" t="e">
        <f t="shared" si="145"/>
        <v>#REF!</v>
      </c>
      <c r="AD214" s="27" t="e">
        <f t="shared" si="146"/>
        <v>#REF!</v>
      </c>
    </row>
    <row r="215" spans="1:30">
      <c r="A215" s="32" t="e">
        <f>IF('Mth LC'!#REF!&gt;0,'Mth LC'!#REF!,"")</f>
        <v>#REF!</v>
      </c>
      <c r="B215" s="29" t="e">
        <f>IF('Mth LC'!#REF!&gt;0,'Mth LC'!#REF!,"")</f>
        <v>#REF!</v>
      </c>
      <c r="C215" s="19" t="e">
        <f>+'Mth LC'!#REF!</f>
        <v>#REF!</v>
      </c>
      <c r="D215" s="27">
        <v>0</v>
      </c>
      <c r="E215" s="19" t="e">
        <f>+'Mth LC'!#REF!</f>
        <v>#REF!</v>
      </c>
      <c r="F215" s="19" t="e">
        <f>+'Mth LC'!#REF!</f>
        <v>#REF!</v>
      </c>
      <c r="G215" s="19" t="e">
        <f>+'Mth LC'!#REF!</f>
        <v>#REF!</v>
      </c>
      <c r="H215" s="3" t="e">
        <f t="shared" si="139"/>
        <v>#REF!</v>
      </c>
      <c r="I215" s="27" t="e">
        <f t="shared" si="140"/>
        <v>#REF!</v>
      </c>
      <c r="K215" s="27">
        <v>0</v>
      </c>
      <c r="L215" s="19" t="e">
        <f>+'Mth LC'!#REF!</f>
        <v>#REF!</v>
      </c>
      <c r="M215" s="19" t="e">
        <f>+'Mth LC'!#REF!</f>
        <v>#REF!</v>
      </c>
      <c r="N215" s="19" t="e">
        <f>+'Mth LC'!#REF!</f>
        <v>#REF!</v>
      </c>
      <c r="O215" s="3" t="e">
        <f t="shared" si="141"/>
        <v>#REF!</v>
      </c>
      <c r="P215" s="27" t="e">
        <f t="shared" si="142"/>
        <v>#REF!</v>
      </c>
      <c r="R215" s="27">
        <v>0</v>
      </c>
      <c r="S215" s="19" t="e">
        <f>+'Mth LC'!#REF!</f>
        <v>#REF!</v>
      </c>
      <c r="T215" s="19" t="e">
        <f>+'Mth LC'!#REF!</f>
        <v>#REF!</v>
      </c>
      <c r="U215" s="19" t="e">
        <f>+'Mth LC'!#REF!</f>
        <v>#REF!</v>
      </c>
      <c r="V215" s="3" t="e">
        <f t="shared" si="143"/>
        <v>#REF!</v>
      </c>
      <c r="W215" s="27" t="e">
        <f t="shared" si="144"/>
        <v>#REF!</v>
      </c>
      <c r="Y215" s="27">
        <v>0</v>
      </c>
      <c r="Z215" s="19" t="e">
        <f>+'Mth LC'!#REF!</f>
        <v>#REF!</v>
      </c>
      <c r="AA215" s="19" t="e">
        <f>+'Mth LC'!#REF!</f>
        <v>#REF!</v>
      </c>
      <c r="AB215" s="19" t="e">
        <f>+'Mth LC'!#REF!</f>
        <v>#REF!</v>
      </c>
      <c r="AC215" s="3" t="e">
        <f t="shared" si="145"/>
        <v>#REF!</v>
      </c>
      <c r="AD215" s="27" t="e">
        <f t="shared" si="146"/>
        <v>#REF!</v>
      </c>
    </row>
    <row r="216" spans="1:30">
      <c r="A216" s="32" t="e">
        <f>IF('Mth LC'!#REF!&gt;0,'Mth LC'!#REF!,"")</f>
        <v>#REF!</v>
      </c>
      <c r="B216" s="29" t="e">
        <f>IF('Mth LC'!#REF!&gt;0,'Mth LC'!#REF!,"")</f>
        <v>#REF!</v>
      </c>
      <c r="C216" s="19" t="e">
        <f>+'Mth LC'!#REF!</f>
        <v>#REF!</v>
      </c>
      <c r="D216" s="27">
        <v>0</v>
      </c>
      <c r="E216" s="19" t="e">
        <f>+'Mth LC'!#REF!</f>
        <v>#REF!</v>
      </c>
      <c r="F216" s="19" t="e">
        <f>+'Mth LC'!#REF!</f>
        <v>#REF!</v>
      </c>
      <c r="G216" s="19" t="e">
        <f>+'Mth LC'!#REF!</f>
        <v>#REF!</v>
      </c>
      <c r="H216" s="3" t="e">
        <f t="shared" si="139"/>
        <v>#REF!</v>
      </c>
      <c r="I216" s="27" t="e">
        <f t="shared" si="140"/>
        <v>#REF!</v>
      </c>
      <c r="K216" s="27">
        <v>0</v>
      </c>
      <c r="L216" s="19" t="e">
        <f>+'Mth LC'!#REF!</f>
        <v>#REF!</v>
      </c>
      <c r="M216" s="19" t="e">
        <f>+'Mth LC'!#REF!</f>
        <v>#REF!</v>
      </c>
      <c r="N216" s="19" t="e">
        <f>+'Mth LC'!#REF!</f>
        <v>#REF!</v>
      </c>
      <c r="O216" s="3" t="e">
        <f t="shared" si="141"/>
        <v>#REF!</v>
      </c>
      <c r="P216" s="27" t="e">
        <f t="shared" si="142"/>
        <v>#REF!</v>
      </c>
      <c r="R216" s="27">
        <v>0</v>
      </c>
      <c r="S216" s="19" t="e">
        <f>+'Mth LC'!#REF!</f>
        <v>#REF!</v>
      </c>
      <c r="T216" s="19" t="e">
        <f>+'Mth LC'!#REF!</f>
        <v>#REF!</v>
      </c>
      <c r="U216" s="19" t="e">
        <f>+'Mth LC'!#REF!</f>
        <v>#REF!</v>
      </c>
      <c r="V216" s="3" t="e">
        <f t="shared" si="143"/>
        <v>#REF!</v>
      </c>
      <c r="W216" s="27" t="e">
        <f t="shared" si="144"/>
        <v>#REF!</v>
      </c>
      <c r="Y216" s="27">
        <v>0</v>
      </c>
      <c r="Z216" s="19" t="e">
        <f>+'Mth LC'!#REF!</f>
        <v>#REF!</v>
      </c>
      <c r="AA216" s="19" t="e">
        <f>+'Mth LC'!#REF!</f>
        <v>#REF!</v>
      </c>
      <c r="AB216" s="19" t="e">
        <f>+'Mth LC'!#REF!</f>
        <v>#REF!</v>
      </c>
      <c r="AC216" s="3" t="e">
        <f t="shared" si="145"/>
        <v>#REF!</v>
      </c>
      <c r="AD216" s="27" t="e">
        <f t="shared" si="146"/>
        <v>#REF!</v>
      </c>
    </row>
    <row r="217" spans="1:30">
      <c r="A217" s="32" t="e">
        <f>IF('Mth LC'!#REF!&gt;0,'Mth LC'!#REF!,"")</f>
        <v>#REF!</v>
      </c>
      <c r="B217" s="29" t="e">
        <f>IF('Mth LC'!#REF!&gt;0,'Mth LC'!#REF!,"")</f>
        <v>#REF!</v>
      </c>
      <c r="C217" s="19" t="e">
        <f>+'Mth LC'!#REF!</f>
        <v>#REF!</v>
      </c>
      <c r="D217" s="27">
        <v>0</v>
      </c>
      <c r="E217" s="19" t="e">
        <f>+'Mth LC'!#REF!</f>
        <v>#REF!</v>
      </c>
      <c r="F217" s="19" t="e">
        <f>+'Mth LC'!#REF!</f>
        <v>#REF!</v>
      </c>
      <c r="G217" s="19" t="e">
        <f>+'Mth LC'!#REF!</f>
        <v>#REF!</v>
      </c>
      <c r="H217" s="3" t="e">
        <f t="shared" si="139"/>
        <v>#REF!</v>
      </c>
      <c r="I217" s="27" t="e">
        <f t="shared" si="140"/>
        <v>#REF!</v>
      </c>
      <c r="K217" s="27">
        <v>0</v>
      </c>
      <c r="L217" s="19" t="e">
        <f>+'Mth LC'!#REF!</f>
        <v>#REF!</v>
      </c>
      <c r="M217" s="19" t="e">
        <f>+'Mth LC'!#REF!</f>
        <v>#REF!</v>
      </c>
      <c r="N217" s="19" t="e">
        <f>+'Mth LC'!#REF!</f>
        <v>#REF!</v>
      </c>
      <c r="O217" s="3" t="e">
        <f t="shared" si="141"/>
        <v>#REF!</v>
      </c>
      <c r="P217" s="27" t="e">
        <f t="shared" si="142"/>
        <v>#REF!</v>
      </c>
      <c r="R217" s="27">
        <v>0</v>
      </c>
      <c r="S217" s="19" t="e">
        <f>+'Mth LC'!#REF!</f>
        <v>#REF!</v>
      </c>
      <c r="T217" s="19" t="e">
        <f>+'Mth LC'!#REF!</f>
        <v>#REF!</v>
      </c>
      <c r="U217" s="19" t="e">
        <f>+'Mth LC'!#REF!</f>
        <v>#REF!</v>
      </c>
      <c r="V217" s="3" t="e">
        <f t="shared" si="143"/>
        <v>#REF!</v>
      </c>
      <c r="W217" s="27" t="e">
        <f t="shared" si="144"/>
        <v>#REF!</v>
      </c>
      <c r="Y217" s="27">
        <v>0</v>
      </c>
      <c r="Z217" s="19" t="e">
        <f>+'Mth LC'!#REF!</f>
        <v>#REF!</v>
      </c>
      <c r="AA217" s="19" t="e">
        <f>+'Mth LC'!#REF!</f>
        <v>#REF!</v>
      </c>
      <c r="AB217" s="19" t="e">
        <f>+'Mth LC'!#REF!</f>
        <v>#REF!</v>
      </c>
      <c r="AC217" s="3" t="e">
        <f t="shared" si="145"/>
        <v>#REF!</v>
      </c>
      <c r="AD217" s="27" t="e">
        <f t="shared" si="146"/>
        <v>#REF!</v>
      </c>
    </row>
    <row r="218" spans="1:30">
      <c r="A218" s="32" t="e">
        <f>IF('Mth LC'!#REF!&gt;0,'Mth LC'!#REF!,"")</f>
        <v>#REF!</v>
      </c>
      <c r="B218" s="29" t="e">
        <f>IF('Mth LC'!#REF!&gt;0,'Mth LC'!#REF!,"")</f>
        <v>#REF!</v>
      </c>
      <c r="C218" s="19" t="e">
        <f>+'Mth LC'!#REF!</f>
        <v>#REF!</v>
      </c>
      <c r="D218" s="27">
        <v>0</v>
      </c>
      <c r="E218" s="19" t="e">
        <f>+'Mth LC'!#REF!</f>
        <v>#REF!</v>
      </c>
      <c r="F218" s="19" t="e">
        <f>+'Mth LC'!#REF!</f>
        <v>#REF!</v>
      </c>
      <c r="G218" s="19" t="e">
        <f>+'Mth LC'!#REF!</f>
        <v>#REF!</v>
      </c>
      <c r="H218" s="3" t="e">
        <f t="shared" si="139"/>
        <v>#REF!</v>
      </c>
      <c r="I218" s="27" t="e">
        <f t="shared" si="140"/>
        <v>#REF!</v>
      </c>
      <c r="K218" s="27">
        <v>0</v>
      </c>
      <c r="L218" s="19" t="e">
        <f>+'Mth LC'!#REF!</f>
        <v>#REF!</v>
      </c>
      <c r="M218" s="19" t="e">
        <f>+'Mth LC'!#REF!</f>
        <v>#REF!</v>
      </c>
      <c r="N218" s="19" t="e">
        <f>+'Mth LC'!#REF!</f>
        <v>#REF!</v>
      </c>
      <c r="O218" s="3" t="e">
        <f t="shared" si="141"/>
        <v>#REF!</v>
      </c>
      <c r="P218" s="27" t="e">
        <f t="shared" si="142"/>
        <v>#REF!</v>
      </c>
      <c r="R218" s="27">
        <v>0</v>
      </c>
      <c r="S218" s="19" t="e">
        <f>+'Mth LC'!#REF!</f>
        <v>#REF!</v>
      </c>
      <c r="T218" s="19" t="e">
        <f>+'Mth LC'!#REF!</f>
        <v>#REF!</v>
      </c>
      <c r="U218" s="19" t="e">
        <f>+'Mth LC'!#REF!</f>
        <v>#REF!</v>
      </c>
      <c r="V218" s="3" t="e">
        <f t="shared" si="143"/>
        <v>#REF!</v>
      </c>
      <c r="W218" s="27" t="e">
        <f t="shared" si="144"/>
        <v>#REF!</v>
      </c>
      <c r="Y218" s="27">
        <v>0</v>
      </c>
      <c r="Z218" s="19" t="e">
        <f>+'Mth LC'!#REF!</f>
        <v>#REF!</v>
      </c>
      <c r="AA218" s="19" t="e">
        <f>+'Mth LC'!#REF!</f>
        <v>#REF!</v>
      </c>
      <c r="AB218" s="19" t="e">
        <f>+'Mth LC'!#REF!</f>
        <v>#REF!</v>
      </c>
      <c r="AC218" s="3" t="e">
        <f t="shared" si="145"/>
        <v>#REF!</v>
      </c>
      <c r="AD218" s="27" t="e">
        <f t="shared" si="146"/>
        <v>#REF!</v>
      </c>
    </row>
    <row r="219" spans="1:30">
      <c r="A219" s="32" t="e">
        <f>IF('Mth LC'!#REF!&gt;0,'Mth LC'!#REF!,"")</f>
        <v>#REF!</v>
      </c>
      <c r="B219" s="29" t="e">
        <f>IF('Mth LC'!#REF!&gt;0,'Mth LC'!#REF!,"")</f>
        <v>#REF!</v>
      </c>
      <c r="C219" s="19" t="e">
        <f>+'Mth LC'!#REF!</f>
        <v>#REF!</v>
      </c>
      <c r="D219" s="27">
        <v>0</v>
      </c>
      <c r="E219" s="19" t="e">
        <f>+'Mth LC'!#REF!</f>
        <v>#REF!</v>
      </c>
      <c r="F219" s="19" t="e">
        <f>+'Mth LC'!#REF!</f>
        <v>#REF!</v>
      </c>
      <c r="G219" s="19" t="e">
        <f>+'Mth LC'!#REF!</f>
        <v>#REF!</v>
      </c>
      <c r="H219" s="3" t="e">
        <f t="shared" si="139"/>
        <v>#REF!</v>
      </c>
      <c r="I219" s="27" t="e">
        <f t="shared" si="140"/>
        <v>#REF!</v>
      </c>
      <c r="K219" s="27">
        <v>0</v>
      </c>
      <c r="L219" s="19" t="e">
        <f>+'Mth LC'!#REF!</f>
        <v>#REF!</v>
      </c>
      <c r="M219" s="19" t="e">
        <f>+'Mth LC'!#REF!</f>
        <v>#REF!</v>
      </c>
      <c r="N219" s="19" t="e">
        <f>+'Mth LC'!#REF!</f>
        <v>#REF!</v>
      </c>
      <c r="O219" s="3" t="e">
        <f t="shared" si="141"/>
        <v>#REF!</v>
      </c>
      <c r="P219" s="27" t="e">
        <f t="shared" si="142"/>
        <v>#REF!</v>
      </c>
      <c r="R219" s="27">
        <v>0</v>
      </c>
      <c r="S219" s="19" t="e">
        <f>+'Mth LC'!#REF!</f>
        <v>#REF!</v>
      </c>
      <c r="T219" s="19" t="e">
        <f>+'Mth LC'!#REF!</f>
        <v>#REF!</v>
      </c>
      <c r="U219" s="19" t="e">
        <f>+'Mth LC'!#REF!</f>
        <v>#REF!</v>
      </c>
      <c r="V219" s="3" t="e">
        <f t="shared" si="143"/>
        <v>#REF!</v>
      </c>
      <c r="W219" s="27" t="e">
        <f t="shared" si="144"/>
        <v>#REF!</v>
      </c>
      <c r="Y219" s="27">
        <v>0</v>
      </c>
      <c r="Z219" s="19" t="e">
        <f>+'Mth LC'!#REF!</f>
        <v>#REF!</v>
      </c>
      <c r="AA219" s="19" t="e">
        <f>+'Mth LC'!#REF!</f>
        <v>#REF!</v>
      </c>
      <c r="AB219" s="19" t="e">
        <f>+'Mth LC'!#REF!</f>
        <v>#REF!</v>
      </c>
      <c r="AC219" s="3" t="e">
        <f t="shared" si="145"/>
        <v>#REF!</v>
      </c>
      <c r="AD219" s="27" t="e">
        <f t="shared" si="146"/>
        <v>#REF!</v>
      </c>
    </row>
    <row r="220" spans="1:30">
      <c r="A220" s="32" t="e">
        <f>IF('Mth LC'!#REF!&gt;0,'Mth LC'!#REF!,"")</f>
        <v>#REF!</v>
      </c>
      <c r="B220" s="29" t="e">
        <f>IF('Mth LC'!#REF!&gt;0,'Mth LC'!#REF!,"")</f>
        <v>#REF!</v>
      </c>
      <c r="C220" s="19" t="e">
        <f>+'Mth LC'!#REF!</f>
        <v>#REF!</v>
      </c>
      <c r="D220" s="27">
        <v>0</v>
      </c>
      <c r="E220" s="19" t="e">
        <f>+'Mth LC'!#REF!</f>
        <v>#REF!</v>
      </c>
      <c r="F220" s="19" t="e">
        <f>+'Mth LC'!#REF!</f>
        <v>#REF!</v>
      </c>
      <c r="G220" s="19" t="e">
        <f>+'Mth LC'!#REF!</f>
        <v>#REF!</v>
      </c>
      <c r="H220" s="3" t="e">
        <f t="shared" si="139"/>
        <v>#REF!</v>
      </c>
      <c r="I220" s="27" t="e">
        <f t="shared" si="140"/>
        <v>#REF!</v>
      </c>
      <c r="K220" s="27">
        <v>0</v>
      </c>
      <c r="L220" s="19" t="e">
        <f>+'Mth LC'!#REF!</f>
        <v>#REF!</v>
      </c>
      <c r="M220" s="19" t="e">
        <f>+'Mth LC'!#REF!</f>
        <v>#REF!</v>
      </c>
      <c r="N220" s="19" t="e">
        <f>+'Mth LC'!#REF!</f>
        <v>#REF!</v>
      </c>
      <c r="O220" s="3" t="e">
        <f t="shared" si="141"/>
        <v>#REF!</v>
      </c>
      <c r="P220" s="27" t="e">
        <f t="shared" si="142"/>
        <v>#REF!</v>
      </c>
      <c r="R220" s="27">
        <v>0</v>
      </c>
      <c r="S220" s="19" t="e">
        <f>+'Mth LC'!#REF!</f>
        <v>#REF!</v>
      </c>
      <c r="T220" s="19" t="e">
        <f>+'Mth LC'!#REF!</f>
        <v>#REF!</v>
      </c>
      <c r="U220" s="19" t="e">
        <f>+'Mth LC'!#REF!</f>
        <v>#REF!</v>
      </c>
      <c r="V220" s="3" t="e">
        <f t="shared" si="143"/>
        <v>#REF!</v>
      </c>
      <c r="W220" s="27" t="e">
        <f t="shared" si="144"/>
        <v>#REF!</v>
      </c>
      <c r="Y220" s="27">
        <v>0</v>
      </c>
      <c r="Z220" s="19" t="e">
        <f>+'Mth LC'!#REF!</f>
        <v>#REF!</v>
      </c>
      <c r="AA220" s="19" t="e">
        <f>+'Mth LC'!#REF!</f>
        <v>#REF!</v>
      </c>
      <c r="AB220" s="19" t="e">
        <f>+'Mth LC'!#REF!</f>
        <v>#REF!</v>
      </c>
      <c r="AC220" s="3" t="e">
        <f t="shared" si="145"/>
        <v>#REF!</v>
      </c>
      <c r="AD220" s="27" t="e">
        <f t="shared" si="146"/>
        <v>#REF!</v>
      </c>
    </row>
    <row r="221" spans="1:30">
      <c r="A221" s="32" t="e">
        <f>IF('Mth LC'!#REF!&gt;0,'Mth LC'!#REF!,"")</f>
        <v>#REF!</v>
      </c>
      <c r="B221" s="29" t="e">
        <f>IF('Mth LC'!#REF!&gt;0,'Mth LC'!#REF!,"")</f>
        <v>#REF!</v>
      </c>
      <c r="C221" s="19" t="e">
        <f>+'Mth LC'!#REF!</f>
        <v>#REF!</v>
      </c>
      <c r="D221" s="27">
        <v>0</v>
      </c>
      <c r="E221" s="19" t="e">
        <f>+'Mth LC'!#REF!</f>
        <v>#REF!</v>
      </c>
      <c r="F221" s="19" t="e">
        <f>+'Mth LC'!#REF!</f>
        <v>#REF!</v>
      </c>
      <c r="G221" s="19" t="e">
        <f>+'Mth LC'!#REF!</f>
        <v>#REF!</v>
      </c>
      <c r="H221" s="3" t="e">
        <f t="shared" si="139"/>
        <v>#REF!</v>
      </c>
      <c r="I221" s="27" t="e">
        <f t="shared" si="140"/>
        <v>#REF!</v>
      </c>
      <c r="K221" s="27">
        <v>0</v>
      </c>
      <c r="L221" s="19" t="e">
        <f>+'Mth LC'!#REF!</f>
        <v>#REF!</v>
      </c>
      <c r="M221" s="19" t="e">
        <f>+'Mth LC'!#REF!</f>
        <v>#REF!</v>
      </c>
      <c r="N221" s="19" t="e">
        <f>+'Mth LC'!#REF!</f>
        <v>#REF!</v>
      </c>
      <c r="O221" s="3" t="e">
        <f t="shared" si="141"/>
        <v>#REF!</v>
      </c>
      <c r="P221" s="27" t="e">
        <f t="shared" si="142"/>
        <v>#REF!</v>
      </c>
      <c r="R221" s="27">
        <v>0</v>
      </c>
      <c r="S221" s="19" t="e">
        <f>+'Mth LC'!#REF!</f>
        <v>#REF!</v>
      </c>
      <c r="T221" s="19" t="e">
        <f>+'Mth LC'!#REF!</f>
        <v>#REF!</v>
      </c>
      <c r="U221" s="19" t="e">
        <f>+'Mth LC'!#REF!</f>
        <v>#REF!</v>
      </c>
      <c r="V221" s="3" t="e">
        <f t="shared" si="143"/>
        <v>#REF!</v>
      </c>
      <c r="W221" s="27" t="e">
        <f t="shared" si="144"/>
        <v>#REF!</v>
      </c>
      <c r="Y221" s="27">
        <v>0</v>
      </c>
      <c r="Z221" s="19" t="e">
        <f>+'Mth LC'!#REF!</f>
        <v>#REF!</v>
      </c>
      <c r="AA221" s="19" t="e">
        <f>+'Mth LC'!#REF!</f>
        <v>#REF!</v>
      </c>
      <c r="AB221" s="19" t="e">
        <f>+'Mth LC'!#REF!</f>
        <v>#REF!</v>
      </c>
      <c r="AC221" s="3" t="e">
        <f t="shared" si="145"/>
        <v>#REF!</v>
      </c>
      <c r="AD221" s="27" t="e">
        <f t="shared" si="146"/>
        <v>#REF!</v>
      </c>
    </row>
    <row r="222" spans="1:30">
      <c r="A222" s="32" t="e">
        <f>IF('Mth LC'!#REF!&gt;0,'Mth LC'!#REF!,"")</f>
        <v>#REF!</v>
      </c>
      <c r="B222" s="29" t="e">
        <f>IF('Mth LC'!#REF!&gt;0,'Mth LC'!#REF!,"")</f>
        <v>#REF!</v>
      </c>
      <c r="C222" s="19" t="e">
        <f>+'Mth LC'!#REF!</f>
        <v>#REF!</v>
      </c>
      <c r="D222" s="27">
        <v>0</v>
      </c>
      <c r="E222" s="19" t="e">
        <f>+'Mth LC'!#REF!</f>
        <v>#REF!</v>
      </c>
      <c r="F222" s="19" t="e">
        <f>+'Mth LC'!#REF!</f>
        <v>#REF!</v>
      </c>
      <c r="G222" s="19" t="e">
        <f>+'Mth LC'!#REF!</f>
        <v>#REF!</v>
      </c>
      <c r="H222" s="3" t="e">
        <f t="shared" ref="H222:H230" si="147">SUM(E222:G222)</f>
        <v>#REF!</v>
      </c>
      <c r="I222" s="27" t="e">
        <f t="shared" ref="I222:I230" si="148">+D222-H222</f>
        <v>#REF!</v>
      </c>
      <c r="K222" s="27">
        <v>0</v>
      </c>
      <c r="L222" s="19" t="e">
        <f>+'Mth LC'!#REF!</f>
        <v>#REF!</v>
      </c>
      <c r="M222" s="19" t="e">
        <f>+'Mth LC'!#REF!</f>
        <v>#REF!</v>
      </c>
      <c r="N222" s="19" t="e">
        <f>+'Mth LC'!#REF!</f>
        <v>#REF!</v>
      </c>
      <c r="O222" s="3" t="e">
        <f t="shared" ref="O222:O230" si="149">SUM(L222:N222)</f>
        <v>#REF!</v>
      </c>
      <c r="P222" s="27" t="e">
        <f t="shared" ref="P222:P230" si="150">+K222-O222</f>
        <v>#REF!</v>
      </c>
      <c r="R222" s="27">
        <v>0</v>
      </c>
      <c r="S222" s="19" t="e">
        <f>+'Mth LC'!#REF!</f>
        <v>#REF!</v>
      </c>
      <c r="T222" s="19" t="e">
        <f>+'Mth LC'!#REF!</f>
        <v>#REF!</v>
      </c>
      <c r="U222" s="19" t="e">
        <f>+'Mth LC'!#REF!</f>
        <v>#REF!</v>
      </c>
      <c r="V222" s="3" t="e">
        <f t="shared" ref="V222:V230" si="151">SUM(S222:U222)</f>
        <v>#REF!</v>
      </c>
      <c r="W222" s="27" t="e">
        <f t="shared" ref="W222:W230" si="152">+R222-V222</f>
        <v>#REF!</v>
      </c>
      <c r="Y222" s="27">
        <v>0</v>
      </c>
      <c r="Z222" s="19" t="e">
        <f>+'Mth LC'!#REF!</f>
        <v>#REF!</v>
      </c>
      <c r="AA222" s="19" t="e">
        <f>+'Mth LC'!#REF!</f>
        <v>#REF!</v>
      </c>
      <c r="AB222" s="19" t="e">
        <f>+'Mth LC'!#REF!</f>
        <v>#REF!</v>
      </c>
      <c r="AC222" s="3" t="e">
        <f t="shared" ref="AC222:AC230" si="153">SUM(Z222:AB222)</f>
        <v>#REF!</v>
      </c>
      <c r="AD222" s="27" t="e">
        <f t="shared" ref="AD222:AD230" si="154">+Y222-AC222</f>
        <v>#REF!</v>
      </c>
    </row>
    <row r="223" spans="1:30">
      <c r="A223" s="32" t="e">
        <f>IF('Mth LC'!#REF!&gt;0,'Mth LC'!#REF!,"")</f>
        <v>#REF!</v>
      </c>
      <c r="B223" s="29" t="e">
        <f>IF('Mth LC'!#REF!&gt;0,'Mth LC'!#REF!,"")</f>
        <v>#REF!</v>
      </c>
      <c r="C223" s="19" t="e">
        <f>+'Mth LC'!#REF!</f>
        <v>#REF!</v>
      </c>
      <c r="D223" s="27">
        <v>0</v>
      </c>
      <c r="E223" s="19" t="e">
        <f>+'Mth LC'!#REF!</f>
        <v>#REF!</v>
      </c>
      <c r="F223" s="19" t="e">
        <f>+'Mth LC'!#REF!</f>
        <v>#REF!</v>
      </c>
      <c r="G223" s="19" t="e">
        <f>+'Mth LC'!#REF!</f>
        <v>#REF!</v>
      </c>
      <c r="H223" s="3" t="e">
        <f t="shared" si="147"/>
        <v>#REF!</v>
      </c>
      <c r="I223" s="27" t="e">
        <f t="shared" si="148"/>
        <v>#REF!</v>
      </c>
      <c r="K223" s="27">
        <v>0</v>
      </c>
      <c r="L223" s="19" t="e">
        <f>+'Mth LC'!#REF!</f>
        <v>#REF!</v>
      </c>
      <c r="M223" s="19" t="e">
        <f>+'Mth LC'!#REF!</f>
        <v>#REF!</v>
      </c>
      <c r="N223" s="19" t="e">
        <f>+'Mth LC'!#REF!</f>
        <v>#REF!</v>
      </c>
      <c r="O223" s="3" t="e">
        <f t="shared" si="149"/>
        <v>#REF!</v>
      </c>
      <c r="P223" s="27" t="e">
        <f t="shared" si="150"/>
        <v>#REF!</v>
      </c>
      <c r="R223" s="27">
        <v>0</v>
      </c>
      <c r="S223" s="19" t="e">
        <f>+'Mth LC'!#REF!</f>
        <v>#REF!</v>
      </c>
      <c r="T223" s="19" t="e">
        <f>+'Mth LC'!#REF!</f>
        <v>#REF!</v>
      </c>
      <c r="U223" s="19" t="e">
        <f>+'Mth LC'!#REF!</f>
        <v>#REF!</v>
      </c>
      <c r="V223" s="3" t="e">
        <f t="shared" si="151"/>
        <v>#REF!</v>
      </c>
      <c r="W223" s="27" t="e">
        <f t="shared" si="152"/>
        <v>#REF!</v>
      </c>
      <c r="Y223" s="27">
        <v>0</v>
      </c>
      <c r="Z223" s="19" t="e">
        <f>+'Mth LC'!#REF!</f>
        <v>#REF!</v>
      </c>
      <c r="AA223" s="19" t="e">
        <f>+'Mth LC'!#REF!</f>
        <v>#REF!</v>
      </c>
      <c r="AB223" s="19" t="e">
        <f>+'Mth LC'!#REF!</f>
        <v>#REF!</v>
      </c>
      <c r="AC223" s="3" t="e">
        <f t="shared" si="153"/>
        <v>#REF!</v>
      </c>
      <c r="AD223" s="27" t="e">
        <f t="shared" si="154"/>
        <v>#REF!</v>
      </c>
    </row>
    <row r="224" spans="1:30">
      <c r="A224" s="32" t="e">
        <f>IF('Mth LC'!#REF!&gt;0,'Mth LC'!#REF!,"")</f>
        <v>#REF!</v>
      </c>
      <c r="B224" s="29" t="e">
        <f>IF('Mth LC'!#REF!&gt;0,'Mth LC'!#REF!,"")</f>
        <v>#REF!</v>
      </c>
      <c r="C224" s="19" t="e">
        <f>+'Mth LC'!#REF!</f>
        <v>#REF!</v>
      </c>
      <c r="D224" s="27">
        <v>0</v>
      </c>
      <c r="E224" s="19" t="e">
        <f>+'Mth LC'!#REF!</f>
        <v>#REF!</v>
      </c>
      <c r="F224" s="19" t="e">
        <f>+'Mth LC'!#REF!</f>
        <v>#REF!</v>
      </c>
      <c r="G224" s="19" t="e">
        <f>+'Mth LC'!#REF!</f>
        <v>#REF!</v>
      </c>
      <c r="H224" s="3" t="e">
        <f t="shared" si="147"/>
        <v>#REF!</v>
      </c>
      <c r="I224" s="27" t="e">
        <f t="shared" si="148"/>
        <v>#REF!</v>
      </c>
      <c r="K224" s="27">
        <v>0</v>
      </c>
      <c r="L224" s="19" t="e">
        <f>+'Mth LC'!#REF!</f>
        <v>#REF!</v>
      </c>
      <c r="M224" s="19" t="e">
        <f>+'Mth LC'!#REF!</f>
        <v>#REF!</v>
      </c>
      <c r="N224" s="19" t="e">
        <f>+'Mth LC'!#REF!</f>
        <v>#REF!</v>
      </c>
      <c r="O224" s="3" t="e">
        <f t="shared" si="149"/>
        <v>#REF!</v>
      </c>
      <c r="P224" s="27" t="e">
        <f t="shared" si="150"/>
        <v>#REF!</v>
      </c>
      <c r="R224" s="27">
        <v>0</v>
      </c>
      <c r="S224" s="19" t="e">
        <f>+'Mth LC'!#REF!</f>
        <v>#REF!</v>
      </c>
      <c r="T224" s="19" t="e">
        <f>+'Mth LC'!#REF!</f>
        <v>#REF!</v>
      </c>
      <c r="U224" s="19" t="e">
        <f>+'Mth LC'!#REF!</f>
        <v>#REF!</v>
      </c>
      <c r="V224" s="3" t="e">
        <f t="shared" si="151"/>
        <v>#REF!</v>
      </c>
      <c r="W224" s="27" t="e">
        <f t="shared" si="152"/>
        <v>#REF!</v>
      </c>
      <c r="Y224" s="27">
        <v>0</v>
      </c>
      <c r="Z224" s="19" t="e">
        <f>+'Mth LC'!#REF!</f>
        <v>#REF!</v>
      </c>
      <c r="AA224" s="19" t="e">
        <f>+'Mth LC'!#REF!</f>
        <v>#REF!</v>
      </c>
      <c r="AB224" s="19" t="e">
        <f>+'Mth LC'!#REF!</f>
        <v>#REF!</v>
      </c>
      <c r="AC224" s="3" t="e">
        <f t="shared" si="153"/>
        <v>#REF!</v>
      </c>
      <c r="AD224" s="27" t="e">
        <f t="shared" si="154"/>
        <v>#REF!</v>
      </c>
    </row>
    <row r="225" spans="1:30">
      <c r="A225" s="32" t="e">
        <f>IF('Mth LC'!#REF!&gt;0,'Mth LC'!#REF!,"")</f>
        <v>#REF!</v>
      </c>
      <c r="B225" s="29" t="e">
        <f>IF('Mth LC'!#REF!&gt;0,'Mth LC'!#REF!,"")</f>
        <v>#REF!</v>
      </c>
      <c r="C225" s="19" t="e">
        <f>+'Mth LC'!#REF!</f>
        <v>#REF!</v>
      </c>
      <c r="D225" s="27">
        <v>0</v>
      </c>
      <c r="E225" s="19" t="e">
        <f>+'Mth LC'!#REF!</f>
        <v>#REF!</v>
      </c>
      <c r="F225" s="19" t="e">
        <f>+'Mth LC'!#REF!</f>
        <v>#REF!</v>
      </c>
      <c r="G225" s="19" t="e">
        <f>+'Mth LC'!#REF!</f>
        <v>#REF!</v>
      </c>
      <c r="H225" s="3" t="e">
        <f t="shared" si="147"/>
        <v>#REF!</v>
      </c>
      <c r="I225" s="27" t="e">
        <f t="shared" si="148"/>
        <v>#REF!</v>
      </c>
      <c r="K225" s="27">
        <v>0</v>
      </c>
      <c r="L225" s="19" t="e">
        <f>+'Mth LC'!#REF!</f>
        <v>#REF!</v>
      </c>
      <c r="M225" s="19" t="e">
        <f>+'Mth LC'!#REF!</f>
        <v>#REF!</v>
      </c>
      <c r="N225" s="19" t="e">
        <f>+'Mth LC'!#REF!</f>
        <v>#REF!</v>
      </c>
      <c r="O225" s="3" t="e">
        <f t="shared" si="149"/>
        <v>#REF!</v>
      </c>
      <c r="P225" s="27" t="e">
        <f t="shared" si="150"/>
        <v>#REF!</v>
      </c>
      <c r="R225" s="27">
        <v>0</v>
      </c>
      <c r="S225" s="19" t="e">
        <f>+'Mth LC'!#REF!</f>
        <v>#REF!</v>
      </c>
      <c r="T225" s="19" t="e">
        <f>+'Mth LC'!#REF!</f>
        <v>#REF!</v>
      </c>
      <c r="U225" s="19" t="e">
        <f>+'Mth LC'!#REF!</f>
        <v>#REF!</v>
      </c>
      <c r="V225" s="3" t="e">
        <f t="shared" si="151"/>
        <v>#REF!</v>
      </c>
      <c r="W225" s="27" t="e">
        <f t="shared" si="152"/>
        <v>#REF!</v>
      </c>
      <c r="Y225" s="27">
        <v>0</v>
      </c>
      <c r="Z225" s="19" t="e">
        <f>+'Mth LC'!#REF!</f>
        <v>#REF!</v>
      </c>
      <c r="AA225" s="19" t="e">
        <f>+'Mth LC'!#REF!</f>
        <v>#REF!</v>
      </c>
      <c r="AB225" s="19" t="e">
        <f>+'Mth LC'!#REF!</f>
        <v>#REF!</v>
      </c>
      <c r="AC225" s="3" t="e">
        <f t="shared" si="153"/>
        <v>#REF!</v>
      </c>
      <c r="AD225" s="27" t="e">
        <f t="shared" si="154"/>
        <v>#REF!</v>
      </c>
    </row>
    <row r="226" spans="1:30">
      <c r="A226" s="32" t="e">
        <f>IF('Mth LC'!#REF!&gt;0,'Mth LC'!#REF!,"")</f>
        <v>#REF!</v>
      </c>
      <c r="B226" s="29" t="e">
        <f>IF('Mth LC'!#REF!&gt;0,'Mth LC'!#REF!,"")</f>
        <v>#REF!</v>
      </c>
      <c r="C226" s="19" t="e">
        <f>+'Mth LC'!#REF!</f>
        <v>#REF!</v>
      </c>
      <c r="D226" s="27">
        <v>0</v>
      </c>
      <c r="E226" s="19" t="e">
        <f>+'Mth LC'!#REF!</f>
        <v>#REF!</v>
      </c>
      <c r="F226" s="19" t="e">
        <f>+'Mth LC'!#REF!</f>
        <v>#REF!</v>
      </c>
      <c r="G226" s="19" t="e">
        <f>+'Mth LC'!#REF!</f>
        <v>#REF!</v>
      </c>
      <c r="H226" s="3" t="e">
        <f t="shared" si="147"/>
        <v>#REF!</v>
      </c>
      <c r="I226" s="27" t="e">
        <f t="shared" si="148"/>
        <v>#REF!</v>
      </c>
      <c r="K226" s="27">
        <v>0</v>
      </c>
      <c r="L226" s="19" t="e">
        <f>+'Mth LC'!#REF!</f>
        <v>#REF!</v>
      </c>
      <c r="M226" s="19" t="e">
        <f>+'Mth LC'!#REF!</f>
        <v>#REF!</v>
      </c>
      <c r="N226" s="19" t="e">
        <f>+'Mth LC'!#REF!</f>
        <v>#REF!</v>
      </c>
      <c r="O226" s="3" t="e">
        <f t="shared" si="149"/>
        <v>#REF!</v>
      </c>
      <c r="P226" s="27" t="e">
        <f t="shared" si="150"/>
        <v>#REF!</v>
      </c>
      <c r="R226" s="27">
        <v>0</v>
      </c>
      <c r="S226" s="19" t="e">
        <f>+'Mth LC'!#REF!</f>
        <v>#REF!</v>
      </c>
      <c r="T226" s="19" t="e">
        <f>+'Mth LC'!#REF!</f>
        <v>#REF!</v>
      </c>
      <c r="U226" s="19" t="e">
        <f>+'Mth LC'!#REF!</f>
        <v>#REF!</v>
      </c>
      <c r="V226" s="3" t="e">
        <f t="shared" si="151"/>
        <v>#REF!</v>
      </c>
      <c r="W226" s="27" t="e">
        <f t="shared" si="152"/>
        <v>#REF!</v>
      </c>
      <c r="Y226" s="27">
        <v>0</v>
      </c>
      <c r="Z226" s="19" t="e">
        <f>+'Mth LC'!#REF!</f>
        <v>#REF!</v>
      </c>
      <c r="AA226" s="19" t="e">
        <f>+'Mth LC'!#REF!</f>
        <v>#REF!</v>
      </c>
      <c r="AB226" s="19" t="e">
        <f>+'Mth LC'!#REF!</f>
        <v>#REF!</v>
      </c>
      <c r="AC226" s="3" t="e">
        <f t="shared" si="153"/>
        <v>#REF!</v>
      </c>
      <c r="AD226" s="27" t="e">
        <f t="shared" si="154"/>
        <v>#REF!</v>
      </c>
    </row>
    <row r="227" spans="1:30">
      <c r="A227" s="32" t="e">
        <f>IF('Mth LC'!#REF!&gt;0,'Mth LC'!#REF!,"")</f>
        <v>#REF!</v>
      </c>
      <c r="B227" s="29" t="e">
        <f>IF('Mth LC'!#REF!&gt;0,'Mth LC'!#REF!,"")</f>
        <v>#REF!</v>
      </c>
      <c r="C227" s="19" t="e">
        <f>+'Mth LC'!#REF!</f>
        <v>#REF!</v>
      </c>
      <c r="D227" s="27">
        <v>0</v>
      </c>
      <c r="E227" s="19" t="e">
        <f>+'Mth LC'!#REF!</f>
        <v>#REF!</v>
      </c>
      <c r="F227" s="19" t="e">
        <f>+'Mth LC'!#REF!</f>
        <v>#REF!</v>
      </c>
      <c r="G227" s="19" t="e">
        <f>+'Mth LC'!#REF!</f>
        <v>#REF!</v>
      </c>
      <c r="H227" s="3" t="e">
        <f t="shared" si="147"/>
        <v>#REF!</v>
      </c>
      <c r="I227" s="27" t="e">
        <f t="shared" si="148"/>
        <v>#REF!</v>
      </c>
      <c r="K227" s="27">
        <v>0</v>
      </c>
      <c r="L227" s="19" t="e">
        <f>+'Mth LC'!#REF!</f>
        <v>#REF!</v>
      </c>
      <c r="M227" s="19" t="e">
        <f>+'Mth LC'!#REF!</f>
        <v>#REF!</v>
      </c>
      <c r="N227" s="19" t="e">
        <f>+'Mth LC'!#REF!</f>
        <v>#REF!</v>
      </c>
      <c r="O227" s="3" t="e">
        <f t="shared" si="149"/>
        <v>#REF!</v>
      </c>
      <c r="P227" s="27" t="e">
        <f t="shared" si="150"/>
        <v>#REF!</v>
      </c>
      <c r="R227" s="27">
        <v>0</v>
      </c>
      <c r="S227" s="19" t="e">
        <f>+'Mth LC'!#REF!</f>
        <v>#REF!</v>
      </c>
      <c r="T227" s="19" t="e">
        <f>+'Mth LC'!#REF!</f>
        <v>#REF!</v>
      </c>
      <c r="U227" s="19" t="e">
        <f>+'Mth LC'!#REF!</f>
        <v>#REF!</v>
      </c>
      <c r="V227" s="3" t="e">
        <f t="shared" si="151"/>
        <v>#REF!</v>
      </c>
      <c r="W227" s="27" t="e">
        <f t="shared" si="152"/>
        <v>#REF!</v>
      </c>
      <c r="Y227" s="27">
        <v>0</v>
      </c>
      <c r="Z227" s="19" t="e">
        <f>+'Mth LC'!#REF!</f>
        <v>#REF!</v>
      </c>
      <c r="AA227" s="19" t="e">
        <f>+'Mth LC'!#REF!</f>
        <v>#REF!</v>
      </c>
      <c r="AB227" s="19" t="e">
        <f>+'Mth LC'!#REF!</f>
        <v>#REF!</v>
      </c>
      <c r="AC227" s="3" t="e">
        <f t="shared" si="153"/>
        <v>#REF!</v>
      </c>
      <c r="AD227" s="27" t="e">
        <f t="shared" si="154"/>
        <v>#REF!</v>
      </c>
    </row>
    <row r="228" spans="1:30">
      <c r="A228" s="32" t="e">
        <f>IF('Mth LC'!#REF!&gt;0,'Mth LC'!#REF!,"")</f>
        <v>#REF!</v>
      </c>
      <c r="B228" s="29" t="e">
        <f>IF('Mth LC'!#REF!&gt;0,'Mth LC'!#REF!,"")</f>
        <v>#REF!</v>
      </c>
      <c r="C228" s="19" t="e">
        <f>+'Mth LC'!#REF!</f>
        <v>#REF!</v>
      </c>
      <c r="D228" s="27">
        <v>0</v>
      </c>
      <c r="E228" s="19" t="e">
        <f>+'Mth LC'!#REF!</f>
        <v>#REF!</v>
      </c>
      <c r="F228" s="19" t="e">
        <f>+'Mth LC'!#REF!</f>
        <v>#REF!</v>
      </c>
      <c r="G228" s="19" t="e">
        <f>+'Mth LC'!#REF!</f>
        <v>#REF!</v>
      </c>
      <c r="H228" s="3" t="e">
        <f t="shared" si="147"/>
        <v>#REF!</v>
      </c>
      <c r="I228" s="27" t="e">
        <f t="shared" si="148"/>
        <v>#REF!</v>
      </c>
      <c r="K228" s="27">
        <v>0</v>
      </c>
      <c r="L228" s="19" t="e">
        <f>+'Mth LC'!#REF!</f>
        <v>#REF!</v>
      </c>
      <c r="M228" s="19" t="e">
        <f>+'Mth LC'!#REF!</f>
        <v>#REF!</v>
      </c>
      <c r="N228" s="19" t="e">
        <f>+'Mth LC'!#REF!</f>
        <v>#REF!</v>
      </c>
      <c r="O228" s="3" t="e">
        <f t="shared" si="149"/>
        <v>#REF!</v>
      </c>
      <c r="P228" s="27" t="e">
        <f t="shared" si="150"/>
        <v>#REF!</v>
      </c>
      <c r="R228" s="27">
        <v>0</v>
      </c>
      <c r="S228" s="19" t="e">
        <f>+'Mth LC'!#REF!</f>
        <v>#REF!</v>
      </c>
      <c r="T228" s="19" t="e">
        <f>+'Mth LC'!#REF!</f>
        <v>#REF!</v>
      </c>
      <c r="U228" s="19" t="e">
        <f>+'Mth LC'!#REF!</f>
        <v>#REF!</v>
      </c>
      <c r="V228" s="3" t="e">
        <f t="shared" si="151"/>
        <v>#REF!</v>
      </c>
      <c r="W228" s="27" t="e">
        <f t="shared" si="152"/>
        <v>#REF!</v>
      </c>
      <c r="Y228" s="27">
        <v>0</v>
      </c>
      <c r="Z228" s="19" t="e">
        <f>+'Mth LC'!#REF!</f>
        <v>#REF!</v>
      </c>
      <c r="AA228" s="19" t="e">
        <f>+'Mth LC'!#REF!</f>
        <v>#REF!</v>
      </c>
      <c r="AB228" s="19" t="e">
        <f>+'Mth LC'!#REF!</f>
        <v>#REF!</v>
      </c>
      <c r="AC228" s="3" t="e">
        <f t="shared" si="153"/>
        <v>#REF!</v>
      </c>
      <c r="AD228" s="27" t="e">
        <f t="shared" si="154"/>
        <v>#REF!</v>
      </c>
    </row>
    <row r="229" spans="1:30">
      <c r="A229" s="32" t="e">
        <f>IF('Mth LC'!#REF!&gt;0,'Mth LC'!#REF!,"")</f>
        <v>#REF!</v>
      </c>
      <c r="B229" s="29" t="e">
        <f>IF('Mth LC'!#REF!&gt;0,'Mth LC'!#REF!,"")</f>
        <v>#REF!</v>
      </c>
      <c r="C229" s="19" t="e">
        <f>+'Mth LC'!#REF!</f>
        <v>#REF!</v>
      </c>
      <c r="D229" s="27">
        <v>0</v>
      </c>
      <c r="E229" s="19" t="e">
        <f>+'Mth LC'!#REF!</f>
        <v>#REF!</v>
      </c>
      <c r="F229" s="19" t="e">
        <f>+'Mth LC'!#REF!</f>
        <v>#REF!</v>
      </c>
      <c r="G229" s="19" t="e">
        <f>+'Mth LC'!#REF!</f>
        <v>#REF!</v>
      </c>
      <c r="H229" s="3" t="e">
        <f t="shared" si="147"/>
        <v>#REF!</v>
      </c>
      <c r="I229" s="27" t="e">
        <f t="shared" si="148"/>
        <v>#REF!</v>
      </c>
      <c r="K229" s="27">
        <v>0</v>
      </c>
      <c r="L229" s="19" t="e">
        <f>+'Mth LC'!#REF!</f>
        <v>#REF!</v>
      </c>
      <c r="M229" s="19" t="e">
        <f>+'Mth LC'!#REF!</f>
        <v>#REF!</v>
      </c>
      <c r="N229" s="19" t="e">
        <f>+'Mth LC'!#REF!</f>
        <v>#REF!</v>
      </c>
      <c r="O229" s="3" t="e">
        <f t="shared" si="149"/>
        <v>#REF!</v>
      </c>
      <c r="P229" s="27" t="e">
        <f t="shared" si="150"/>
        <v>#REF!</v>
      </c>
      <c r="R229" s="27">
        <v>0</v>
      </c>
      <c r="S229" s="19" t="e">
        <f>+'Mth LC'!#REF!</f>
        <v>#REF!</v>
      </c>
      <c r="T229" s="19" t="e">
        <f>+'Mth LC'!#REF!</f>
        <v>#REF!</v>
      </c>
      <c r="U229" s="19" t="e">
        <f>+'Mth LC'!#REF!</f>
        <v>#REF!</v>
      </c>
      <c r="V229" s="3" t="e">
        <f t="shared" si="151"/>
        <v>#REF!</v>
      </c>
      <c r="W229" s="27" t="e">
        <f t="shared" si="152"/>
        <v>#REF!</v>
      </c>
      <c r="Y229" s="27">
        <v>0</v>
      </c>
      <c r="Z229" s="19" t="e">
        <f>+'Mth LC'!#REF!</f>
        <v>#REF!</v>
      </c>
      <c r="AA229" s="19" t="e">
        <f>+'Mth LC'!#REF!</f>
        <v>#REF!</v>
      </c>
      <c r="AB229" s="19" t="e">
        <f>+'Mth LC'!#REF!</f>
        <v>#REF!</v>
      </c>
      <c r="AC229" s="3" t="e">
        <f t="shared" si="153"/>
        <v>#REF!</v>
      </c>
      <c r="AD229" s="27" t="e">
        <f t="shared" si="154"/>
        <v>#REF!</v>
      </c>
    </row>
    <row r="230" spans="1:30">
      <c r="A230" s="32" t="e">
        <f>IF('Mth LC'!#REF!&gt;0,'Mth LC'!#REF!,"")</f>
        <v>#REF!</v>
      </c>
      <c r="B230" s="29" t="e">
        <f>IF('Mth LC'!#REF!&gt;0,'Mth LC'!#REF!,"")</f>
        <v>#REF!</v>
      </c>
      <c r="C230" s="19" t="e">
        <f>+'Mth LC'!#REF!</f>
        <v>#REF!</v>
      </c>
      <c r="D230" s="27">
        <v>0</v>
      </c>
      <c r="E230" s="19" t="e">
        <f>+'Mth LC'!#REF!</f>
        <v>#REF!</v>
      </c>
      <c r="F230" s="19" t="e">
        <f>+'Mth LC'!#REF!</f>
        <v>#REF!</v>
      </c>
      <c r="G230" s="19" t="e">
        <f>+'Mth LC'!#REF!</f>
        <v>#REF!</v>
      </c>
      <c r="H230" s="3" t="e">
        <f t="shared" si="147"/>
        <v>#REF!</v>
      </c>
      <c r="I230" s="27" t="e">
        <f t="shared" si="148"/>
        <v>#REF!</v>
      </c>
      <c r="K230" s="27">
        <v>0</v>
      </c>
      <c r="L230" s="19" t="e">
        <f>+'Mth LC'!#REF!</f>
        <v>#REF!</v>
      </c>
      <c r="M230" s="19" t="e">
        <f>+'Mth LC'!#REF!</f>
        <v>#REF!</v>
      </c>
      <c r="N230" s="19" t="e">
        <f>+'Mth LC'!#REF!</f>
        <v>#REF!</v>
      </c>
      <c r="O230" s="3" t="e">
        <f t="shared" si="149"/>
        <v>#REF!</v>
      </c>
      <c r="P230" s="27" t="e">
        <f t="shared" si="150"/>
        <v>#REF!</v>
      </c>
      <c r="R230" s="27">
        <v>0</v>
      </c>
      <c r="S230" s="19" t="e">
        <f>+'Mth LC'!#REF!</f>
        <v>#REF!</v>
      </c>
      <c r="T230" s="19" t="e">
        <f>+'Mth LC'!#REF!</f>
        <v>#REF!</v>
      </c>
      <c r="U230" s="19" t="e">
        <f>+'Mth LC'!#REF!</f>
        <v>#REF!</v>
      </c>
      <c r="V230" s="3" t="e">
        <f t="shared" si="151"/>
        <v>#REF!</v>
      </c>
      <c r="W230" s="27" t="e">
        <f t="shared" si="152"/>
        <v>#REF!</v>
      </c>
      <c r="Y230" s="27">
        <v>0</v>
      </c>
      <c r="Z230" s="19" t="e">
        <f>+'Mth LC'!#REF!</f>
        <v>#REF!</v>
      </c>
      <c r="AA230" s="19" t="e">
        <f>+'Mth LC'!#REF!</f>
        <v>#REF!</v>
      </c>
      <c r="AB230" s="19" t="e">
        <f>+'Mth LC'!#REF!</f>
        <v>#REF!</v>
      </c>
      <c r="AC230" s="3" t="e">
        <f t="shared" si="153"/>
        <v>#REF!</v>
      </c>
      <c r="AD230" s="27" t="e">
        <f t="shared" si="154"/>
        <v>#REF!</v>
      </c>
    </row>
    <row r="231" spans="1:30">
      <c r="A231" s="32"/>
      <c r="B231" s="1"/>
      <c r="D231" s="27"/>
      <c r="I231" s="19"/>
      <c r="K231" s="27"/>
      <c r="P231" s="19"/>
      <c r="R231" s="27"/>
      <c r="W231" s="19"/>
      <c r="Y231" s="27"/>
      <c r="AD231" s="19"/>
    </row>
    <row r="232" spans="1:30" ht="14" thickBot="1">
      <c r="A232" s="32"/>
      <c r="B232" s="7" t="s">
        <v>151</v>
      </c>
      <c r="D232" s="24">
        <f t="shared" ref="D232:S232" si="155">SUM(D189:D231)</f>
        <v>0</v>
      </c>
      <c r="E232" s="24" t="e">
        <f t="shared" si="155"/>
        <v>#REF!</v>
      </c>
      <c r="F232" s="24" t="e">
        <f t="shared" si="155"/>
        <v>#REF!</v>
      </c>
      <c r="G232" s="24" t="e">
        <f t="shared" si="155"/>
        <v>#REF!</v>
      </c>
      <c r="H232" s="24" t="e">
        <f t="shared" si="155"/>
        <v>#REF!</v>
      </c>
      <c r="I232" s="24" t="e">
        <f t="shared" si="155"/>
        <v>#REF!</v>
      </c>
      <c r="K232" s="24">
        <f t="shared" si="155"/>
        <v>0</v>
      </c>
      <c r="L232" s="24" t="e">
        <f t="shared" si="155"/>
        <v>#REF!</v>
      </c>
      <c r="M232" s="24" t="e">
        <f t="shared" si="155"/>
        <v>#REF!</v>
      </c>
      <c r="N232" s="24" t="e">
        <f t="shared" si="155"/>
        <v>#REF!</v>
      </c>
      <c r="O232" s="24" t="e">
        <f t="shared" si="155"/>
        <v>#REF!</v>
      </c>
      <c r="P232" s="24" t="e">
        <f t="shared" si="155"/>
        <v>#REF!</v>
      </c>
      <c r="R232" s="24">
        <f t="shared" si="155"/>
        <v>0</v>
      </c>
      <c r="S232" s="24" t="e">
        <f t="shared" si="155"/>
        <v>#REF!</v>
      </c>
      <c r="T232" s="24" t="e">
        <f>SUM(T189:T231)</f>
        <v>#REF!</v>
      </c>
      <c r="U232" s="24" t="e">
        <f>SUM(U189:U231)</f>
        <v>#REF!</v>
      </c>
      <c r="V232" s="24" t="e">
        <f>SUM(V189:V231)</f>
        <v>#REF!</v>
      </c>
      <c r="W232" s="24" t="e">
        <f>SUM(W189:W231)</f>
        <v>#REF!</v>
      </c>
      <c r="Y232" s="24">
        <f t="shared" ref="Y232:AD232" si="156">SUM(Y189:Y231)</f>
        <v>0</v>
      </c>
      <c r="Z232" s="24" t="e">
        <f t="shared" si="156"/>
        <v>#REF!</v>
      </c>
      <c r="AA232" s="24" t="e">
        <f t="shared" si="156"/>
        <v>#REF!</v>
      </c>
      <c r="AB232" s="24" t="e">
        <f t="shared" si="156"/>
        <v>#REF!</v>
      </c>
      <c r="AC232" s="24" t="e">
        <f t="shared" si="156"/>
        <v>#REF!</v>
      </c>
      <c r="AD232" s="24" t="e">
        <f t="shared" si="156"/>
        <v>#REF!</v>
      </c>
    </row>
    <row r="233" spans="1:30" ht="14" thickTop="1">
      <c r="A233" s="32"/>
      <c r="B233" s="7"/>
      <c r="D233" s="27"/>
      <c r="E233" s="19"/>
      <c r="F233" s="19"/>
      <c r="G233" s="19"/>
      <c r="H233" s="19"/>
      <c r="I233" s="19"/>
      <c r="K233" s="27"/>
      <c r="L233" s="19"/>
      <c r="M233" s="19"/>
      <c r="N233" s="19"/>
      <c r="O233" s="19"/>
      <c r="P233" s="19"/>
      <c r="R233" s="27"/>
      <c r="S233" s="19"/>
      <c r="T233" s="19"/>
      <c r="U233" s="19"/>
      <c r="V233" s="19"/>
      <c r="W233" s="19"/>
      <c r="Y233" s="27"/>
      <c r="Z233" s="19"/>
      <c r="AA233" s="19"/>
      <c r="AB233" s="19"/>
      <c r="AC233" s="19"/>
      <c r="AD233" s="19"/>
    </row>
    <row r="234" spans="1:30">
      <c r="A234" s="16">
        <f>IF('Mth LC'!A100&gt;0,'Mth LC'!A100,"")</f>
        <v>42583</v>
      </c>
      <c r="B234" s="30" t="str">
        <f>IF('Mth LC'!B100&gt;0,'Mth LC'!B100,"")</f>
        <v>New Hire ($/hr,40 hr wk,52 wks yr)</v>
      </c>
      <c r="C234" s="19">
        <f>+'Mth LC'!C100</f>
        <v>0</v>
      </c>
      <c r="D234" s="46">
        <v>0</v>
      </c>
      <c r="E234" s="19">
        <f>+'Mth LC'!D100</f>
        <v>0</v>
      </c>
      <c r="F234" s="19">
        <f>+'Mth LC'!E100</f>
        <v>0</v>
      </c>
      <c r="G234" s="19">
        <f>+'Mth LC'!F100</f>
        <v>0</v>
      </c>
      <c r="H234" s="3">
        <f t="shared" ref="H234:H249" si="157">SUM(E234:G234)</f>
        <v>0</v>
      </c>
      <c r="I234" s="27">
        <f t="shared" ref="I234:I249" si="158">+D234-H234</f>
        <v>0</v>
      </c>
      <c r="K234" s="46">
        <v>0</v>
      </c>
      <c r="L234" s="19">
        <f>+'Mth LC'!G100</f>
        <v>0</v>
      </c>
      <c r="M234" s="19">
        <f>+'Mth LC'!H100</f>
        <v>0</v>
      </c>
      <c r="N234" s="19">
        <f>+'Mth LC'!I100</f>
        <v>0</v>
      </c>
      <c r="O234" s="3">
        <f t="shared" ref="O234:O249" si="159">SUM(L234:N234)</f>
        <v>0</v>
      </c>
      <c r="P234" s="27">
        <f t="shared" ref="P234:P249" si="160">+K234-O234</f>
        <v>0</v>
      </c>
      <c r="R234" s="46">
        <v>0</v>
      </c>
      <c r="S234" s="19">
        <f>+'Mth LC'!J100</f>
        <v>0</v>
      </c>
      <c r="T234" s="19">
        <f>+'Mth LC'!K100</f>
        <v>0</v>
      </c>
      <c r="U234" s="19">
        <f>+'Mth LC'!L100</f>
        <v>0</v>
      </c>
      <c r="V234" s="3">
        <f t="shared" ref="V234:V249" si="161">SUM(S234:U234)</f>
        <v>0</v>
      </c>
      <c r="W234" s="27">
        <f t="shared" ref="W234:W249" si="162">+R234-V234</f>
        <v>0</v>
      </c>
      <c r="Y234" s="27">
        <v>0</v>
      </c>
      <c r="Z234" s="19">
        <f>+'Mth LC'!M100</f>
        <v>0</v>
      </c>
      <c r="AA234" s="19">
        <f>+'Mth LC'!N100</f>
        <v>0</v>
      </c>
      <c r="AB234" s="19">
        <f>+'Mth LC'!O100</f>
        <v>0</v>
      </c>
      <c r="AC234" s="3">
        <f t="shared" ref="AC234:AC249" si="163">SUM(Z234:AB234)</f>
        <v>0</v>
      </c>
      <c r="AD234" s="27">
        <f t="shared" ref="AD234:AD249" si="164">+Y234-AC234</f>
        <v>0</v>
      </c>
    </row>
    <row r="235" spans="1:30">
      <c r="A235" s="16" t="str">
        <f>IF('Mth LC'!A101&gt;0,'Mth LC'!A101,"")</f>
        <v/>
      </c>
      <c r="B235" s="30" t="str">
        <f>IF('Mth LC'!B101&gt;0,'Mth LC'!B101,"")</f>
        <v>New Hire</v>
      </c>
      <c r="C235" s="19">
        <f>+'Mth LC'!C101</f>
        <v>0</v>
      </c>
      <c r="D235" s="46">
        <v>0</v>
      </c>
      <c r="E235" s="19">
        <f>+'Mth LC'!D101</f>
        <v>0</v>
      </c>
      <c r="F235" s="19">
        <f>+'Mth LC'!E101</f>
        <v>0</v>
      </c>
      <c r="G235" s="19">
        <f>+'Mth LC'!F101</f>
        <v>0</v>
      </c>
      <c r="H235" s="3">
        <f t="shared" si="157"/>
        <v>0</v>
      </c>
      <c r="I235" s="27">
        <f t="shared" si="158"/>
        <v>0</v>
      </c>
      <c r="K235" s="46">
        <v>0</v>
      </c>
      <c r="L235" s="19">
        <f>+'Mth LC'!G101</f>
        <v>0</v>
      </c>
      <c r="M235" s="19">
        <f>+'Mth LC'!H101</f>
        <v>0</v>
      </c>
      <c r="N235" s="19">
        <f>+'Mth LC'!I101</f>
        <v>0</v>
      </c>
      <c r="O235" s="3">
        <f t="shared" si="159"/>
        <v>0</v>
      </c>
      <c r="P235" s="27">
        <f t="shared" si="160"/>
        <v>0</v>
      </c>
      <c r="R235" s="46">
        <v>0</v>
      </c>
      <c r="S235" s="19">
        <f>+'Mth LC'!J101</f>
        <v>0</v>
      </c>
      <c r="T235" s="19">
        <f>+'Mth LC'!K101</f>
        <v>0</v>
      </c>
      <c r="U235" s="19">
        <f>+'Mth LC'!L101</f>
        <v>0</v>
      </c>
      <c r="V235" s="3">
        <f t="shared" si="161"/>
        <v>0</v>
      </c>
      <c r="W235" s="27">
        <f t="shared" si="162"/>
        <v>0</v>
      </c>
      <c r="Y235" s="27">
        <v>0</v>
      </c>
      <c r="Z235" s="19">
        <f>+'Mth LC'!M101</f>
        <v>0</v>
      </c>
      <c r="AA235" s="19">
        <f>+'Mth LC'!N101</f>
        <v>0</v>
      </c>
      <c r="AB235" s="19">
        <f>+'Mth LC'!O101</f>
        <v>0</v>
      </c>
      <c r="AC235" s="3">
        <f t="shared" si="163"/>
        <v>0</v>
      </c>
      <c r="AD235" s="27">
        <f t="shared" si="164"/>
        <v>0</v>
      </c>
    </row>
    <row r="236" spans="1:30">
      <c r="A236" s="16" t="str">
        <f>IF('Mth LC'!A102&gt;0,'Mth LC'!A102,"")</f>
        <v/>
      </c>
      <c r="B236" s="30" t="str">
        <f>IF('Mth LC'!B102&gt;0,'Mth LC'!B102,"")</f>
        <v>New Hire</v>
      </c>
      <c r="C236" s="19">
        <f>+'Mth LC'!C102</f>
        <v>0</v>
      </c>
      <c r="D236" s="46">
        <v>0</v>
      </c>
      <c r="E236" s="19">
        <f>+'Mth LC'!D102</f>
        <v>0</v>
      </c>
      <c r="F236" s="19">
        <f>+'Mth LC'!E102</f>
        <v>0</v>
      </c>
      <c r="G236" s="19">
        <f>+'Mth LC'!F102</f>
        <v>0</v>
      </c>
      <c r="H236" s="3">
        <f t="shared" si="157"/>
        <v>0</v>
      </c>
      <c r="I236" s="27">
        <f t="shared" si="158"/>
        <v>0</v>
      </c>
      <c r="K236" s="46">
        <v>0</v>
      </c>
      <c r="L236" s="19">
        <f>+'Mth LC'!G102</f>
        <v>0</v>
      </c>
      <c r="M236" s="19">
        <f>+'Mth LC'!H102</f>
        <v>0</v>
      </c>
      <c r="N236" s="19">
        <f>+'Mth LC'!I102</f>
        <v>0</v>
      </c>
      <c r="O236" s="3">
        <f t="shared" si="159"/>
        <v>0</v>
      </c>
      <c r="P236" s="27">
        <f t="shared" si="160"/>
        <v>0</v>
      </c>
      <c r="R236" s="46">
        <v>0</v>
      </c>
      <c r="S236" s="19">
        <f>+'Mth LC'!J102</f>
        <v>0</v>
      </c>
      <c r="T236" s="19">
        <f>+'Mth LC'!K102</f>
        <v>0</v>
      </c>
      <c r="U236" s="19">
        <f>+'Mth LC'!L102</f>
        <v>0</v>
      </c>
      <c r="V236" s="3">
        <f t="shared" si="161"/>
        <v>0</v>
      </c>
      <c r="W236" s="27">
        <f t="shared" si="162"/>
        <v>0</v>
      </c>
      <c r="Y236" s="27">
        <v>0</v>
      </c>
      <c r="Z236" s="19">
        <f>+'Mth LC'!M102</f>
        <v>0</v>
      </c>
      <c r="AA236" s="19">
        <f>+'Mth LC'!N102</f>
        <v>0</v>
      </c>
      <c r="AB236" s="19">
        <f>+'Mth LC'!O102</f>
        <v>0</v>
      </c>
      <c r="AC236" s="3">
        <f t="shared" si="163"/>
        <v>0</v>
      </c>
      <c r="AD236" s="27">
        <f t="shared" si="164"/>
        <v>0</v>
      </c>
    </row>
    <row r="237" spans="1:30">
      <c r="A237" s="16" t="str">
        <f>IF('Mth LC'!A103&gt;0,'Mth LC'!A103,"")</f>
        <v/>
      </c>
      <c r="B237" s="30" t="str">
        <f>IF('Mth LC'!B103&gt;0,'Mth LC'!B103,"")</f>
        <v>New Hire</v>
      </c>
      <c r="C237" s="19">
        <f>+'Mth LC'!C103</f>
        <v>0</v>
      </c>
      <c r="D237" s="46">
        <v>0</v>
      </c>
      <c r="E237" s="19">
        <f>+'Mth LC'!D103</f>
        <v>0</v>
      </c>
      <c r="F237" s="19">
        <f>+'Mth LC'!E103</f>
        <v>0</v>
      </c>
      <c r="G237" s="19">
        <f>+'Mth LC'!F103</f>
        <v>0</v>
      </c>
      <c r="H237" s="3">
        <f t="shared" si="157"/>
        <v>0</v>
      </c>
      <c r="I237" s="27">
        <f t="shared" si="158"/>
        <v>0</v>
      </c>
      <c r="K237" s="46">
        <v>0</v>
      </c>
      <c r="L237" s="19">
        <f>+'Mth LC'!G103</f>
        <v>0</v>
      </c>
      <c r="M237" s="19">
        <f>+'Mth LC'!H103</f>
        <v>0</v>
      </c>
      <c r="N237" s="19">
        <f>+'Mth LC'!I103</f>
        <v>0</v>
      </c>
      <c r="O237" s="3">
        <f t="shared" si="159"/>
        <v>0</v>
      </c>
      <c r="P237" s="27">
        <f t="shared" si="160"/>
        <v>0</v>
      </c>
      <c r="R237" s="46">
        <v>0</v>
      </c>
      <c r="S237" s="19">
        <f>+'Mth LC'!J103</f>
        <v>0</v>
      </c>
      <c r="T237" s="19">
        <f>+'Mth LC'!K103</f>
        <v>0</v>
      </c>
      <c r="U237" s="19">
        <f>+'Mth LC'!L103</f>
        <v>0</v>
      </c>
      <c r="V237" s="3">
        <f t="shared" si="161"/>
        <v>0</v>
      </c>
      <c r="W237" s="27">
        <f t="shared" si="162"/>
        <v>0</v>
      </c>
      <c r="Y237" s="27">
        <v>0</v>
      </c>
      <c r="Z237" s="19">
        <f>+'Mth LC'!M103</f>
        <v>0</v>
      </c>
      <c r="AA237" s="19">
        <f>+'Mth LC'!N103</f>
        <v>0</v>
      </c>
      <c r="AB237" s="19">
        <f>+'Mth LC'!O103</f>
        <v>0</v>
      </c>
      <c r="AC237" s="3">
        <f t="shared" si="163"/>
        <v>0</v>
      </c>
      <c r="AD237" s="27">
        <f t="shared" si="164"/>
        <v>0</v>
      </c>
    </row>
    <row r="238" spans="1:30">
      <c r="A238" s="16" t="e">
        <f>IF('Mth LC'!#REF!&gt;0,'Mth LC'!#REF!,"")</f>
        <v>#REF!</v>
      </c>
      <c r="B238" s="30" t="e">
        <f>IF('Mth LC'!#REF!&gt;0,'Mth LC'!#REF!,"")</f>
        <v>#REF!</v>
      </c>
      <c r="C238" s="19" t="e">
        <f>+'Mth LC'!#REF!</f>
        <v>#REF!</v>
      </c>
      <c r="D238" s="46">
        <v>0</v>
      </c>
      <c r="E238" s="19" t="e">
        <f>+'Mth LC'!#REF!</f>
        <v>#REF!</v>
      </c>
      <c r="F238" s="19" t="e">
        <f>+'Mth LC'!#REF!</f>
        <v>#REF!</v>
      </c>
      <c r="G238" s="19" t="e">
        <f>+'Mth LC'!#REF!</f>
        <v>#REF!</v>
      </c>
      <c r="H238" s="3" t="e">
        <f t="shared" si="157"/>
        <v>#REF!</v>
      </c>
      <c r="I238" s="27" t="e">
        <f t="shared" si="158"/>
        <v>#REF!</v>
      </c>
      <c r="K238" s="46">
        <v>0</v>
      </c>
      <c r="L238" s="19" t="e">
        <f>+'Mth LC'!#REF!</f>
        <v>#REF!</v>
      </c>
      <c r="M238" s="19" t="e">
        <f>+'Mth LC'!#REF!</f>
        <v>#REF!</v>
      </c>
      <c r="N238" s="19" t="e">
        <f>+'Mth LC'!#REF!</f>
        <v>#REF!</v>
      </c>
      <c r="O238" s="3" t="e">
        <f t="shared" si="159"/>
        <v>#REF!</v>
      </c>
      <c r="P238" s="27" t="e">
        <f t="shared" si="160"/>
        <v>#REF!</v>
      </c>
      <c r="R238" s="46">
        <v>0</v>
      </c>
      <c r="S238" s="19" t="e">
        <f>+'Mth LC'!#REF!</f>
        <v>#REF!</v>
      </c>
      <c r="T238" s="19" t="e">
        <f>+'Mth LC'!#REF!</f>
        <v>#REF!</v>
      </c>
      <c r="U238" s="19" t="e">
        <f>+'Mth LC'!#REF!</f>
        <v>#REF!</v>
      </c>
      <c r="V238" s="3" t="e">
        <f t="shared" si="161"/>
        <v>#REF!</v>
      </c>
      <c r="W238" s="27" t="e">
        <f t="shared" si="162"/>
        <v>#REF!</v>
      </c>
      <c r="Y238" s="27">
        <v>0</v>
      </c>
      <c r="Z238" s="19" t="e">
        <f>+'Mth LC'!#REF!</f>
        <v>#REF!</v>
      </c>
      <c r="AA238" s="19" t="e">
        <f>+'Mth LC'!#REF!</f>
        <v>#REF!</v>
      </c>
      <c r="AB238" s="19" t="e">
        <f>+'Mth LC'!#REF!</f>
        <v>#REF!</v>
      </c>
      <c r="AC238" s="3" t="e">
        <f t="shared" si="163"/>
        <v>#REF!</v>
      </c>
      <c r="AD238" s="27" t="e">
        <f t="shared" si="164"/>
        <v>#REF!</v>
      </c>
    </row>
    <row r="239" spans="1:30">
      <c r="A239" s="16" t="e">
        <f>IF('Mth LC'!#REF!&gt;0,'Mth LC'!#REF!,"")</f>
        <v>#REF!</v>
      </c>
      <c r="B239" s="30" t="e">
        <f>IF('Mth LC'!#REF!&gt;0,'Mth LC'!#REF!,"")</f>
        <v>#REF!</v>
      </c>
      <c r="C239" s="19" t="e">
        <f>+'Mth LC'!#REF!</f>
        <v>#REF!</v>
      </c>
      <c r="D239" s="46">
        <v>0</v>
      </c>
      <c r="E239" s="19" t="e">
        <f>+'Mth LC'!#REF!</f>
        <v>#REF!</v>
      </c>
      <c r="F239" s="19" t="e">
        <f>+'Mth LC'!#REF!</f>
        <v>#REF!</v>
      </c>
      <c r="G239" s="19" t="e">
        <f>+'Mth LC'!#REF!</f>
        <v>#REF!</v>
      </c>
      <c r="H239" s="3" t="e">
        <f t="shared" si="157"/>
        <v>#REF!</v>
      </c>
      <c r="I239" s="27" t="e">
        <f t="shared" si="158"/>
        <v>#REF!</v>
      </c>
      <c r="K239" s="46">
        <v>0</v>
      </c>
      <c r="L239" s="19" t="e">
        <f>+'Mth LC'!#REF!</f>
        <v>#REF!</v>
      </c>
      <c r="M239" s="19" t="e">
        <f>+'Mth LC'!#REF!</f>
        <v>#REF!</v>
      </c>
      <c r="N239" s="19" t="e">
        <f>+'Mth LC'!#REF!</f>
        <v>#REF!</v>
      </c>
      <c r="O239" s="3" t="e">
        <f t="shared" si="159"/>
        <v>#REF!</v>
      </c>
      <c r="P239" s="27" t="e">
        <f t="shared" si="160"/>
        <v>#REF!</v>
      </c>
      <c r="R239" s="46">
        <v>0</v>
      </c>
      <c r="S239" s="19" t="e">
        <f>+'Mth LC'!#REF!</f>
        <v>#REF!</v>
      </c>
      <c r="T239" s="19" t="e">
        <f>+'Mth LC'!#REF!</f>
        <v>#REF!</v>
      </c>
      <c r="U239" s="19" t="e">
        <f>+'Mth LC'!#REF!</f>
        <v>#REF!</v>
      </c>
      <c r="V239" s="3" t="e">
        <f t="shared" si="161"/>
        <v>#REF!</v>
      </c>
      <c r="W239" s="27" t="e">
        <f t="shared" si="162"/>
        <v>#REF!</v>
      </c>
      <c r="Y239" s="27">
        <v>0</v>
      </c>
      <c r="Z239" s="19" t="e">
        <f>+'Mth LC'!#REF!</f>
        <v>#REF!</v>
      </c>
      <c r="AA239" s="19" t="e">
        <f>+'Mth LC'!#REF!</f>
        <v>#REF!</v>
      </c>
      <c r="AB239" s="19" t="e">
        <f>+'Mth LC'!#REF!</f>
        <v>#REF!</v>
      </c>
      <c r="AC239" s="3" t="e">
        <f t="shared" si="163"/>
        <v>#REF!</v>
      </c>
      <c r="AD239" s="27" t="e">
        <f t="shared" si="164"/>
        <v>#REF!</v>
      </c>
    </row>
    <row r="240" spans="1:30">
      <c r="A240" s="16" t="e">
        <f>IF('Mth LC'!#REF!&gt;0,'Mth LC'!#REF!,"")</f>
        <v>#REF!</v>
      </c>
      <c r="B240" s="30" t="e">
        <f>IF('Mth LC'!#REF!&gt;0,'Mth LC'!#REF!,"")</f>
        <v>#REF!</v>
      </c>
      <c r="C240" s="19" t="e">
        <f>+'Mth LC'!#REF!</f>
        <v>#REF!</v>
      </c>
      <c r="D240" s="46">
        <v>0</v>
      </c>
      <c r="E240" s="19" t="e">
        <f>+'Mth LC'!#REF!</f>
        <v>#REF!</v>
      </c>
      <c r="F240" s="19" t="e">
        <f>+'Mth LC'!#REF!</f>
        <v>#REF!</v>
      </c>
      <c r="G240" s="19" t="e">
        <f>+'Mth LC'!#REF!</f>
        <v>#REF!</v>
      </c>
      <c r="H240" s="3" t="e">
        <f t="shared" si="157"/>
        <v>#REF!</v>
      </c>
      <c r="I240" s="27" t="e">
        <f t="shared" si="158"/>
        <v>#REF!</v>
      </c>
      <c r="K240" s="46">
        <v>0</v>
      </c>
      <c r="L240" s="19" t="e">
        <f>+'Mth LC'!#REF!</f>
        <v>#REF!</v>
      </c>
      <c r="M240" s="19" t="e">
        <f>+'Mth LC'!#REF!</f>
        <v>#REF!</v>
      </c>
      <c r="N240" s="19" t="e">
        <f>+'Mth LC'!#REF!</f>
        <v>#REF!</v>
      </c>
      <c r="O240" s="3" t="e">
        <f t="shared" si="159"/>
        <v>#REF!</v>
      </c>
      <c r="P240" s="27" t="e">
        <f t="shared" si="160"/>
        <v>#REF!</v>
      </c>
      <c r="R240" s="46">
        <v>0</v>
      </c>
      <c r="S240" s="19" t="e">
        <f>+'Mth LC'!#REF!</f>
        <v>#REF!</v>
      </c>
      <c r="T240" s="19" t="e">
        <f>+'Mth LC'!#REF!</f>
        <v>#REF!</v>
      </c>
      <c r="U240" s="19" t="e">
        <f>+'Mth LC'!#REF!</f>
        <v>#REF!</v>
      </c>
      <c r="V240" s="3" t="e">
        <f t="shared" si="161"/>
        <v>#REF!</v>
      </c>
      <c r="W240" s="27" t="e">
        <f t="shared" si="162"/>
        <v>#REF!</v>
      </c>
      <c r="Y240" s="27">
        <v>0</v>
      </c>
      <c r="Z240" s="19" t="e">
        <f>+'Mth LC'!#REF!</f>
        <v>#REF!</v>
      </c>
      <c r="AA240" s="19" t="e">
        <f>+'Mth LC'!#REF!</f>
        <v>#REF!</v>
      </c>
      <c r="AB240" s="19" t="e">
        <f>+'Mth LC'!#REF!</f>
        <v>#REF!</v>
      </c>
      <c r="AC240" s="3" t="e">
        <f t="shared" si="163"/>
        <v>#REF!</v>
      </c>
      <c r="AD240" s="27" t="e">
        <f t="shared" si="164"/>
        <v>#REF!</v>
      </c>
    </row>
    <row r="241" spans="1:30">
      <c r="A241" s="16" t="e">
        <f>IF('Mth LC'!#REF!&gt;0,'Mth LC'!#REF!,"")</f>
        <v>#REF!</v>
      </c>
      <c r="B241" s="30" t="e">
        <f>IF('Mth LC'!#REF!&gt;0,'Mth LC'!#REF!,"")</f>
        <v>#REF!</v>
      </c>
      <c r="C241" s="19" t="e">
        <f>+'Mth LC'!#REF!</f>
        <v>#REF!</v>
      </c>
      <c r="D241" s="46">
        <v>0</v>
      </c>
      <c r="E241" s="19" t="e">
        <f>+'Mth LC'!#REF!</f>
        <v>#REF!</v>
      </c>
      <c r="F241" s="19" t="e">
        <f>+'Mth LC'!#REF!</f>
        <v>#REF!</v>
      </c>
      <c r="G241" s="19" t="e">
        <f>+'Mth LC'!#REF!</f>
        <v>#REF!</v>
      </c>
      <c r="H241" s="3" t="e">
        <f t="shared" si="157"/>
        <v>#REF!</v>
      </c>
      <c r="I241" s="27" t="e">
        <f t="shared" si="158"/>
        <v>#REF!</v>
      </c>
      <c r="K241" s="46">
        <v>0</v>
      </c>
      <c r="L241" s="19" t="e">
        <f>+'Mth LC'!#REF!</f>
        <v>#REF!</v>
      </c>
      <c r="M241" s="19" t="e">
        <f>+'Mth LC'!#REF!</f>
        <v>#REF!</v>
      </c>
      <c r="N241" s="19" t="e">
        <f>+'Mth LC'!#REF!</f>
        <v>#REF!</v>
      </c>
      <c r="O241" s="3" t="e">
        <f t="shared" si="159"/>
        <v>#REF!</v>
      </c>
      <c r="P241" s="27" t="e">
        <f t="shared" si="160"/>
        <v>#REF!</v>
      </c>
      <c r="R241" s="46">
        <v>0</v>
      </c>
      <c r="S241" s="19" t="e">
        <f>+'Mth LC'!#REF!</f>
        <v>#REF!</v>
      </c>
      <c r="T241" s="19" t="e">
        <f>+'Mth LC'!#REF!</f>
        <v>#REF!</v>
      </c>
      <c r="U241" s="19" t="e">
        <f>+'Mth LC'!#REF!</f>
        <v>#REF!</v>
      </c>
      <c r="V241" s="3" t="e">
        <f t="shared" si="161"/>
        <v>#REF!</v>
      </c>
      <c r="W241" s="27" t="e">
        <f t="shared" si="162"/>
        <v>#REF!</v>
      </c>
      <c r="Y241" s="27">
        <v>0</v>
      </c>
      <c r="Z241" s="19" t="e">
        <f>+'Mth LC'!#REF!</f>
        <v>#REF!</v>
      </c>
      <c r="AA241" s="19" t="e">
        <f>+'Mth LC'!#REF!</f>
        <v>#REF!</v>
      </c>
      <c r="AB241" s="19" t="e">
        <f>+'Mth LC'!#REF!</f>
        <v>#REF!</v>
      </c>
      <c r="AC241" s="3" t="e">
        <f t="shared" si="163"/>
        <v>#REF!</v>
      </c>
      <c r="AD241" s="27" t="e">
        <f t="shared" si="164"/>
        <v>#REF!</v>
      </c>
    </row>
    <row r="242" spans="1:30">
      <c r="A242" s="16" t="e">
        <f>IF('Mth LC'!#REF!&gt;0,'Mth LC'!#REF!,"")</f>
        <v>#REF!</v>
      </c>
      <c r="B242" s="30" t="e">
        <f>IF('Mth LC'!#REF!&gt;0,'Mth LC'!#REF!,"")</f>
        <v>#REF!</v>
      </c>
      <c r="C242" s="19" t="e">
        <f>+'Mth LC'!#REF!</f>
        <v>#REF!</v>
      </c>
      <c r="D242" s="46">
        <v>0</v>
      </c>
      <c r="E242" s="19" t="e">
        <f>+'Mth LC'!#REF!</f>
        <v>#REF!</v>
      </c>
      <c r="F242" s="19" t="e">
        <f>+'Mth LC'!#REF!</f>
        <v>#REF!</v>
      </c>
      <c r="G242" s="19" t="e">
        <f>+'Mth LC'!#REF!</f>
        <v>#REF!</v>
      </c>
      <c r="H242" s="3" t="e">
        <f t="shared" si="157"/>
        <v>#REF!</v>
      </c>
      <c r="I242" s="27" t="e">
        <f t="shared" si="158"/>
        <v>#REF!</v>
      </c>
      <c r="K242" s="46">
        <v>0</v>
      </c>
      <c r="L242" s="19" t="e">
        <f>+'Mth LC'!#REF!</f>
        <v>#REF!</v>
      </c>
      <c r="M242" s="19" t="e">
        <f>+'Mth LC'!#REF!</f>
        <v>#REF!</v>
      </c>
      <c r="N242" s="19" t="e">
        <f>+'Mth LC'!#REF!</f>
        <v>#REF!</v>
      </c>
      <c r="O242" s="3" t="e">
        <f t="shared" si="159"/>
        <v>#REF!</v>
      </c>
      <c r="P242" s="27" t="e">
        <f t="shared" si="160"/>
        <v>#REF!</v>
      </c>
      <c r="R242" s="46">
        <v>0</v>
      </c>
      <c r="S242" s="19" t="e">
        <f>+'Mth LC'!#REF!</f>
        <v>#REF!</v>
      </c>
      <c r="T242" s="19" t="e">
        <f>+'Mth LC'!#REF!</f>
        <v>#REF!</v>
      </c>
      <c r="U242" s="19" t="e">
        <f>+'Mth LC'!#REF!</f>
        <v>#REF!</v>
      </c>
      <c r="V242" s="3" t="e">
        <f t="shared" si="161"/>
        <v>#REF!</v>
      </c>
      <c r="W242" s="27" t="e">
        <f t="shared" si="162"/>
        <v>#REF!</v>
      </c>
      <c r="Y242" s="27">
        <v>0</v>
      </c>
      <c r="Z242" s="19" t="e">
        <f>+'Mth LC'!#REF!</f>
        <v>#REF!</v>
      </c>
      <c r="AA242" s="19" t="e">
        <f>+'Mth LC'!#REF!</f>
        <v>#REF!</v>
      </c>
      <c r="AB242" s="19" t="e">
        <f>+'Mth LC'!#REF!</f>
        <v>#REF!</v>
      </c>
      <c r="AC242" s="3" t="e">
        <f t="shared" si="163"/>
        <v>#REF!</v>
      </c>
      <c r="AD242" s="27" t="e">
        <f t="shared" si="164"/>
        <v>#REF!</v>
      </c>
    </row>
    <row r="243" spans="1:30">
      <c r="A243" s="16" t="e">
        <f>IF('Mth LC'!#REF!&gt;0,'Mth LC'!#REF!,"")</f>
        <v>#REF!</v>
      </c>
      <c r="B243" s="30" t="e">
        <f>IF('Mth LC'!#REF!&gt;0,'Mth LC'!#REF!,"")</f>
        <v>#REF!</v>
      </c>
      <c r="C243" s="19" t="e">
        <f>+'Mth LC'!#REF!</f>
        <v>#REF!</v>
      </c>
      <c r="D243" s="46">
        <v>0</v>
      </c>
      <c r="E243" s="19" t="e">
        <f>+'Mth LC'!#REF!</f>
        <v>#REF!</v>
      </c>
      <c r="F243" s="19" t="e">
        <f>+'Mth LC'!#REF!</f>
        <v>#REF!</v>
      </c>
      <c r="G243" s="19" t="e">
        <f>+'Mth LC'!#REF!</f>
        <v>#REF!</v>
      </c>
      <c r="H243" s="3" t="e">
        <f t="shared" si="157"/>
        <v>#REF!</v>
      </c>
      <c r="I243" s="27" t="e">
        <f t="shared" si="158"/>
        <v>#REF!</v>
      </c>
      <c r="K243" s="46">
        <v>0</v>
      </c>
      <c r="L243" s="19" t="e">
        <f>+'Mth LC'!#REF!</f>
        <v>#REF!</v>
      </c>
      <c r="M243" s="19" t="e">
        <f>+'Mth LC'!#REF!</f>
        <v>#REF!</v>
      </c>
      <c r="N243" s="19" t="e">
        <f>+'Mth LC'!#REF!</f>
        <v>#REF!</v>
      </c>
      <c r="O243" s="3" t="e">
        <f t="shared" si="159"/>
        <v>#REF!</v>
      </c>
      <c r="P243" s="27" t="e">
        <f t="shared" si="160"/>
        <v>#REF!</v>
      </c>
      <c r="R243" s="46">
        <v>0</v>
      </c>
      <c r="S243" s="19" t="e">
        <f>+'Mth LC'!#REF!</f>
        <v>#REF!</v>
      </c>
      <c r="T243" s="19" t="e">
        <f>+'Mth LC'!#REF!</f>
        <v>#REF!</v>
      </c>
      <c r="U243" s="19" t="e">
        <f>+'Mth LC'!#REF!</f>
        <v>#REF!</v>
      </c>
      <c r="V243" s="3" t="e">
        <f t="shared" si="161"/>
        <v>#REF!</v>
      </c>
      <c r="W243" s="27" t="e">
        <f t="shared" si="162"/>
        <v>#REF!</v>
      </c>
      <c r="Y243" s="27">
        <v>0</v>
      </c>
      <c r="Z243" s="19" t="e">
        <f>+'Mth LC'!#REF!</f>
        <v>#REF!</v>
      </c>
      <c r="AA243" s="19" t="e">
        <f>+'Mth LC'!#REF!</f>
        <v>#REF!</v>
      </c>
      <c r="AB243" s="19" t="e">
        <f>+'Mth LC'!#REF!</f>
        <v>#REF!</v>
      </c>
      <c r="AC243" s="3" t="e">
        <f t="shared" si="163"/>
        <v>#REF!</v>
      </c>
      <c r="AD243" s="27" t="e">
        <f t="shared" si="164"/>
        <v>#REF!</v>
      </c>
    </row>
    <row r="244" spans="1:30">
      <c r="A244" s="16" t="e">
        <f>IF('Mth LC'!#REF!&gt;0,'Mth LC'!#REF!,"")</f>
        <v>#REF!</v>
      </c>
      <c r="B244" s="30" t="e">
        <f>IF('Mth LC'!#REF!&gt;0,'Mth LC'!#REF!,"")</f>
        <v>#REF!</v>
      </c>
      <c r="C244" s="19" t="e">
        <f>+'Mth LC'!#REF!</f>
        <v>#REF!</v>
      </c>
      <c r="D244" s="46">
        <v>0</v>
      </c>
      <c r="E244" s="19" t="e">
        <f>+'Mth LC'!#REF!</f>
        <v>#REF!</v>
      </c>
      <c r="F244" s="19" t="e">
        <f>+'Mth LC'!#REF!</f>
        <v>#REF!</v>
      </c>
      <c r="G244" s="19" t="e">
        <f>+'Mth LC'!#REF!</f>
        <v>#REF!</v>
      </c>
      <c r="H244" s="3" t="e">
        <f t="shared" si="157"/>
        <v>#REF!</v>
      </c>
      <c r="I244" s="27" t="e">
        <f t="shared" si="158"/>
        <v>#REF!</v>
      </c>
      <c r="K244" s="46">
        <v>0</v>
      </c>
      <c r="L244" s="19" t="e">
        <f>+'Mth LC'!#REF!</f>
        <v>#REF!</v>
      </c>
      <c r="M244" s="19" t="e">
        <f>+'Mth LC'!#REF!</f>
        <v>#REF!</v>
      </c>
      <c r="N244" s="19" t="e">
        <f>+'Mth LC'!#REF!</f>
        <v>#REF!</v>
      </c>
      <c r="O244" s="3" t="e">
        <f t="shared" si="159"/>
        <v>#REF!</v>
      </c>
      <c r="P244" s="27" t="e">
        <f t="shared" si="160"/>
        <v>#REF!</v>
      </c>
      <c r="R244" s="46">
        <v>0</v>
      </c>
      <c r="S244" s="19" t="e">
        <f>+'Mth LC'!#REF!</f>
        <v>#REF!</v>
      </c>
      <c r="T244" s="19" t="e">
        <f>+'Mth LC'!#REF!</f>
        <v>#REF!</v>
      </c>
      <c r="U244" s="19" t="e">
        <f>+'Mth LC'!#REF!</f>
        <v>#REF!</v>
      </c>
      <c r="V244" s="3" t="e">
        <f t="shared" si="161"/>
        <v>#REF!</v>
      </c>
      <c r="W244" s="27" t="e">
        <f t="shared" si="162"/>
        <v>#REF!</v>
      </c>
      <c r="Y244" s="27">
        <v>0</v>
      </c>
      <c r="Z244" s="19" t="e">
        <f>+'Mth LC'!#REF!</f>
        <v>#REF!</v>
      </c>
      <c r="AA244" s="19" t="e">
        <f>+'Mth LC'!#REF!</f>
        <v>#REF!</v>
      </c>
      <c r="AB244" s="19" t="e">
        <f>+'Mth LC'!#REF!</f>
        <v>#REF!</v>
      </c>
      <c r="AC244" s="3" t="e">
        <f t="shared" si="163"/>
        <v>#REF!</v>
      </c>
      <c r="AD244" s="27" t="e">
        <f t="shared" si="164"/>
        <v>#REF!</v>
      </c>
    </row>
    <row r="245" spans="1:30">
      <c r="A245" s="16" t="e">
        <f>IF('Mth LC'!#REF!&gt;0,'Mth LC'!#REF!,"")</f>
        <v>#REF!</v>
      </c>
      <c r="B245" s="30" t="e">
        <f>IF('Mth LC'!#REF!&gt;0,'Mth LC'!#REF!,"")</f>
        <v>#REF!</v>
      </c>
      <c r="C245" s="19" t="e">
        <f>+'Mth LC'!#REF!</f>
        <v>#REF!</v>
      </c>
      <c r="D245" s="46">
        <v>0</v>
      </c>
      <c r="E245" s="19" t="e">
        <f>+'Mth LC'!#REF!</f>
        <v>#REF!</v>
      </c>
      <c r="F245" s="19" t="e">
        <f>+'Mth LC'!#REF!</f>
        <v>#REF!</v>
      </c>
      <c r="G245" s="19" t="e">
        <f>+'Mth LC'!#REF!</f>
        <v>#REF!</v>
      </c>
      <c r="H245" s="3" t="e">
        <f t="shared" si="157"/>
        <v>#REF!</v>
      </c>
      <c r="I245" s="27" t="e">
        <f t="shared" si="158"/>
        <v>#REF!</v>
      </c>
      <c r="K245" s="46">
        <v>0</v>
      </c>
      <c r="L245" s="19" t="e">
        <f>+'Mth LC'!#REF!</f>
        <v>#REF!</v>
      </c>
      <c r="M245" s="19" t="e">
        <f>+'Mth LC'!#REF!</f>
        <v>#REF!</v>
      </c>
      <c r="N245" s="19" t="e">
        <f>+'Mth LC'!#REF!</f>
        <v>#REF!</v>
      </c>
      <c r="O245" s="3" t="e">
        <f t="shared" si="159"/>
        <v>#REF!</v>
      </c>
      <c r="P245" s="27" t="e">
        <f t="shared" si="160"/>
        <v>#REF!</v>
      </c>
      <c r="R245" s="46">
        <v>0</v>
      </c>
      <c r="S245" s="19" t="e">
        <f>+'Mth LC'!#REF!</f>
        <v>#REF!</v>
      </c>
      <c r="T245" s="19" t="e">
        <f>+'Mth LC'!#REF!</f>
        <v>#REF!</v>
      </c>
      <c r="U245" s="19" t="e">
        <f>+'Mth LC'!#REF!</f>
        <v>#REF!</v>
      </c>
      <c r="V245" s="3" t="e">
        <f t="shared" si="161"/>
        <v>#REF!</v>
      </c>
      <c r="W245" s="27" t="e">
        <f t="shared" si="162"/>
        <v>#REF!</v>
      </c>
      <c r="Y245" s="27">
        <v>0</v>
      </c>
      <c r="Z245" s="19" t="e">
        <f>+'Mth LC'!#REF!</f>
        <v>#REF!</v>
      </c>
      <c r="AA245" s="19" t="e">
        <f>+'Mth LC'!#REF!</f>
        <v>#REF!</v>
      </c>
      <c r="AB245" s="19" t="e">
        <f>+'Mth LC'!#REF!</f>
        <v>#REF!</v>
      </c>
      <c r="AC245" s="3" t="e">
        <f t="shared" si="163"/>
        <v>#REF!</v>
      </c>
      <c r="AD245" s="27" t="e">
        <f t="shared" si="164"/>
        <v>#REF!</v>
      </c>
    </row>
    <row r="246" spans="1:30">
      <c r="A246" s="16" t="e">
        <f>IF('Mth LC'!#REF!&gt;0,'Mth LC'!#REF!,"")</f>
        <v>#REF!</v>
      </c>
      <c r="B246" s="30" t="e">
        <f>IF('Mth LC'!#REF!&gt;0,'Mth LC'!#REF!,"")</f>
        <v>#REF!</v>
      </c>
      <c r="C246" s="19" t="e">
        <f>+'Mth LC'!#REF!</f>
        <v>#REF!</v>
      </c>
      <c r="D246" s="46">
        <v>0</v>
      </c>
      <c r="E246" s="19" t="e">
        <f>+'Mth LC'!#REF!</f>
        <v>#REF!</v>
      </c>
      <c r="F246" s="19" t="e">
        <f>+'Mth LC'!#REF!</f>
        <v>#REF!</v>
      </c>
      <c r="G246" s="19" t="e">
        <f>+'Mth LC'!#REF!</f>
        <v>#REF!</v>
      </c>
      <c r="H246" s="3" t="e">
        <f t="shared" si="157"/>
        <v>#REF!</v>
      </c>
      <c r="I246" s="27" t="e">
        <f t="shared" si="158"/>
        <v>#REF!</v>
      </c>
      <c r="K246" s="46">
        <v>0</v>
      </c>
      <c r="L246" s="19" t="e">
        <f>+'Mth LC'!#REF!</f>
        <v>#REF!</v>
      </c>
      <c r="M246" s="19" t="e">
        <f>+'Mth LC'!#REF!</f>
        <v>#REF!</v>
      </c>
      <c r="N246" s="19" t="e">
        <f>+'Mth LC'!#REF!</f>
        <v>#REF!</v>
      </c>
      <c r="O246" s="3" t="e">
        <f t="shared" si="159"/>
        <v>#REF!</v>
      </c>
      <c r="P246" s="27" t="e">
        <f t="shared" si="160"/>
        <v>#REF!</v>
      </c>
      <c r="R246" s="46">
        <v>0</v>
      </c>
      <c r="S246" s="19" t="e">
        <f>+'Mth LC'!#REF!</f>
        <v>#REF!</v>
      </c>
      <c r="T246" s="19" t="e">
        <f>+'Mth LC'!#REF!</f>
        <v>#REF!</v>
      </c>
      <c r="U246" s="19" t="e">
        <f>+'Mth LC'!#REF!</f>
        <v>#REF!</v>
      </c>
      <c r="V246" s="3" t="e">
        <f t="shared" si="161"/>
        <v>#REF!</v>
      </c>
      <c r="W246" s="27" t="e">
        <f t="shared" si="162"/>
        <v>#REF!</v>
      </c>
      <c r="Y246" s="27">
        <v>0</v>
      </c>
      <c r="Z246" s="19" t="e">
        <f>+'Mth LC'!#REF!</f>
        <v>#REF!</v>
      </c>
      <c r="AA246" s="19" t="e">
        <f>+'Mth LC'!#REF!</f>
        <v>#REF!</v>
      </c>
      <c r="AB246" s="19" t="e">
        <f>+'Mth LC'!#REF!</f>
        <v>#REF!</v>
      </c>
      <c r="AC246" s="3" t="e">
        <f t="shared" si="163"/>
        <v>#REF!</v>
      </c>
      <c r="AD246" s="27" t="e">
        <f t="shared" si="164"/>
        <v>#REF!</v>
      </c>
    </row>
    <row r="247" spans="1:30">
      <c r="A247" s="16" t="e">
        <f>IF('Mth LC'!#REF!&gt;0,'Mth LC'!#REF!,"")</f>
        <v>#REF!</v>
      </c>
      <c r="B247" s="30" t="e">
        <f>IF('Mth LC'!#REF!&gt;0,'Mth LC'!#REF!,"")</f>
        <v>#REF!</v>
      </c>
      <c r="C247" s="19" t="e">
        <f>+'Mth LC'!#REF!</f>
        <v>#REF!</v>
      </c>
      <c r="D247" s="46">
        <v>0</v>
      </c>
      <c r="E247" s="19" t="e">
        <f>+'Mth LC'!#REF!</f>
        <v>#REF!</v>
      </c>
      <c r="F247" s="19" t="e">
        <f>+'Mth LC'!#REF!</f>
        <v>#REF!</v>
      </c>
      <c r="G247" s="19" t="e">
        <f>+'Mth LC'!#REF!</f>
        <v>#REF!</v>
      </c>
      <c r="H247" s="3" t="e">
        <f t="shared" si="157"/>
        <v>#REF!</v>
      </c>
      <c r="I247" s="27" t="e">
        <f t="shared" si="158"/>
        <v>#REF!</v>
      </c>
      <c r="K247" s="46">
        <v>0</v>
      </c>
      <c r="L247" s="19" t="e">
        <f>+'Mth LC'!#REF!</f>
        <v>#REF!</v>
      </c>
      <c r="M247" s="19" t="e">
        <f>+'Mth LC'!#REF!</f>
        <v>#REF!</v>
      </c>
      <c r="N247" s="19" t="e">
        <f>+'Mth LC'!#REF!</f>
        <v>#REF!</v>
      </c>
      <c r="O247" s="3" t="e">
        <f t="shared" si="159"/>
        <v>#REF!</v>
      </c>
      <c r="P247" s="27" t="e">
        <f t="shared" si="160"/>
        <v>#REF!</v>
      </c>
      <c r="R247" s="46">
        <v>0</v>
      </c>
      <c r="S247" s="19" t="e">
        <f>+'Mth LC'!#REF!</f>
        <v>#REF!</v>
      </c>
      <c r="T247" s="19" t="e">
        <f>+'Mth LC'!#REF!</f>
        <v>#REF!</v>
      </c>
      <c r="U247" s="19" t="e">
        <f>+'Mth LC'!#REF!</f>
        <v>#REF!</v>
      </c>
      <c r="V247" s="3" t="e">
        <f t="shared" si="161"/>
        <v>#REF!</v>
      </c>
      <c r="W247" s="27" t="e">
        <f t="shared" si="162"/>
        <v>#REF!</v>
      </c>
      <c r="Y247" s="27">
        <v>0</v>
      </c>
      <c r="Z247" s="19" t="e">
        <f>+'Mth LC'!#REF!</f>
        <v>#REF!</v>
      </c>
      <c r="AA247" s="19" t="e">
        <f>+'Mth LC'!#REF!</f>
        <v>#REF!</v>
      </c>
      <c r="AB247" s="19" t="e">
        <f>+'Mth LC'!#REF!</f>
        <v>#REF!</v>
      </c>
      <c r="AC247" s="3" t="e">
        <f t="shared" si="163"/>
        <v>#REF!</v>
      </c>
      <c r="AD247" s="27" t="e">
        <f t="shared" si="164"/>
        <v>#REF!</v>
      </c>
    </row>
    <row r="248" spans="1:30">
      <c r="A248" s="16" t="e">
        <f>IF('Mth LC'!#REF!&gt;0,'Mth LC'!#REF!,"")</f>
        <v>#REF!</v>
      </c>
      <c r="B248" s="30" t="e">
        <f>IF('Mth LC'!#REF!&gt;0,'Mth LC'!#REF!,"")</f>
        <v>#REF!</v>
      </c>
      <c r="C248" s="19" t="e">
        <f>+'Mth LC'!#REF!</f>
        <v>#REF!</v>
      </c>
      <c r="D248" s="46">
        <v>0</v>
      </c>
      <c r="E248" s="19" t="e">
        <f>+'Mth LC'!#REF!</f>
        <v>#REF!</v>
      </c>
      <c r="F248" s="19" t="e">
        <f>+'Mth LC'!#REF!</f>
        <v>#REF!</v>
      </c>
      <c r="G248" s="19" t="e">
        <f>+'Mth LC'!#REF!</f>
        <v>#REF!</v>
      </c>
      <c r="H248" s="3" t="e">
        <f t="shared" si="157"/>
        <v>#REF!</v>
      </c>
      <c r="I248" s="27" t="e">
        <f t="shared" si="158"/>
        <v>#REF!</v>
      </c>
      <c r="K248" s="46">
        <v>0</v>
      </c>
      <c r="L248" s="19" t="e">
        <f>+'Mth LC'!#REF!</f>
        <v>#REF!</v>
      </c>
      <c r="M248" s="19" t="e">
        <f>+'Mth LC'!#REF!</f>
        <v>#REF!</v>
      </c>
      <c r="N248" s="19" t="e">
        <f>+'Mth LC'!#REF!</f>
        <v>#REF!</v>
      </c>
      <c r="O248" s="3" t="e">
        <f t="shared" si="159"/>
        <v>#REF!</v>
      </c>
      <c r="P248" s="27" t="e">
        <f t="shared" si="160"/>
        <v>#REF!</v>
      </c>
      <c r="R248" s="46">
        <v>0</v>
      </c>
      <c r="S248" s="19" t="e">
        <f>+'Mth LC'!#REF!</f>
        <v>#REF!</v>
      </c>
      <c r="T248" s="19" t="e">
        <f>+'Mth LC'!#REF!</f>
        <v>#REF!</v>
      </c>
      <c r="U248" s="19" t="e">
        <f>+'Mth LC'!#REF!</f>
        <v>#REF!</v>
      </c>
      <c r="V248" s="3" t="e">
        <f t="shared" si="161"/>
        <v>#REF!</v>
      </c>
      <c r="W248" s="27" t="e">
        <f t="shared" si="162"/>
        <v>#REF!</v>
      </c>
      <c r="Y248" s="27">
        <v>0</v>
      </c>
      <c r="Z248" s="19" t="e">
        <f>+'Mth LC'!#REF!</f>
        <v>#REF!</v>
      </c>
      <c r="AA248" s="19" t="e">
        <f>+'Mth LC'!#REF!</f>
        <v>#REF!</v>
      </c>
      <c r="AB248" s="19" t="e">
        <f>+'Mth LC'!#REF!</f>
        <v>#REF!</v>
      </c>
      <c r="AC248" s="3" t="e">
        <f t="shared" si="163"/>
        <v>#REF!</v>
      </c>
      <c r="AD248" s="27" t="e">
        <f t="shared" si="164"/>
        <v>#REF!</v>
      </c>
    </row>
    <row r="249" spans="1:30">
      <c r="A249" s="16" t="e">
        <f>IF('Mth LC'!#REF!&gt;0,'Mth LC'!#REF!,"")</f>
        <v>#REF!</v>
      </c>
      <c r="B249" s="30" t="e">
        <f>IF('Mth LC'!#REF!&gt;0,'Mth LC'!#REF!,"")</f>
        <v>#REF!</v>
      </c>
      <c r="C249" s="19" t="e">
        <f>+'Mth LC'!#REF!</f>
        <v>#REF!</v>
      </c>
      <c r="D249" s="46">
        <v>0</v>
      </c>
      <c r="E249" s="19" t="e">
        <f>+'Mth LC'!#REF!</f>
        <v>#REF!</v>
      </c>
      <c r="F249" s="19" t="e">
        <f>+'Mth LC'!#REF!</f>
        <v>#REF!</v>
      </c>
      <c r="G249" s="19" t="e">
        <f>+'Mth LC'!#REF!</f>
        <v>#REF!</v>
      </c>
      <c r="H249" s="3" t="e">
        <f t="shared" si="157"/>
        <v>#REF!</v>
      </c>
      <c r="I249" s="27" t="e">
        <f t="shared" si="158"/>
        <v>#REF!</v>
      </c>
      <c r="K249" s="46">
        <v>0</v>
      </c>
      <c r="L249" s="19" t="e">
        <f>+'Mth LC'!#REF!</f>
        <v>#REF!</v>
      </c>
      <c r="M249" s="19" t="e">
        <f>+'Mth LC'!#REF!</f>
        <v>#REF!</v>
      </c>
      <c r="N249" s="19" t="e">
        <f>+'Mth LC'!#REF!</f>
        <v>#REF!</v>
      </c>
      <c r="O249" s="3" t="e">
        <f t="shared" si="159"/>
        <v>#REF!</v>
      </c>
      <c r="P249" s="27" t="e">
        <f t="shared" si="160"/>
        <v>#REF!</v>
      </c>
      <c r="R249" s="46">
        <v>0</v>
      </c>
      <c r="S249" s="19" t="e">
        <f>+'Mth LC'!#REF!</f>
        <v>#REF!</v>
      </c>
      <c r="T249" s="19" t="e">
        <f>+'Mth LC'!#REF!</f>
        <v>#REF!</v>
      </c>
      <c r="U249" s="19" t="e">
        <f>+'Mth LC'!#REF!</f>
        <v>#REF!</v>
      </c>
      <c r="V249" s="3" t="e">
        <f t="shared" si="161"/>
        <v>#REF!</v>
      </c>
      <c r="W249" s="27" t="e">
        <f t="shared" si="162"/>
        <v>#REF!</v>
      </c>
      <c r="Y249" s="27">
        <v>0</v>
      </c>
      <c r="Z249" s="19" t="e">
        <f>+'Mth LC'!#REF!</f>
        <v>#REF!</v>
      </c>
      <c r="AA249" s="19" t="e">
        <f>+'Mth LC'!#REF!</f>
        <v>#REF!</v>
      </c>
      <c r="AB249" s="19" t="e">
        <f>+'Mth LC'!#REF!</f>
        <v>#REF!</v>
      </c>
      <c r="AC249" s="3" t="e">
        <f t="shared" si="163"/>
        <v>#REF!</v>
      </c>
      <c r="AD249" s="27" t="e">
        <f t="shared" si="164"/>
        <v>#REF!</v>
      </c>
    </row>
    <row r="250" spans="1:30">
      <c r="A250" s="16" t="e">
        <f>IF('Mth LC'!#REF!&gt;0,'Mth LC'!#REF!,"")</f>
        <v>#REF!</v>
      </c>
      <c r="B250" s="30" t="e">
        <f>IF('Mth LC'!#REF!&gt;0,'Mth LC'!#REF!,"")</f>
        <v>#REF!</v>
      </c>
      <c r="C250" s="19" t="e">
        <f>+'Mth LC'!#REF!</f>
        <v>#REF!</v>
      </c>
      <c r="D250" s="46">
        <v>0</v>
      </c>
      <c r="E250" s="19" t="e">
        <f>+'Mth LC'!#REF!</f>
        <v>#REF!</v>
      </c>
      <c r="F250" s="19" t="e">
        <f>+'Mth LC'!#REF!</f>
        <v>#REF!</v>
      </c>
      <c r="G250" s="19" t="e">
        <f>+'Mth LC'!#REF!</f>
        <v>#REF!</v>
      </c>
      <c r="H250" s="3" t="e">
        <f>SUM(E250:G250)</f>
        <v>#REF!</v>
      </c>
      <c r="I250" s="27" t="e">
        <f>+D250-H250</f>
        <v>#REF!</v>
      </c>
      <c r="K250" s="46">
        <v>0</v>
      </c>
      <c r="L250" s="19" t="e">
        <f>+'Mth LC'!#REF!</f>
        <v>#REF!</v>
      </c>
      <c r="M250" s="19" t="e">
        <f>+'Mth LC'!#REF!</f>
        <v>#REF!</v>
      </c>
      <c r="N250" s="19" t="e">
        <f>+'Mth LC'!#REF!</f>
        <v>#REF!</v>
      </c>
      <c r="O250" s="3" t="e">
        <f>SUM(L250:N250)</f>
        <v>#REF!</v>
      </c>
      <c r="P250" s="27" t="e">
        <f>+K250-O250</f>
        <v>#REF!</v>
      </c>
      <c r="R250" s="46">
        <v>0</v>
      </c>
      <c r="S250" s="19" t="e">
        <f>+'Mth LC'!#REF!</f>
        <v>#REF!</v>
      </c>
      <c r="T250" s="19" t="e">
        <f>+'Mth LC'!#REF!</f>
        <v>#REF!</v>
      </c>
      <c r="U250" s="19" t="e">
        <f>+'Mth LC'!#REF!</f>
        <v>#REF!</v>
      </c>
      <c r="V250" s="3" t="e">
        <f>SUM(S250:U250)</f>
        <v>#REF!</v>
      </c>
      <c r="W250" s="27" t="e">
        <f>+R250-V250</f>
        <v>#REF!</v>
      </c>
      <c r="Y250" s="27">
        <v>0</v>
      </c>
      <c r="Z250" s="19" t="e">
        <f>+'Mth LC'!#REF!</f>
        <v>#REF!</v>
      </c>
      <c r="AA250" s="19" t="e">
        <f>+'Mth LC'!#REF!</f>
        <v>#REF!</v>
      </c>
      <c r="AB250" s="19" t="e">
        <f>+'Mth LC'!#REF!</f>
        <v>#REF!</v>
      </c>
      <c r="AC250" s="3" t="e">
        <f>SUM(Z250:AB250)</f>
        <v>#REF!</v>
      </c>
      <c r="AD250" s="27" t="e">
        <f>+Y250-AC250</f>
        <v>#REF!</v>
      </c>
    </row>
    <row r="251" spans="1:30">
      <c r="A251" s="16" t="e">
        <f>IF('Mth LC'!#REF!&gt;0,'Mth LC'!#REF!,"")</f>
        <v>#REF!</v>
      </c>
      <c r="B251" s="30" t="e">
        <f>IF('Mth LC'!#REF!&gt;0,'Mth LC'!#REF!,"")</f>
        <v>#REF!</v>
      </c>
      <c r="C251" s="19" t="e">
        <f>+'Mth LC'!#REF!</f>
        <v>#REF!</v>
      </c>
      <c r="D251" s="46">
        <v>0</v>
      </c>
      <c r="E251" s="19" t="e">
        <f>+'Mth LC'!#REF!</f>
        <v>#REF!</v>
      </c>
      <c r="F251" s="19" t="e">
        <f>+'Mth LC'!#REF!</f>
        <v>#REF!</v>
      </c>
      <c r="G251" s="19" t="e">
        <f>+'Mth LC'!#REF!</f>
        <v>#REF!</v>
      </c>
      <c r="H251" s="3" t="e">
        <f>SUM(E251:G251)</f>
        <v>#REF!</v>
      </c>
      <c r="I251" s="27" t="e">
        <f>+D251-H251</f>
        <v>#REF!</v>
      </c>
      <c r="K251" s="46">
        <v>0</v>
      </c>
      <c r="L251" s="19" t="e">
        <f>+'Mth LC'!#REF!</f>
        <v>#REF!</v>
      </c>
      <c r="M251" s="19" t="e">
        <f>+'Mth LC'!#REF!</f>
        <v>#REF!</v>
      </c>
      <c r="N251" s="19" t="e">
        <f>+'Mth LC'!#REF!</f>
        <v>#REF!</v>
      </c>
      <c r="O251" s="3" t="e">
        <f>SUM(L251:N251)</f>
        <v>#REF!</v>
      </c>
      <c r="P251" s="27" t="e">
        <f>+K251-O251</f>
        <v>#REF!</v>
      </c>
      <c r="R251" s="46">
        <v>0</v>
      </c>
      <c r="S251" s="19" t="e">
        <f>+'Mth LC'!#REF!</f>
        <v>#REF!</v>
      </c>
      <c r="T251" s="19" t="e">
        <f>+'Mth LC'!#REF!</f>
        <v>#REF!</v>
      </c>
      <c r="U251" s="19" t="e">
        <f>+'Mth LC'!#REF!</f>
        <v>#REF!</v>
      </c>
      <c r="V251" s="3" t="e">
        <f>SUM(S251:U251)</f>
        <v>#REF!</v>
      </c>
      <c r="W251" s="27" t="e">
        <f>+R251-V251</f>
        <v>#REF!</v>
      </c>
      <c r="Y251" s="27">
        <v>0</v>
      </c>
      <c r="Z251" s="19" t="e">
        <f>+'Mth LC'!#REF!</f>
        <v>#REF!</v>
      </c>
      <c r="AA251" s="19" t="e">
        <f>+'Mth LC'!#REF!</f>
        <v>#REF!</v>
      </c>
      <c r="AB251" s="19" t="e">
        <f>+'Mth LC'!#REF!</f>
        <v>#REF!</v>
      </c>
      <c r="AC251" s="3" t="e">
        <f>SUM(Z251:AB251)</f>
        <v>#REF!</v>
      </c>
      <c r="AD251" s="27" t="e">
        <f>+Y251-AC251</f>
        <v>#REF!</v>
      </c>
    </row>
    <row r="252" spans="1:30">
      <c r="A252" s="16" t="e">
        <f>IF('Mth LC'!#REF!&gt;0,'Mth LC'!#REF!,"")</f>
        <v>#REF!</v>
      </c>
      <c r="B252" s="30" t="e">
        <f>IF('Mth LC'!#REF!&gt;0,'Mth LC'!#REF!,"")</f>
        <v>#REF!</v>
      </c>
      <c r="C252" s="19" t="e">
        <f>+'Mth LC'!#REF!</f>
        <v>#REF!</v>
      </c>
      <c r="D252" s="46">
        <v>0</v>
      </c>
      <c r="E252" s="19" t="e">
        <f>+'Mth LC'!#REF!</f>
        <v>#REF!</v>
      </c>
      <c r="F252" s="19" t="e">
        <f>+'Mth LC'!#REF!</f>
        <v>#REF!</v>
      </c>
      <c r="G252" s="19" t="e">
        <f>+'Mth LC'!#REF!</f>
        <v>#REF!</v>
      </c>
      <c r="H252" s="3" t="e">
        <f>SUM(E252:G252)</f>
        <v>#REF!</v>
      </c>
      <c r="I252" s="27" t="e">
        <f>+D252-H252</f>
        <v>#REF!</v>
      </c>
      <c r="K252" s="46">
        <v>0</v>
      </c>
      <c r="L252" s="19" t="e">
        <f>+'Mth LC'!#REF!</f>
        <v>#REF!</v>
      </c>
      <c r="M252" s="19" t="e">
        <f>+'Mth LC'!#REF!</f>
        <v>#REF!</v>
      </c>
      <c r="N252" s="19" t="e">
        <f>+'Mth LC'!#REF!</f>
        <v>#REF!</v>
      </c>
      <c r="O252" s="3" t="e">
        <f>SUM(L252:N252)</f>
        <v>#REF!</v>
      </c>
      <c r="P252" s="27" t="e">
        <f>+K252-O252</f>
        <v>#REF!</v>
      </c>
      <c r="R252" s="46">
        <v>0</v>
      </c>
      <c r="S252" s="19" t="e">
        <f>+'Mth LC'!#REF!</f>
        <v>#REF!</v>
      </c>
      <c r="T252" s="19" t="e">
        <f>+'Mth LC'!#REF!</f>
        <v>#REF!</v>
      </c>
      <c r="U252" s="19" t="e">
        <f>+'Mth LC'!#REF!</f>
        <v>#REF!</v>
      </c>
      <c r="V252" s="3" t="e">
        <f>SUM(S252:U252)</f>
        <v>#REF!</v>
      </c>
      <c r="W252" s="27" t="e">
        <f>+R252-V252</f>
        <v>#REF!</v>
      </c>
      <c r="Y252" s="27">
        <v>0</v>
      </c>
      <c r="Z252" s="19" t="e">
        <f>+'Mth LC'!#REF!</f>
        <v>#REF!</v>
      </c>
      <c r="AA252" s="19" t="e">
        <f>+'Mth LC'!#REF!</f>
        <v>#REF!</v>
      </c>
      <c r="AB252" s="19" t="e">
        <f>+'Mth LC'!#REF!</f>
        <v>#REF!</v>
      </c>
      <c r="AC252" s="3" t="e">
        <f>SUM(Z252:AB252)</f>
        <v>#REF!</v>
      </c>
      <c r="AD252" s="27" t="e">
        <f>+Y252-AC252</f>
        <v>#REF!</v>
      </c>
    </row>
    <row r="253" spans="1:30">
      <c r="A253" s="16" t="e">
        <f>IF('Mth LC'!#REF!&gt;0,'Mth LC'!#REF!,"")</f>
        <v>#REF!</v>
      </c>
      <c r="B253" s="30" t="e">
        <f>IF('Mth LC'!#REF!&gt;0,'Mth LC'!#REF!,"")</f>
        <v>#REF!</v>
      </c>
      <c r="C253" s="19" t="e">
        <f>+'Mth LC'!#REF!</f>
        <v>#REF!</v>
      </c>
      <c r="D253" s="46">
        <v>0</v>
      </c>
      <c r="E253" s="19" t="e">
        <f>+'Mth LC'!#REF!</f>
        <v>#REF!</v>
      </c>
      <c r="F253" s="19" t="e">
        <f>+'Mth LC'!#REF!</f>
        <v>#REF!</v>
      </c>
      <c r="G253" s="19" t="e">
        <f>+'Mth LC'!#REF!</f>
        <v>#REF!</v>
      </c>
      <c r="H253" s="3" t="e">
        <f>SUM(E253:G253)</f>
        <v>#REF!</v>
      </c>
      <c r="I253" s="27" t="e">
        <f>+D253-H253</f>
        <v>#REF!</v>
      </c>
      <c r="K253" s="46">
        <v>0</v>
      </c>
      <c r="L253" s="19" t="e">
        <f>+'Mth LC'!#REF!</f>
        <v>#REF!</v>
      </c>
      <c r="M253" s="19" t="e">
        <f>+'Mth LC'!#REF!</f>
        <v>#REF!</v>
      </c>
      <c r="N253" s="19" t="e">
        <f>+'Mth LC'!#REF!</f>
        <v>#REF!</v>
      </c>
      <c r="O253" s="3" t="e">
        <f>SUM(L253:N253)</f>
        <v>#REF!</v>
      </c>
      <c r="P253" s="27" t="e">
        <f>+K253-O253</f>
        <v>#REF!</v>
      </c>
      <c r="R253" s="46">
        <v>0</v>
      </c>
      <c r="S253" s="19" t="e">
        <f>+'Mth LC'!#REF!</f>
        <v>#REF!</v>
      </c>
      <c r="T253" s="19" t="e">
        <f>+'Mth LC'!#REF!</f>
        <v>#REF!</v>
      </c>
      <c r="U253" s="19" t="e">
        <f>+'Mth LC'!#REF!</f>
        <v>#REF!</v>
      </c>
      <c r="V253" s="3" t="e">
        <f>SUM(S253:U253)</f>
        <v>#REF!</v>
      </c>
      <c r="W253" s="27" t="e">
        <f>+R253-V253</f>
        <v>#REF!</v>
      </c>
      <c r="Y253" s="27">
        <v>0</v>
      </c>
      <c r="Z253" s="19" t="e">
        <f>+'Mth LC'!#REF!</f>
        <v>#REF!</v>
      </c>
      <c r="AA253" s="19" t="e">
        <f>+'Mth LC'!#REF!</f>
        <v>#REF!</v>
      </c>
      <c r="AB253" s="19" t="e">
        <f>+'Mth LC'!#REF!</f>
        <v>#REF!</v>
      </c>
      <c r="AC253" s="3" t="e">
        <f>SUM(Z253:AB253)</f>
        <v>#REF!</v>
      </c>
      <c r="AD253" s="27" t="e">
        <f>+Y253-AC253</f>
        <v>#REF!</v>
      </c>
    </row>
    <row r="254" spans="1:30">
      <c r="A254" s="32"/>
      <c r="B254" s="7"/>
      <c r="D254" s="27"/>
      <c r="E254" s="19"/>
      <c r="F254" s="19"/>
      <c r="G254" s="19"/>
      <c r="H254" s="19"/>
      <c r="I254" s="19"/>
      <c r="K254" s="27"/>
      <c r="L254" s="19"/>
      <c r="M254" s="19"/>
      <c r="N254" s="19"/>
      <c r="O254" s="19"/>
      <c r="P254" s="19"/>
      <c r="R254" s="27"/>
      <c r="S254" s="19"/>
      <c r="T254" s="19"/>
      <c r="U254" s="19"/>
      <c r="V254" s="19"/>
      <c r="W254" s="19"/>
      <c r="Y254" s="27"/>
      <c r="Z254" s="19"/>
      <c r="AA254" s="19"/>
      <c r="AB254" s="19"/>
      <c r="AC254" s="19"/>
      <c r="AD254" s="19"/>
    </row>
    <row r="255" spans="1:30" ht="14" thickBot="1">
      <c r="A255" s="32"/>
      <c r="B255" s="7" t="s">
        <v>153</v>
      </c>
      <c r="D255" s="24">
        <f t="shared" ref="D255:S255" si="165">SUM(D233:D254)</f>
        <v>0</v>
      </c>
      <c r="E255" s="24" t="e">
        <f t="shared" si="165"/>
        <v>#REF!</v>
      </c>
      <c r="F255" s="24" t="e">
        <f t="shared" si="165"/>
        <v>#REF!</v>
      </c>
      <c r="G255" s="24" t="e">
        <f t="shared" si="165"/>
        <v>#REF!</v>
      </c>
      <c r="H255" s="24" t="e">
        <f t="shared" si="165"/>
        <v>#REF!</v>
      </c>
      <c r="I255" s="24" t="e">
        <f t="shared" si="165"/>
        <v>#REF!</v>
      </c>
      <c r="K255" s="24">
        <f t="shared" si="165"/>
        <v>0</v>
      </c>
      <c r="L255" s="24" t="e">
        <f t="shared" si="165"/>
        <v>#REF!</v>
      </c>
      <c r="M255" s="24" t="e">
        <f t="shared" si="165"/>
        <v>#REF!</v>
      </c>
      <c r="N255" s="24" t="e">
        <f t="shared" si="165"/>
        <v>#REF!</v>
      </c>
      <c r="O255" s="24" t="e">
        <f t="shared" si="165"/>
        <v>#REF!</v>
      </c>
      <c r="P255" s="24" t="e">
        <f t="shared" si="165"/>
        <v>#REF!</v>
      </c>
      <c r="R255" s="24">
        <f t="shared" si="165"/>
        <v>0</v>
      </c>
      <c r="S255" s="24" t="e">
        <f t="shared" si="165"/>
        <v>#REF!</v>
      </c>
      <c r="T255" s="24" t="e">
        <f>SUM(T233:T254)</f>
        <v>#REF!</v>
      </c>
      <c r="U255" s="24" t="e">
        <f>SUM(U233:U254)</f>
        <v>#REF!</v>
      </c>
      <c r="V255" s="24" t="e">
        <f>SUM(V233:V254)</f>
        <v>#REF!</v>
      </c>
      <c r="W255" s="24" t="e">
        <f>SUM(W233:W254)</f>
        <v>#REF!</v>
      </c>
      <c r="Y255" s="24">
        <f t="shared" ref="Y255:AD255" si="166">SUM(Y233:Y254)</f>
        <v>0</v>
      </c>
      <c r="Z255" s="24" t="e">
        <f t="shared" si="166"/>
        <v>#REF!</v>
      </c>
      <c r="AA255" s="24" t="e">
        <f t="shared" si="166"/>
        <v>#REF!</v>
      </c>
      <c r="AB255" s="24" t="e">
        <f t="shared" si="166"/>
        <v>#REF!</v>
      </c>
      <c r="AC255" s="24" t="e">
        <f t="shared" si="166"/>
        <v>#REF!</v>
      </c>
      <c r="AD255" s="24" t="e">
        <f t="shared" si="166"/>
        <v>#REF!</v>
      </c>
    </row>
    <row r="256" spans="1:30" thickTop="1">
      <c r="A256" s="35"/>
      <c r="D256" s="23"/>
      <c r="E256" s="23"/>
      <c r="F256" s="23"/>
      <c r="G256" s="23"/>
      <c r="H256" s="23"/>
      <c r="K256" s="23"/>
      <c r="L256" s="23"/>
      <c r="M256" s="23"/>
      <c r="N256" s="23"/>
      <c r="O256" s="23"/>
      <c r="R256" s="23"/>
      <c r="S256" s="23"/>
      <c r="T256" s="23"/>
      <c r="U256" s="23"/>
      <c r="V256" s="23"/>
      <c r="Y256" s="23"/>
      <c r="Z256" s="23"/>
      <c r="AA256" s="23"/>
      <c r="AB256" s="23"/>
      <c r="AC256" s="23"/>
    </row>
    <row r="257" spans="1:30" ht="14" thickBot="1">
      <c r="A257" s="32"/>
      <c r="B257" s="7" t="s">
        <v>155</v>
      </c>
      <c r="D257" s="24">
        <f>+D255+D232</f>
        <v>0</v>
      </c>
      <c r="E257" s="24" t="e">
        <f t="shared" ref="E257:S257" si="167">+E255+E232</f>
        <v>#REF!</v>
      </c>
      <c r="F257" s="24" t="e">
        <f t="shared" si="167"/>
        <v>#REF!</v>
      </c>
      <c r="G257" s="24" t="e">
        <f t="shared" si="167"/>
        <v>#REF!</v>
      </c>
      <c r="H257" s="24" t="e">
        <f t="shared" si="167"/>
        <v>#REF!</v>
      </c>
      <c r="I257" s="24" t="e">
        <f t="shared" si="167"/>
        <v>#REF!</v>
      </c>
      <c r="K257" s="24">
        <f>+K255+K232</f>
        <v>0</v>
      </c>
      <c r="L257" s="24" t="e">
        <f t="shared" si="167"/>
        <v>#REF!</v>
      </c>
      <c r="M257" s="24" t="e">
        <f t="shared" si="167"/>
        <v>#REF!</v>
      </c>
      <c r="N257" s="24" t="e">
        <f t="shared" si="167"/>
        <v>#REF!</v>
      </c>
      <c r="O257" s="24" t="e">
        <f t="shared" si="167"/>
        <v>#REF!</v>
      </c>
      <c r="P257" s="24" t="e">
        <f t="shared" si="167"/>
        <v>#REF!</v>
      </c>
      <c r="R257" s="24">
        <f>+R255+R232</f>
        <v>0</v>
      </c>
      <c r="S257" s="24" t="e">
        <f t="shared" si="167"/>
        <v>#REF!</v>
      </c>
      <c r="T257" s="24" t="e">
        <f>+T255+T232</f>
        <v>#REF!</v>
      </c>
      <c r="U257" s="24" t="e">
        <f>+U255+U232</f>
        <v>#REF!</v>
      </c>
      <c r="V257" s="24" t="e">
        <f>+V255+V232</f>
        <v>#REF!</v>
      </c>
      <c r="W257" s="24" t="e">
        <f>+W255+W232</f>
        <v>#REF!</v>
      </c>
      <c r="Y257" s="24">
        <f t="shared" ref="Y257:AD257" si="168">+Y255+Y232</f>
        <v>0</v>
      </c>
      <c r="Z257" s="24" t="e">
        <f t="shared" si="168"/>
        <v>#REF!</v>
      </c>
      <c r="AA257" s="24" t="e">
        <f t="shared" si="168"/>
        <v>#REF!</v>
      </c>
      <c r="AB257" s="24" t="e">
        <f t="shared" si="168"/>
        <v>#REF!</v>
      </c>
      <c r="AC257" s="24" t="e">
        <f t="shared" si="168"/>
        <v>#REF!</v>
      </c>
      <c r="AD257" s="24" t="e">
        <f t="shared" si="168"/>
        <v>#REF!</v>
      </c>
    </row>
    <row r="258" spans="1:30" thickTop="1">
      <c r="A258" s="35"/>
      <c r="E258" s="23"/>
      <c r="F258" s="23"/>
      <c r="G258" s="23"/>
      <c r="H258" s="23"/>
      <c r="L258" s="23"/>
      <c r="M258" s="23"/>
      <c r="N258" s="23"/>
      <c r="O258" s="23"/>
      <c r="S258" s="23"/>
      <c r="T258" s="23"/>
      <c r="U258" s="23"/>
      <c r="V258" s="23"/>
      <c r="Z258" s="23"/>
      <c r="AA258" s="23"/>
      <c r="AB258" s="23"/>
      <c r="AC258" s="23"/>
    </row>
    <row r="259" spans="1:30" ht="12">
      <c r="A259" s="35"/>
      <c r="B259" s="15" t="s">
        <v>156</v>
      </c>
      <c r="D259" s="54"/>
      <c r="E259" s="31"/>
      <c r="F259" s="31"/>
      <c r="G259" s="31"/>
      <c r="H259" s="31"/>
      <c r="I259" s="31"/>
      <c r="K259" s="54"/>
      <c r="L259" s="31"/>
      <c r="M259" s="31"/>
      <c r="N259" s="31"/>
      <c r="O259" s="31"/>
      <c r="P259" s="31"/>
      <c r="R259" s="54"/>
      <c r="S259" s="31"/>
      <c r="T259" s="31"/>
      <c r="U259" s="31"/>
      <c r="V259" s="31"/>
      <c r="W259" s="31"/>
      <c r="Y259" s="54"/>
      <c r="Z259" s="31"/>
      <c r="AA259" s="31"/>
      <c r="AB259" s="31"/>
      <c r="AC259" s="31"/>
      <c r="AD259" s="31"/>
    </row>
    <row r="260" spans="1:30" ht="12">
      <c r="A260" s="35"/>
      <c r="B260" s="15" t="s">
        <v>157</v>
      </c>
      <c r="D260" s="54"/>
      <c r="E260" s="31"/>
      <c r="F260" s="31"/>
      <c r="G260" s="31"/>
      <c r="H260" s="31"/>
      <c r="I260" s="31"/>
      <c r="K260" s="54"/>
      <c r="L260" s="31"/>
      <c r="M260" s="31"/>
      <c r="N260" s="31"/>
      <c r="O260" s="31"/>
      <c r="P260" s="31"/>
      <c r="R260" s="54"/>
      <c r="S260" s="31"/>
      <c r="T260" s="31"/>
      <c r="U260" s="31"/>
      <c r="V260" s="31"/>
      <c r="W260" s="31"/>
      <c r="Y260" s="54"/>
      <c r="Z260" s="31"/>
      <c r="AA260" s="31"/>
      <c r="AB260" s="31"/>
      <c r="AC260" s="31"/>
      <c r="AD260" s="31"/>
    </row>
    <row r="261" spans="1:30">
      <c r="A261" s="35"/>
      <c r="B261" s="15"/>
      <c r="D261" s="54"/>
      <c r="E261" s="19"/>
      <c r="F261" s="19"/>
      <c r="G261" s="19"/>
      <c r="H261" s="31"/>
      <c r="I261" s="31"/>
      <c r="K261" s="54"/>
      <c r="L261" s="19"/>
      <c r="M261" s="19"/>
      <c r="N261" s="19"/>
      <c r="O261" s="31"/>
      <c r="P261" s="31"/>
      <c r="R261" s="54"/>
      <c r="S261" s="19"/>
      <c r="T261" s="19"/>
      <c r="U261" s="19"/>
      <c r="V261" s="31"/>
      <c r="W261" s="31"/>
      <c r="Y261" s="54"/>
      <c r="Z261" s="19"/>
      <c r="AA261" s="19"/>
      <c r="AB261" s="19"/>
      <c r="AC261" s="31"/>
      <c r="AD261" s="31"/>
    </row>
    <row r="262" spans="1:30">
      <c r="A262" s="32"/>
      <c r="B262" s="28" t="s">
        <v>29</v>
      </c>
      <c r="D262" s="27"/>
      <c r="E262" s="19"/>
      <c r="F262" s="19"/>
      <c r="G262" s="19"/>
      <c r="H262" s="19"/>
      <c r="I262" s="19"/>
      <c r="K262" s="27"/>
      <c r="L262" s="19"/>
      <c r="M262" s="19"/>
      <c r="N262" s="19"/>
      <c r="O262" s="19"/>
      <c r="P262" s="19"/>
      <c r="R262" s="27"/>
      <c r="S262" s="19"/>
      <c r="T262" s="19"/>
      <c r="U262" s="19"/>
      <c r="V262" s="19"/>
      <c r="W262" s="19"/>
      <c r="Y262" s="27"/>
      <c r="Z262" s="19"/>
      <c r="AA262" s="19"/>
      <c r="AB262" s="19"/>
      <c r="AC262" s="19"/>
      <c r="AD262" s="19"/>
    </row>
    <row r="263" spans="1:30">
      <c r="A263" s="32"/>
      <c r="B263" s="29"/>
      <c r="D263" s="27"/>
      <c r="E263" s="19"/>
      <c r="F263" s="19"/>
      <c r="G263" s="19"/>
      <c r="H263" s="19"/>
      <c r="I263" s="19"/>
      <c r="K263" s="27"/>
      <c r="L263" s="19"/>
      <c r="M263" s="19"/>
      <c r="N263" s="19"/>
      <c r="O263" s="19"/>
      <c r="P263" s="19"/>
      <c r="R263" s="27"/>
      <c r="S263" s="19"/>
      <c r="T263" s="19"/>
      <c r="U263" s="19"/>
      <c r="V263" s="19"/>
      <c r="W263" s="19"/>
      <c r="Y263" s="27"/>
      <c r="Z263" s="19"/>
      <c r="AA263" s="19"/>
      <c r="AB263" s="19"/>
      <c r="AC263" s="19"/>
      <c r="AD263" s="19"/>
    </row>
    <row r="264" spans="1:30">
      <c r="A264" s="32" t="str">
        <f>IF('Mth LC'!A114&gt;0,'Mth LC'!A114,"")</f>
        <v/>
      </c>
      <c r="B264" s="29" t="str">
        <f>IF('Mth LC'!B114&gt;0,'Mth LC'!B114,"")</f>
        <v>Mgr ($/hr * hrs/wk * 52)</v>
      </c>
      <c r="D264" s="27">
        <v>0</v>
      </c>
      <c r="E264" s="19">
        <f>+'Mth LC'!D114</f>
        <v>0</v>
      </c>
      <c r="F264" s="19">
        <f>+'Mth LC'!E114</f>
        <v>0</v>
      </c>
      <c r="G264" s="19">
        <f>+'Mth LC'!F114</f>
        <v>0</v>
      </c>
      <c r="H264" s="3">
        <f t="shared" ref="H264:H279" si="169">SUM(E264:G264)</f>
        <v>0</v>
      </c>
      <c r="I264" s="27">
        <f t="shared" ref="I264:I279" si="170">+D264-H264</f>
        <v>0</v>
      </c>
      <c r="K264" s="27">
        <v>0</v>
      </c>
      <c r="L264" s="19">
        <f>+'Mth LC'!G114</f>
        <v>0</v>
      </c>
      <c r="M264" s="19">
        <f>+'Mth LC'!H114</f>
        <v>0</v>
      </c>
      <c r="N264" s="19">
        <f>+'Mth LC'!I114</f>
        <v>0</v>
      </c>
      <c r="O264" s="3">
        <f t="shared" ref="O264:O279" si="171">SUM(L264:N264)</f>
        <v>0</v>
      </c>
      <c r="P264" s="27">
        <f t="shared" ref="P264:P279" si="172">+K264-O264</f>
        <v>0</v>
      </c>
      <c r="R264" s="27">
        <v>0</v>
      </c>
      <c r="S264" s="19">
        <f>+'Mth LC'!J114</f>
        <v>0</v>
      </c>
      <c r="T264" s="19">
        <f>+'Mth LC'!K114</f>
        <v>0</v>
      </c>
      <c r="U264" s="19">
        <f>+'Mth LC'!L114</f>
        <v>0</v>
      </c>
      <c r="V264" s="3">
        <f t="shared" ref="V264:V279" si="173">SUM(S264:U264)</f>
        <v>0</v>
      </c>
      <c r="W264" s="27">
        <f t="shared" ref="W264:W279" si="174">+R264-V264</f>
        <v>0</v>
      </c>
      <c r="Y264" s="27">
        <v>0</v>
      </c>
      <c r="Z264" s="19">
        <f>+'Mth LC'!M114</f>
        <v>0</v>
      </c>
      <c r="AA264" s="19">
        <f>+'Mth LC'!N114</f>
        <v>0</v>
      </c>
      <c r="AB264" s="19">
        <f>+'Mth LC'!O114</f>
        <v>0</v>
      </c>
      <c r="AC264" s="3">
        <f t="shared" ref="AC264:AC279" si="175">SUM(Z264:AB264)</f>
        <v>0</v>
      </c>
      <c r="AD264" s="27">
        <f t="shared" ref="AD264:AD279" si="176">+Y264-AC264</f>
        <v>0</v>
      </c>
    </row>
    <row r="265" spans="1:30">
      <c r="A265" s="32" t="str">
        <f>IF('Mth LC'!A115&gt;0,'Mth LC'!A115,"")</f>
        <v/>
      </c>
      <c r="B265" s="29" t="str">
        <f>IF('Mth LC'!B115&gt;0,'Mth LC'!B115,"")</f>
        <v/>
      </c>
      <c r="D265" s="27">
        <v>0</v>
      </c>
      <c r="E265" s="19">
        <f>+'Mth LC'!D115</f>
        <v>0</v>
      </c>
      <c r="F265" s="19">
        <f>+'Mth LC'!E115</f>
        <v>0</v>
      </c>
      <c r="G265" s="19">
        <f>+'Mth LC'!F115</f>
        <v>0</v>
      </c>
      <c r="H265" s="3">
        <f t="shared" si="169"/>
        <v>0</v>
      </c>
      <c r="I265" s="27">
        <f t="shared" si="170"/>
        <v>0</v>
      </c>
      <c r="K265" s="27">
        <v>0</v>
      </c>
      <c r="L265" s="19">
        <f>+'Mth LC'!G115</f>
        <v>0</v>
      </c>
      <c r="M265" s="19">
        <f>+'Mth LC'!H115</f>
        <v>0</v>
      </c>
      <c r="N265" s="19">
        <f>+'Mth LC'!I115</f>
        <v>0</v>
      </c>
      <c r="O265" s="3">
        <f t="shared" si="171"/>
        <v>0</v>
      </c>
      <c r="P265" s="27">
        <f t="shared" si="172"/>
        <v>0</v>
      </c>
      <c r="R265" s="27">
        <v>0</v>
      </c>
      <c r="S265" s="19">
        <f>+'Mth LC'!J115</f>
        <v>0</v>
      </c>
      <c r="T265" s="19">
        <f>+'Mth LC'!K115</f>
        <v>0</v>
      </c>
      <c r="U265" s="19">
        <f>+'Mth LC'!L115</f>
        <v>0</v>
      </c>
      <c r="V265" s="3">
        <f t="shared" si="173"/>
        <v>0</v>
      </c>
      <c r="W265" s="27">
        <f t="shared" si="174"/>
        <v>0</v>
      </c>
      <c r="Y265" s="27">
        <v>0</v>
      </c>
      <c r="Z265" s="19">
        <f>+'Mth LC'!M115</f>
        <v>0</v>
      </c>
      <c r="AA265" s="19">
        <f>+'Mth LC'!N115</f>
        <v>0</v>
      </c>
      <c r="AB265" s="19">
        <f>+'Mth LC'!O115</f>
        <v>0</v>
      </c>
      <c r="AC265" s="3">
        <f t="shared" si="175"/>
        <v>0</v>
      </c>
      <c r="AD265" s="27">
        <f t="shared" si="176"/>
        <v>0</v>
      </c>
    </row>
    <row r="266" spans="1:30">
      <c r="A266" s="32" t="str">
        <f>IF('Mth LC'!A116&gt;0,'Mth LC'!A116,"")</f>
        <v/>
      </c>
      <c r="B266" s="29" t="str">
        <f>IF('Mth LC'!B116&gt;0,'Mth LC'!B116,"")</f>
        <v/>
      </c>
      <c r="D266" s="27">
        <v>0</v>
      </c>
      <c r="E266" s="19">
        <f>+'Mth LC'!D116</f>
        <v>0</v>
      </c>
      <c r="F266" s="19">
        <f>+'Mth LC'!E116</f>
        <v>0</v>
      </c>
      <c r="G266" s="19">
        <f>+'Mth LC'!F116</f>
        <v>0</v>
      </c>
      <c r="H266" s="3">
        <f t="shared" si="169"/>
        <v>0</v>
      </c>
      <c r="I266" s="27">
        <f t="shared" si="170"/>
        <v>0</v>
      </c>
      <c r="K266" s="27">
        <v>0</v>
      </c>
      <c r="L266" s="19">
        <f>+'Mth LC'!G116</f>
        <v>0</v>
      </c>
      <c r="M266" s="19">
        <f>+'Mth LC'!H116</f>
        <v>0</v>
      </c>
      <c r="N266" s="19">
        <f>+'Mth LC'!I116</f>
        <v>0</v>
      </c>
      <c r="O266" s="3">
        <f t="shared" si="171"/>
        <v>0</v>
      </c>
      <c r="P266" s="27">
        <f t="shared" si="172"/>
        <v>0</v>
      </c>
      <c r="R266" s="27">
        <v>0</v>
      </c>
      <c r="S266" s="19">
        <f>+'Mth LC'!J116</f>
        <v>0</v>
      </c>
      <c r="T266" s="19">
        <f>+'Mth LC'!K116</f>
        <v>0</v>
      </c>
      <c r="U266" s="19">
        <f>+'Mth LC'!L116</f>
        <v>0</v>
      </c>
      <c r="V266" s="3">
        <f t="shared" si="173"/>
        <v>0</v>
      </c>
      <c r="W266" s="27">
        <f t="shared" si="174"/>
        <v>0</v>
      </c>
      <c r="Y266" s="27">
        <v>0</v>
      </c>
      <c r="Z266" s="19">
        <f>+'Mth LC'!M116</f>
        <v>0</v>
      </c>
      <c r="AA266" s="19">
        <f>+'Mth LC'!N116</f>
        <v>0</v>
      </c>
      <c r="AB266" s="19">
        <f>+'Mth LC'!O116</f>
        <v>0</v>
      </c>
      <c r="AC266" s="3">
        <f t="shared" si="175"/>
        <v>0</v>
      </c>
      <c r="AD266" s="27">
        <f t="shared" si="176"/>
        <v>0</v>
      </c>
    </row>
    <row r="267" spans="1:30">
      <c r="A267" s="32" t="str">
        <f>IF('Mth LC'!A117&gt;0,'Mth LC'!A117,"")</f>
        <v/>
      </c>
      <c r="B267" s="29" t="str">
        <f>IF('Mth LC'!B117&gt;0,'Mth LC'!B117,"")</f>
        <v/>
      </c>
      <c r="D267" s="27">
        <v>0</v>
      </c>
      <c r="E267" s="19">
        <f>+'Mth LC'!D117</f>
        <v>0</v>
      </c>
      <c r="F267" s="19">
        <f>+'Mth LC'!E117</f>
        <v>0</v>
      </c>
      <c r="G267" s="19">
        <f>+'Mth LC'!F117</f>
        <v>0</v>
      </c>
      <c r="H267" s="3">
        <f t="shared" si="169"/>
        <v>0</v>
      </c>
      <c r="I267" s="27">
        <f t="shared" si="170"/>
        <v>0</v>
      </c>
      <c r="K267" s="27">
        <v>0</v>
      </c>
      <c r="L267" s="19">
        <f>+'Mth LC'!G117</f>
        <v>0</v>
      </c>
      <c r="M267" s="19">
        <f>+'Mth LC'!H117</f>
        <v>0</v>
      </c>
      <c r="N267" s="19">
        <f>+'Mth LC'!I117</f>
        <v>0</v>
      </c>
      <c r="O267" s="3">
        <f t="shared" si="171"/>
        <v>0</v>
      </c>
      <c r="P267" s="27">
        <f t="shared" si="172"/>
        <v>0</v>
      </c>
      <c r="R267" s="27">
        <v>0</v>
      </c>
      <c r="S267" s="19">
        <f>+'Mth LC'!J117</f>
        <v>0</v>
      </c>
      <c r="T267" s="19">
        <f>+'Mth LC'!K117</f>
        <v>0</v>
      </c>
      <c r="U267" s="19">
        <f>+'Mth LC'!L117</f>
        <v>0</v>
      </c>
      <c r="V267" s="3">
        <f t="shared" si="173"/>
        <v>0</v>
      </c>
      <c r="W267" s="27">
        <f t="shared" si="174"/>
        <v>0</v>
      </c>
      <c r="Y267" s="27">
        <v>0</v>
      </c>
      <c r="Z267" s="19">
        <f>+'Mth LC'!M117</f>
        <v>0</v>
      </c>
      <c r="AA267" s="19">
        <f>+'Mth LC'!N117</f>
        <v>0</v>
      </c>
      <c r="AB267" s="19">
        <f>+'Mth LC'!O117</f>
        <v>0</v>
      </c>
      <c r="AC267" s="3">
        <f t="shared" si="175"/>
        <v>0</v>
      </c>
      <c r="AD267" s="27">
        <f t="shared" si="176"/>
        <v>0</v>
      </c>
    </row>
    <row r="268" spans="1:30">
      <c r="A268" s="32" t="e">
        <f>IF('Mth LC'!#REF!&gt;0,'Mth LC'!#REF!,"")</f>
        <v>#REF!</v>
      </c>
      <c r="B268" s="29" t="e">
        <f>IF('Mth LC'!#REF!&gt;0,'Mth LC'!#REF!,"")</f>
        <v>#REF!</v>
      </c>
      <c r="D268" s="27">
        <v>0</v>
      </c>
      <c r="E268" s="19" t="e">
        <f>+'Mth LC'!#REF!</f>
        <v>#REF!</v>
      </c>
      <c r="F268" s="19" t="e">
        <f>+'Mth LC'!#REF!</f>
        <v>#REF!</v>
      </c>
      <c r="G268" s="19" t="e">
        <f>+'Mth LC'!#REF!</f>
        <v>#REF!</v>
      </c>
      <c r="H268" s="3" t="e">
        <f t="shared" si="169"/>
        <v>#REF!</v>
      </c>
      <c r="I268" s="27" t="e">
        <f t="shared" si="170"/>
        <v>#REF!</v>
      </c>
      <c r="K268" s="27">
        <v>0</v>
      </c>
      <c r="L268" s="19" t="e">
        <f>+'Mth LC'!#REF!</f>
        <v>#REF!</v>
      </c>
      <c r="M268" s="19" t="e">
        <f>+'Mth LC'!#REF!</f>
        <v>#REF!</v>
      </c>
      <c r="N268" s="19" t="e">
        <f>+'Mth LC'!#REF!</f>
        <v>#REF!</v>
      </c>
      <c r="O268" s="3" t="e">
        <f t="shared" si="171"/>
        <v>#REF!</v>
      </c>
      <c r="P268" s="27" t="e">
        <f t="shared" si="172"/>
        <v>#REF!</v>
      </c>
      <c r="R268" s="27">
        <v>0</v>
      </c>
      <c r="S268" s="19" t="e">
        <f>+'Mth LC'!#REF!</f>
        <v>#REF!</v>
      </c>
      <c r="T268" s="19" t="e">
        <f>+'Mth LC'!#REF!</f>
        <v>#REF!</v>
      </c>
      <c r="U268" s="19" t="e">
        <f>+'Mth LC'!#REF!</f>
        <v>#REF!</v>
      </c>
      <c r="V268" s="3" t="e">
        <f t="shared" si="173"/>
        <v>#REF!</v>
      </c>
      <c r="W268" s="27" t="e">
        <f t="shared" si="174"/>
        <v>#REF!</v>
      </c>
      <c r="Y268" s="27">
        <v>0</v>
      </c>
      <c r="Z268" s="19" t="e">
        <f>+'Mth LC'!#REF!</f>
        <v>#REF!</v>
      </c>
      <c r="AA268" s="19" t="e">
        <f>+'Mth LC'!#REF!</f>
        <v>#REF!</v>
      </c>
      <c r="AB268" s="19" t="e">
        <f>+'Mth LC'!#REF!</f>
        <v>#REF!</v>
      </c>
      <c r="AC268" s="3" t="e">
        <f t="shared" si="175"/>
        <v>#REF!</v>
      </c>
      <c r="AD268" s="27" t="e">
        <f t="shared" si="176"/>
        <v>#REF!</v>
      </c>
    </row>
    <row r="269" spans="1:30">
      <c r="A269" s="32" t="e">
        <f>IF('Mth LC'!#REF!&gt;0,'Mth LC'!#REF!,"")</f>
        <v>#REF!</v>
      </c>
      <c r="B269" s="29" t="e">
        <f>IF('Mth LC'!#REF!&gt;0,'Mth LC'!#REF!,"")</f>
        <v>#REF!</v>
      </c>
      <c r="D269" s="27">
        <v>0</v>
      </c>
      <c r="E269" s="19" t="e">
        <f>+'Mth LC'!#REF!</f>
        <v>#REF!</v>
      </c>
      <c r="F269" s="19" t="e">
        <f>+'Mth LC'!#REF!</f>
        <v>#REF!</v>
      </c>
      <c r="G269" s="19" t="e">
        <f>+'Mth LC'!#REF!</f>
        <v>#REF!</v>
      </c>
      <c r="H269" s="3" t="e">
        <f t="shared" si="169"/>
        <v>#REF!</v>
      </c>
      <c r="I269" s="27" t="e">
        <f t="shared" si="170"/>
        <v>#REF!</v>
      </c>
      <c r="K269" s="27">
        <v>0</v>
      </c>
      <c r="L269" s="19" t="e">
        <f>+'Mth LC'!#REF!</f>
        <v>#REF!</v>
      </c>
      <c r="M269" s="19" t="e">
        <f>+'Mth LC'!#REF!</f>
        <v>#REF!</v>
      </c>
      <c r="N269" s="19" t="e">
        <f>+'Mth LC'!#REF!</f>
        <v>#REF!</v>
      </c>
      <c r="O269" s="3" t="e">
        <f t="shared" si="171"/>
        <v>#REF!</v>
      </c>
      <c r="P269" s="27" t="e">
        <f t="shared" si="172"/>
        <v>#REF!</v>
      </c>
      <c r="R269" s="27">
        <v>0</v>
      </c>
      <c r="S269" s="19" t="e">
        <f>+'Mth LC'!#REF!</f>
        <v>#REF!</v>
      </c>
      <c r="T269" s="19" t="e">
        <f>+'Mth LC'!#REF!</f>
        <v>#REF!</v>
      </c>
      <c r="U269" s="19" t="e">
        <f>+'Mth LC'!#REF!</f>
        <v>#REF!</v>
      </c>
      <c r="V269" s="3" t="e">
        <f t="shared" si="173"/>
        <v>#REF!</v>
      </c>
      <c r="W269" s="27" t="e">
        <f t="shared" si="174"/>
        <v>#REF!</v>
      </c>
      <c r="Y269" s="27">
        <v>0</v>
      </c>
      <c r="Z269" s="19" t="e">
        <f>+'Mth LC'!#REF!</f>
        <v>#REF!</v>
      </c>
      <c r="AA269" s="19" t="e">
        <f>+'Mth LC'!#REF!</f>
        <v>#REF!</v>
      </c>
      <c r="AB269" s="19" t="e">
        <f>+'Mth LC'!#REF!</f>
        <v>#REF!</v>
      </c>
      <c r="AC269" s="3" t="e">
        <f t="shared" si="175"/>
        <v>#REF!</v>
      </c>
      <c r="AD269" s="27" t="e">
        <f t="shared" si="176"/>
        <v>#REF!</v>
      </c>
    </row>
    <row r="270" spans="1:30">
      <c r="A270" s="32" t="e">
        <f>IF('Mth LC'!#REF!&gt;0,'Mth LC'!#REF!,"")</f>
        <v>#REF!</v>
      </c>
      <c r="B270" s="29" t="e">
        <f>IF('Mth LC'!#REF!&gt;0,'Mth LC'!#REF!,"")</f>
        <v>#REF!</v>
      </c>
      <c r="D270" s="27">
        <v>0</v>
      </c>
      <c r="E270" s="19" t="e">
        <f>+'Mth LC'!#REF!</f>
        <v>#REF!</v>
      </c>
      <c r="F270" s="19" t="e">
        <f>+'Mth LC'!#REF!</f>
        <v>#REF!</v>
      </c>
      <c r="G270" s="19" t="e">
        <f>+'Mth LC'!#REF!</f>
        <v>#REF!</v>
      </c>
      <c r="H270" s="3" t="e">
        <f t="shared" si="169"/>
        <v>#REF!</v>
      </c>
      <c r="I270" s="27" t="e">
        <f t="shared" si="170"/>
        <v>#REF!</v>
      </c>
      <c r="K270" s="27">
        <v>0</v>
      </c>
      <c r="L270" s="19" t="e">
        <f>+'Mth LC'!#REF!</f>
        <v>#REF!</v>
      </c>
      <c r="M270" s="19" t="e">
        <f>+'Mth LC'!#REF!</f>
        <v>#REF!</v>
      </c>
      <c r="N270" s="19" t="e">
        <f>+'Mth LC'!#REF!</f>
        <v>#REF!</v>
      </c>
      <c r="O270" s="3" t="e">
        <f t="shared" si="171"/>
        <v>#REF!</v>
      </c>
      <c r="P270" s="27" t="e">
        <f t="shared" si="172"/>
        <v>#REF!</v>
      </c>
      <c r="R270" s="27">
        <v>0</v>
      </c>
      <c r="S270" s="19" t="e">
        <f>+'Mth LC'!#REF!</f>
        <v>#REF!</v>
      </c>
      <c r="T270" s="19" t="e">
        <f>+'Mth LC'!#REF!</f>
        <v>#REF!</v>
      </c>
      <c r="U270" s="19" t="e">
        <f>+'Mth LC'!#REF!</f>
        <v>#REF!</v>
      </c>
      <c r="V270" s="3" t="e">
        <f t="shared" si="173"/>
        <v>#REF!</v>
      </c>
      <c r="W270" s="27" t="e">
        <f t="shared" si="174"/>
        <v>#REF!</v>
      </c>
      <c r="Y270" s="27">
        <v>0</v>
      </c>
      <c r="Z270" s="19" t="e">
        <f>+'Mth LC'!#REF!</f>
        <v>#REF!</v>
      </c>
      <c r="AA270" s="19" t="e">
        <f>+'Mth LC'!#REF!</f>
        <v>#REF!</v>
      </c>
      <c r="AB270" s="19" t="e">
        <f>+'Mth LC'!#REF!</f>
        <v>#REF!</v>
      </c>
      <c r="AC270" s="3" t="e">
        <f t="shared" si="175"/>
        <v>#REF!</v>
      </c>
      <c r="AD270" s="27" t="e">
        <f t="shared" si="176"/>
        <v>#REF!</v>
      </c>
    </row>
    <row r="271" spans="1:30">
      <c r="A271" s="32" t="e">
        <f>IF('Mth LC'!#REF!&gt;0,'Mth LC'!#REF!,"")</f>
        <v>#REF!</v>
      </c>
      <c r="B271" s="29" t="e">
        <f>IF('Mth LC'!#REF!&gt;0,'Mth LC'!#REF!,"")</f>
        <v>#REF!</v>
      </c>
      <c r="D271" s="27">
        <v>0</v>
      </c>
      <c r="E271" s="19" t="e">
        <f>+'Mth LC'!#REF!</f>
        <v>#REF!</v>
      </c>
      <c r="F271" s="19" t="e">
        <f>+'Mth LC'!#REF!</f>
        <v>#REF!</v>
      </c>
      <c r="G271" s="19" t="e">
        <f>+'Mth LC'!#REF!</f>
        <v>#REF!</v>
      </c>
      <c r="H271" s="3" t="e">
        <f t="shared" si="169"/>
        <v>#REF!</v>
      </c>
      <c r="I271" s="27" t="e">
        <f t="shared" si="170"/>
        <v>#REF!</v>
      </c>
      <c r="K271" s="27">
        <v>0</v>
      </c>
      <c r="L271" s="19" t="e">
        <f>+'Mth LC'!#REF!</f>
        <v>#REF!</v>
      </c>
      <c r="M271" s="19" t="e">
        <f>+'Mth LC'!#REF!</f>
        <v>#REF!</v>
      </c>
      <c r="N271" s="19" t="e">
        <f>+'Mth LC'!#REF!</f>
        <v>#REF!</v>
      </c>
      <c r="O271" s="3" t="e">
        <f t="shared" si="171"/>
        <v>#REF!</v>
      </c>
      <c r="P271" s="27" t="e">
        <f t="shared" si="172"/>
        <v>#REF!</v>
      </c>
      <c r="R271" s="27">
        <v>0</v>
      </c>
      <c r="S271" s="19" t="e">
        <f>+'Mth LC'!#REF!</f>
        <v>#REF!</v>
      </c>
      <c r="T271" s="19" t="e">
        <f>+'Mth LC'!#REF!</f>
        <v>#REF!</v>
      </c>
      <c r="U271" s="19" t="e">
        <f>+'Mth LC'!#REF!</f>
        <v>#REF!</v>
      </c>
      <c r="V271" s="3" t="e">
        <f t="shared" si="173"/>
        <v>#REF!</v>
      </c>
      <c r="W271" s="27" t="e">
        <f t="shared" si="174"/>
        <v>#REF!</v>
      </c>
      <c r="Y271" s="27">
        <v>0</v>
      </c>
      <c r="Z271" s="19" t="e">
        <f>+'Mth LC'!#REF!</f>
        <v>#REF!</v>
      </c>
      <c r="AA271" s="19" t="e">
        <f>+'Mth LC'!#REF!</f>
        <v>#REF!</v>
      </c>
      <c r="AB271" s="19" t="e">
        <f>+'Mth LC'!#REF!</f>
        <v>#REF!</v>
      </c>
      <c r="AC271" s="3" t="e">
        <f t="shared" si="175"/>
        <v>#REF!</v>
      </c>
      <c r="AD271" s="27" t="e">
        <f t="shared" si="176"/>
        <v>#REF!</v>
      </c>
    </row>
    <row r="272" spans="1:30">
      <c r="A272" s="32" t="e">
        <f>IF('Mth LC'!#REF!&gt;0,'Mth LC'!#REF!,"")</f>
        <v>#REF!</v>
      </c>
      <c r="B272" s="29" t="e">
        <f>IF('Mth LC'!#REF!&gt;0,'Mth LC'!#REF!,"")</f>
        <v>#REF!</v>
      </c>
      <c r="D272" s="27">
        <v>0</v>
      </c>
      <c r="E272" s="19" t="e">
        <f>+'Mth LC'!#REF!</f>
        <v>#REF!</v>
      </c>
      <c r="F272" s="19" t="e">
        <f>+'Mth LC'!#REF!</f>
        <v>#REF!</v>
      </c>
      <c r="G272" s="19" t="e">
        <f>+'Mth LC'!#REF!</f>
        <v>#REF!</v>
      </c>
      <c r="H272" s="3" t="e">
        <f t="shared" si="169"/>
        <v>#REF!</v>
      </c>
      <c r="I272" s="27" t="e">
        <f t="shared" si="170"/>
        <v>#REF!</v>
      </c>
      <c r="K272" s="27">
        <v>0</v>
      </c>
      <c r="L272" s="19" t="e">
        <f>+'Mth LC'!#REF!</f>
        <v>#REF!</v>
      </c>
      <c r="M272" s="19" t="e">
        <f>+'Mth LC'!#REF!</f>
        <v>#REF!</v>
      </c>
      <c r="N272" s="19" t="e">
        <f>+'Mth LC'!#REF!</f>
        <v>#REF!</v>
      </c>
      <c r="O272" s="3" t="e">
        <f t="shared" si="171"/>
        <v>#REF!</v>
      </c>
      <c r="P272" s="27" t="e">
        <f t="shared" si="172"/>
        <v>#REF!</v>
      </c>
      <c r="R272" s="27">
        <v>0</v>
      </c>
      <c r="S272" s="19" t="e">
        <f>+'Mth LC'!#REF!</f>
        <v>#REF!</v>
      </c>
      <c r="T272" s="19" t="e">
        <f>+'Mth LC'!#REF!</f>
        <v>#REF!</v>
      </c>
      <c r="U272" s="19" t="e">
        <f>+'Mth LC'!#REF!</f>
        <v>#REF!</v>
      </c>
      <c r="V272" s="3" t="e">
        <f t="shared" si="173"/>
        <v>#REF!</v>
      </c>
      <c r="W272" s="27" t="e">
        <f t="shared" si="174"/>
        <v>#REF!</v>
      </c>
      <c r="Y272" s="27">
        <v>0</v>
      </c>
      <c r="Z272" s="19" t="e">
        <f>+'Mth LC'!#REF!</f>
        <v>#REF!</v>
      </c>
      <c r="AA272" s="19" t="e">
        <f>+'Mth LC'!#REF!</f>
        <v>#REF!</v>
      </c>
      <c r="AB272" s="19" t="e">
        <f>+'Mth LC'!#REF!</f>
        <v>#REF!</v>
      </c>
      <c r="AC272" s="3" t="e">
        <f t="shared" si="175"/>
        <v>#REF!</v>
      </c>
      <c r="AD272" s="27" t="e">
        <f t="shared" si="176"/>
        <v>#REF!</v>
      </c>
    </row>
    <row r="273" spans="1:30">
      <c r="A273" s="32" t="e">
        <f>IF('Mth LC'!#REF!&gt;0,'Mth LC'!#REF!,"")</f>
        <v>#REF!</v>
      </c>
      <c r="B273" s="29" t="e">
        <f>IF('Mth LC'!#REF!&gt;0,'Mth LC'!#REF!,"")</f>
        <v>#REF!</v>
      </c>
      <c r="D273" s="27">
        <v>0</v>
      </c>
      <c r="E273" s="19" t="e">
        <f>+'Mth LC'!#REF!</f>
        <v>#REF!</v>
      </c>
      <c r="F273" s="19" t="e">
        <f>+'Mth LC'!#REF!</f>
        <v>#REF!</v>
      </c>
      <c r="G273" s="19" t="e">
        <f>+'Mth LC'!#REF!</f>
        <v>#REF!</v>
      </c>
      <c r="H273" s="3" t="e">
        <f t="shared" si="169"/>
        <v>#REF!</v>
      </c>
      <c r="I273" s="27" t="e">
        <f t="shared" si="170"/>
        <v>#REF!</v>
      </c>
      <c r="K273" s="27">
        <v>0</v>
      </c>
      <c r="L273" s="19" t="e">
        <f>+'Mth LC'!#REF!</f>
        <v>#REF!</v>
      </c>
      <c r="M273" s="19" t="e">
        <f>+'Mth LC'!#REF!</f>
        <v>#REF!</v>
      </c>
      <c r="N273" s="19" t="e">
        <f>+'Mth LC'!#REF!</f>
        <v>#REF!</v>
      </c>
      <c r="O273" s="3" t="e">
        <f t="shared" si="171"/>
        <v>#REF!</v>
      </c>
      <c r="P273" s="27" t="e">
        <f t="shared" si="172"/>
        <v>#REF!</v>
      </c>
      <c r="R273" s="27">
        <v>0</v>
      </c>
      <c r="S273" s="19" t="e">
        <f>+'Mth LC'!#REF!</f>
        <v>#REF!</v>
      </c>
      <c r="T273" s="19" t="e">
        <f>+'Mth LC'!#REF!</f>
        <v>#REF!</v>
      </c>
      <c r="U273" s="19" t="e">
        <f>+'Mth LC'!#REF!</f>
        <v>#REF!</v>
      </c>
      <c r="V273" s="3" t="e">
        <f t="shared" si="173"/>
        <v>#REF!</v>
      </c>
      <c r="W273" s="27" t="e">
        <f t="shared" si="174"/>
        <v>#REF!</v>
      </c>
      <c r="Y273" s="27">
        <v>0</v>
      </c>
      <c r="Z273" s="19" t="e">
        <f>+'Mth LC'!#REF!</f>
        <v>#REF!</v>
      </c>
      <c r="AA273" s="19" t="e">
        <f>+'Mth LC'!#REF!</f>
        <v>#REF!</v>
      </c>
      <c r="AB273" s="19" t="e">
        <f>+'Mth LC'!#REF!</f>
        <v>#REF!</v>
      </c>
      <c r="AC273" s="3" t="e">
        <f t="shared" si="175"/>
        <v>#REF!</v>
      </c>
      <c r="AD273" s="27" t="e">
        <f t="shared" si="176"/>
        <v>#REF!</v>
      </c>
    </row>
    <row r="274" spans="1:30">
      <c r="A274" s="32" t="e">
        <f>IF('Mth LC'!#REF!&gt;0,'Mth LC'!#REF!,"")</f>
        <v>#REF!</v>
      </c>
      <c r="B274" s="29" t="e">
        <f>IF('Mth LC'!#REF!&gt;0,'Mth LC'!#REF!,"")</f>
        <v>#REF!</v>
      </c>
      <c r="D274" s="27">
        <v>0</v>
      </c>
      <c r="E274" s="19" t="e">
        <f>+'Mth LC'!#REF!</f>
        <v>#REF!</v>
      </c>
      <c r="F274" s="19" t="e">
        <f>+'Mth LC'!#REF!</f>
        <v>#REF!</v>
      </c>
      <c r="G274" s="19" t="e">
        <f>+'Mth LC'!#REF!</f>
        <v>#REF!</v>
      </c>
      <c r="H274" s="3" t="e">
        <f t="shared" si="169"/>
        <v>#REF!</v>
      </c>
      <c r="I274" s="27" t="e">
        <f t="shared" si="170"/>
        <v>#REF!</v>
      </c>
      <c r="K274" s="27">
        <v>0</v>
      </c>
      <c r="L274" s="19" t="e">
        <f>+'Mth LC'!#REF!</f>
        <v>#REF!</v>
      </c>
      <c r="M274" s="19" t="e">
        <f>+'Mth LC'!#REF!</f>
        <v>#REF!</v>
      </c>
      <c r="N274" s="19" t="e">
        <f>+'Mth LC'!#REF!</f>
        <v>#REF!</v>
      </c>
      <c r="O274" s="3" t="e">
        <f t="shared" si="171"/>
        <v>#REF!</v>
      </c>
      <c r="P274" s="27" t="e">
        <f t="shared" si="172"/>
        <v>#REF!</v>
      </c>
      <c r="R274" s="27">
        <v>0</v>
      </c>
      <c r="S274" s="19" t="e">
        <f>+'Mth LC'!#REF!</f>
        <v>#REF!</v>
      </c>
      <c r="T274" s="19" t="e">
        <f>+'Mth LC'!#REF!</f>
        <v>#REF!</v>
      </c>
      <c r="U274" s="19" t="e">
        <f>+'Mth LC'!#REF!</f>
        <v>#REF!</v>
      </c>
      <c r="V274" s="3" t="e">
        <f t="shared" si="173"/>
        <v>#REF!</v>
      </c>
      <c r="W274" s="27" t="e">
        <f t="shared" si="174"/>
        <v>#REF!</v>
      </c>
      <c r="Y274" s="27">
        <v>0</v>
      </c>
      <c r="Z274" s="19" t="e">
        <f>+'Mth LC'!#REF!</f>
        <v>#REF!</v>
      </c>
      <c r="AA274" s="19" t="e">
        <f>+'Mth LC'!#REF!</f>
        <v>#REF!</v>
      </c>
      <c r="AB274" s="19" t="e">
        <f>+'Mth LC'!#REF!</f>
        <v>#REF!</v>
      </c>
      <c r="AC274" s="3" t="e">
        <f t="shared" si="175"/>
        <v>#REF!</v>
      </c>
      <c r="AD274" s="27" t="e">
        <f t="shared" si="176"/>
        <v>#REF!</v>
      </c>
    </row>
    <row r="275" spans="1:30">
      <c r="A275" s="32" t="e">
        <f>IF('Mth LC'!#REF!&gt;0,'Mth LC'!#REF!,"")</f>
        <v>#REF!</v>
      </c>
      <c r="B275" s="29" t="e">
        <f>IF('Mth LC'!#REF!&gt;0,'Mth LC'!#REF!,"")</f>
        <v>#REF!</v>
      </c>
      <c r="D275" s="27">
        <v>0</v>
      </c>
      <c r="E275" s="19" t="e">
        <f>+'Mth LC'!#REF!</f>
        <v>#REF!</v>
      </c>
      <c r="F275" s="19" t="e">
        <f>+'Mth LC'!#REF!</f>
        <v>#REF!</v>
      </c>
      <c r="G275" s="19" t="e">
        <f>+'Mth LC'!#REF!</f>
        <v>#REF!</v>
      </c>
      <c r="H275" s="3" t="e">
        <f t="shared" si="169"/>
        <v>#REF!</v>
      </c>
      <c r="I275" s="27" t="e">
        <f t="shared" si="170"/>
        <v>#REF!</v>
      </c>
      <c r="K275" s="27">
        <v>0</v>
      </c>
      <c r="L275" s="19" t="e">
        <f>+'Mth LC'!#REF!</f>
        <v>#REF!</v>
      </c>
      <c r="M275" s="19" t="e">
        <f>+'Mth LC'!#REF!</f>
        <v>#REF!</v>
      </c>
      <c r="N275" s="19" t="e">
        <f>+'Mth LC'!#REF!</f>
        <v>#REF!</v>
      </c>
      <c r="O275" s="3" t="e">
        <f t="shared" si="171"/>
        <v>#REF!</v>
      </c>
      <c r="P275" s="27" t="e">
        <f t="shared" si="172"/>
        <v>#REF!</v>
      </c>
      <c r="R275" s="27">
        <v>0</v>
      </c>
      <c r="S275" s="19" t="e">
        <f>+'Mth LC'!#REF!</f>
        <v>#REF!</v>
      </c>
      <c r="T275" s="19" t="e">
        <f>+'Mth LC'!#REF!</f>
        <v>#REF!</v>
      </c>
      <c r="U275" s="19" t="e">
        <f>+'Mth LC'!#REF!</f>
        <v>#REF!</v>
      </c>
      <c r="V275" s="3" t="e">
        <f t="shared" si="173"/>
        <v>#REF!</v>
      </c>
      <c r="W275" s="27" t="e">
        <f t="shared" si="174"/>
        <v>#REF!</v>
      </c>
      <c r="Y275" s="27">
        <v>0</v>
      </c>
      <c r="Z275" s="19" t="e">
        <f>+'Mth LC'!#REF!</f>
        <v>#REF!</v>
      </c>
      <c r="AA275" s="19" t="e">
        <f>+'Mth LC'!#REF!</f>
        <v>#REF!</v>
      </c>
      <c r="AB275" s="19" t="e">
        <f>+'Mth LC'!#REF!</f>
        <v>#REF!</v>
      </c>
      <c r="AC275" s="3" t="e">
        <f t="shared" si="175"/>
        <v>#REF!</v>
      </c>
      <c r="AD275" s="27" t="e">
        <f t="shared" si="176"/>
        <v>#REF!</v>
      </c>
    </row>
    <row r="276" spans="1:30">
      <c r="A276" s="32" t="e">
        <f>IF('Mth LC'!#REF!&gt;0,'Mth LC'!#REF!,"")</f>
        <v>#REF!</v>
      </c>
      <c r="B276" s="29" t="e">
        <f>IF('Mth LC'!#REF!&gt;0,'Mth LC'!#REF!,"")</f>
        <v>#REF!</v>
      </c>
      <c r="D276" s="27">
        <v>0</v>
      </c>
      <c r="E276" s="19" t="e">
        <f>+'Mth LC'!#REF!</f>
        <v>#REF!</v>
      </c>
      <c r="F276" s="19" t="e">
        <f>+'Mth LC'!#REF!</f>
        <v>#REF!</v>
      </c>
      <c r="G276" s="19" t="e">
        <f>+'Mth LC'!#REF!</f>
        <v>#REF!</v>
      </c>
      <c r="H276" s="3" t="e">
        <f t="shared" si="169"/>
        <v>#REF!</v>
      </c>
      <c r="I276" s="27" t="e">
        <f t="shared" si="170"/>
        <v>#REF!</v>
      </c>
      <c r="K276" s="27">
        <v>0</v>
      </c>
      <c r="L276" s="19" t="e">
        <f>+'Mth LC'!#REF!</f>
        <v>#REF!</v>
      </c>
      <c r="M276" s="19" t="e">
        <f>+'Mth LC'!#REF!</f>
        <v>#REF!</v>
      </c>
      <c r="N276" s="19" t="e">
        <f>+'Mth LC'!#REF!</f>
        <v>#REF!</v>
      </c>
      <c r="O276" s="3" t="e">
        <f t="shared" si="171"/>
        <v>#REF!</v>
      </c>
      <c r="P276" s="27" t="e">
        <f t="shared" si="172"/>
        <v>#REF!</v>
      </c>
      <c r="R276" s="27">
        <v>0</v>
      </c>
      <c r="S276" s="19" t="e">
        <f>+'Mth LC'!#REF!</f>
        <v>#REF!</v>
      </c>
      <c r="T276" s="19" t="e">
        <f>+'Mth LC'!#REF!</f>
        <v>#REF!</v>
      </c>
      <c r="U276" s="19" t="e">
        <f>+'Mth LC'!#REF!</f>
        <v>#REF!</v>
      </c>
      <c r="V276" s="3" t="e">
        <f t="shared" si="173"/>
        <v>#REF!</v>
      </c>
      <c r="W276" s="27" t="e">
        <f t="shared" si="174"/>
        <v>#REF!</v>
      </c>
      <c r="Y276" s="27">
        <v>0</v>
      </c>
      <c r="Z276" s="19" t="e">
        <f>+'Mth LC'!#REF!</f>
        <v>#REF!</v>
      </c>
      <c r="AA276" s="19" t="e">
        <f>+'Mth LC'!#REF!</f>
        <v>#REF!</v>
      </c>
      <c r="AB276" s="19" t="e">
        <f>+'Mth LC'!#REF!</f>
        <v>#REF!</v>
      </c>
      <c r="AC276" s="3" t="e">
        <f t="shared" si="175"/>
        <v>#REF!</v>
      </c>
      <c r="AD276" s="27" t="e">
        <f t="shared" si="176"/>
        <v>#REF!</v>
      </c>
    </row>
    <row r="277" spans="1:30">
      <c r="A277" s="32" t="e">
        <f>IF('Mth LC'!#REF!&gt;0,'Mth LC'!#REF!,"")</f>
        <v>#REF!</v>
      </c>
      <c r="B277" s="29" t="e">
        <f>IF('Mth LC'!#REF!&gt;0,'Mth LC'!#REF!,"")</f>
        <v>#REF!</v>
      </c>
      <c r="D277" s="27">
        <v>0</v>
      </c>
      <c r="E277" s="19" t="e">
        <f>+'Mth LC'!#REF!</f>
        <v>#REF!</v>
      </c>
      <c r="F277" s="19" t="e">
        <f>+'Mth LC'!#REF!</f>
        <v>#REF!</v>
      </c>
      <c r="G277" s="19" t="e">
        <f>+'Mth LC'!#REF!</f>
        <v>#REF!</v>
      </c>
      <c r="H277" s="3" t="e">
        <f t="shared" si="169"/>
        <v>#REF!</v>
      </c>
      <c r="I277" s="27" t="e">
        <f t="shared" si="170"/>
        <v>#REF!</v>
      </c>
      <c r="K277" s="27">
        <v>0</v>
      </c>
      <c r="L277" s="19" t="e">
        <f>+'Mth LC'!#REF!</f>
        <v>#REF!</v>
      </c>
      <c r="M277" s="19" t="e">
        <f>+'Mth LC'!#REF!</f>
        <v>#REF!</v>
      </c>
      <c r="N277" s="19" t="e">
        <f>+'Mth LC'!#REF!</f>
        <v>#REF!</v>
      </c>
      <c r="O277" s="3" t="e">
        <f t="shared" si="171"/>
        <v>#REF!</v>
      </c>
      <c r="P277" s="27" t="e">
        <f t="shared" si="172"/>
        <v>#REF!</v>
      </c>
      <c r="R277" s="27">
        <v>0</v>
      </c>
      <c r="S277" s="19" t="e">
        <f>+'Mth LC'!#REF!</f>
        <v>#REF!</v>
      </c>
      <c r="T277" s="19" t="e">
        <f>+'Mth LC'!#REF!</f>
        <v>#REF!</v>
      </c>
      <c r="U277" s="19" t="e">
        <f>+'Mth LC'!#REF!</f>
        <v>#REF!</v>
      </c>
      <c r="V277" s="3" t="e">
        <f t="shared" si="173"/>
        <v>#REF!</v>
      </c>
      <c r="W277" s="27" t="e">
        <f t="shared" si="174"/>
        <v>#REF!</v>
      </c>
      <c r="Y277" s="27">
        <v>0</v>
      </c>
      <c r="Z277" s="19" t="e">
        <f>+'Mth LC'!#REF!</f>
        <v>#REF!</v>
      </c>
      <c r="AA277" s="19" t="e">
        <f>+'Mth LC'!#REF!</f>
        <v>#REF!</v>
      </c>
      <c r="AB277" s="19" t="e">
        <f>+'Mth LC'!#REF!</f>
        <v>#REF!</v>
      </c>
      <c r="AC277" s="3" t="e">
        <f t="shared" si="175"/>
        <v>#REF!</v>
      </c>
      <c r="AD277" s="27" t="e">
        <f t="shared" si="176"/>
        <v>#REF!</v>
      </c>
    </row>
    <row r="278" spans="1:30">
      <c r="A278" s="32" t="e">
        <f>IF('Mth LC'!#REF!&gt;0,'Mth LC'!#REF!,"")</f>
        <v>#REF!</v>
      </c>
      <c r="B278" s="29" t="e">
        <f>IF('Mth LC'!#REF!&gt;0,'Mth LC'!#REF!,"")</f>
        <v>#REF!</v>
      </c>
      <c r="D278" s="27">
        <v>0</v>
      </c>
      <c r="E278" s="19" t="e">
        <f>+'Mth LC'!#REF!</f>
        <v>#REF!</v>
      </c>
      <c r="F278" s="19" t="e">
        <f>+'Mth LC'!#REF!</f>
        <v>#REF!</v>
      </c>
      <c r="G278" s="19" t="e">
        <f>+'Mth LC'!#REF!</f>
        <v>#REF!</v>
      </c>
      <c r="H278" s="3" t="e">
        <f t="shared" si="169"/>
        <v>#REF!</v>
      </c>
      <c r="I278" s="27" t="e">
        <f t="shared" si="170"/>
        <v>#REF!</v>
      </c>
      <c r="K278" s="27">
        <v>0</v>
      </c>
      <c r="L278" s="19" t="e">
        <f>+'Mth LC'!#REF!</f>
        <v>#REF!</v>
      </c>
      <c r="M278" s="19" t="e">
        <f>+'Mth LC'!#REF!</f>
        <v>#REF!</v>
      </c>
      <c r="N278" s="19" t="e">
        <f>+'Mth LC'!#REF!</f>
        <v>#REF!</v>
      </c>
      <c r="O278" s="3" t="e">
        <f t="shared" si="171"/>
        <v>#REF!</v>
      </c>
      <c r="P278" s="27" t="e">
        <f t="shared" si="172"/>
        <v>#REF!</v>
      </c>
      <c r="R278" s="27">
        <v>0</v>
      </c>
      <c r="S278" s="19" t="e">
        <f>+'Mth LC'!#REF!</f>
        <v>#REF!</v>
      </c>
      <c r="T278" s="19" t="e">
        <f>+'Mth LC'!#REF!</f>
        <v>#REF!</v>
      </c>
      <c r="U278" s="19" t="e">
        <f>+'Mth LC'!#REF!</f>
        <v>#REF!</v>
      </c>
      <c r="V278" s="3" t="e">
        <f t="shared" si="173"/>
        <v>#REF!</v>
      </c>
      <c r="W278" s="27" t="e">
        <f t="shared" si="174"/>
        <v>#REF!</v>
      </c>
      <c r="Y278" s="27">
        <v>0</v>
      </c>
      <c r="Z278" s="19" t="e">
        <f>+'Mth LC'!#REF!</f>
        <v>#REF!</v>
      </c>
      <c r="AA278" s="19" t="e">
        <f>+'Mth LC'!#REF!</f>
        <v>#REF!</v>
      </c>
      <c r="AB278" s="19" t="e">
        <f>+'Mth LC'!#REF!</f>
        <v>#REF!</v>
      </c>
      <c r="AC278" s="3" t="e">
        <f t="shared" si="175"/>
        <v>#REF!</v>
      </c>
      <c r="AD278" s="27" t="e">
        <f t="shared" si="176"/>
        <v>#REF!</v>
      </c>
    </row>
    <row r="279" spans="1:30">
      <c r="A279" s="32" t="e">
        <f>IF('Mth LC'!#REF!&gt;0,'Mth LC'!#REF!,"")</f>
        <v>#REF!</v>
      </c>
      <c r="B279" s="29" t="e">
        <f>IF('Mth LC'!#REF!&gt;0,'Mth LC'!#REF!,"")</f>
        <v>#REF!</v>
      </c>
      <c r="D279" s="27">
        <v>0</v>
      </c>
      <c r="E279" s="19" t="e">
        <f>+'Mth LC'!#REF!</f>
        <v>#REF!</v>
      </c>
      <c r="F279" s="19" t="e">
        <f>+'Mth LC'!#REF!</f>
        <v>#REF!</v>
      </c>
      <c r="G279" s="19" t="e">
        <f>+'Mth LC'!#REF!</f>
        <v>#REF!</v>
      </c>
      <c r="H279" s="3" t="e">
        <f t="shared" si="169"/>
        <v>#REF!</v>
      </c>
      <c r="I279" s="27" t="e">
        <f t="shared" si="170"/>
        <v>#REF!</v>
      </c>
      <c r="K279" s="27">
        <v>0</v>
      </c>
      <c r="L279" s="19" t="e">
        <f>+'Mth LC'!#REF!</f>
        <v>#REF!</v>
      </c>
      <c r="M279" s="19" t="e">
        <f>+'Mth LC'!#REF!</f>
        <v>#REF!</v>
      </c>
      <c r="N279" s="19" t="e">
        <f>+'Mth LC'!#REF!</f>
        <v>#REF!</v>
      </c>
      <c r="O279" s="3" t="e">
        <f t="shared" si="171"/>
        <v>#REF!</v>
      </c>
      <c r="P279" s="27" t="e">
        <f t="shared" si="172"/>
        <v>#REF!</v>
      </c>
      <c r="R279" s="27">
        <v>0</v>
      </c>
      <c r="S279" s="19" t="e">
        <f>+'Mth LC'!#REF!</f>
        <v>#REF!</v>
      </c>
      <c r="T279" s="19" t="e">
        <f>+'Mth LC'!#REF!</f>
        <v>#REF!</v>
      </c>
      <c r="U279" s="19" t="e">
        <f>+'Mth LC'!#REF!</f>
        <v>#REF!</v>
      </c>
      <c r="V279" s="3" t="e">
        <f t="shared" si="173"/>
        <v>#REF!</v>
      </c>
      <c r="W279" s="27" t="e">
        <f t="shared" si="174"/>
        <v>#REF!</v>
      </c>
      <c r="Y279" s="27">
        <v>0</v>
      </c>
      <c r="Z279" s="19" t="e">
        <f>+'Mth LC'!#REF!</f>
        <v>#REF!</v>
      </c>
      <c r="AA279" s="19" t="e">
        <f>+'Mth LC'!#REF!</f>
        <v>#REF!</v>
      </c>
      <c r="AB279" s="19" t="e">
        <f>+'Mth LC'!#REF!</f>
        <v>#REF!</v>
      </c>
      <c r="AC279" s="3" t="e">
        <f t="shared" si="175"/>
        <v>#REF!</v>
      </c>
      <c r="AD279" s="27" t="e">
        <f t="shared" si="176"/>
        <v>#REF!</v>
      </c>
    </row>
    <row r="280" spans="1:30">
      <c r="A280" s="32" t="e">
        <f>IF('Mth LC'!#REF!&gt;0,'Mth LC'!#REF!,"")</f>
        <v>#REF!</v>
      </c>
      <c r="B280" s="29" t="e">
        <f>IF('Mth LC'!#REF!&gt;0,'Mth LC'!#REF!,"")</f>
        <v>#REF!</v>
      </c>
      <c r="D280" s="27">
        <v>0</v>
      </c>
      <c r="E280" s="19" t="e">
        <f>+'Mth LC'!#REF!</f>
        <v>#REF!</v>
      </c>
      <c r="F280" s="19" t="e">
        <f>+'Mth LC'!#REF!</f>
        <v>#REF!</v>
      </c>
      <c r="G280" s="19" t="e">
        <f>+'Mth LC'!#REF!</f>
        <v>#REF!</v>
      </c>
      <c r="H280" s="3" t="e">
        <f t="shared" ref="H280:H295" si="177">SUM(E280:G280)</f>
        <v>#REF!</v>
      </c>
      <c r="I280" s="27" t="e">
        <f t="shared" ref="I280:I295" si="178">+D280-H280</f>
        <v>#REF!</v>
      </c>
      <c r="K280" s="27">
        <v>0</v>
      </c>
      <c r="L280" s="19" t="e">
        <f>+'Mth LC'!#REF!</f>
        <v>#REF!</v>
      </c>
      <c r="M280" s="19" t="e">
        <f>+'Mth LC'!#REF!</f>
        <v>#REF!</v>
      </c>
      <c r="N280" s="19" t="e">
        <f>+'Mth LC'!#REF!</f>
        <v>#REF!</v>
      </c>
      <c r="O280" s="3" t="e">
        <f t="shared" ref="O280:O295" si="179">SUM(L280:N280)</f>
        <v>#REF!</v>
      </c>
      <c r="P280" s="27" t="e">
        <f t="shared" ref="P280:P295" si="180">+K280-O280</f>
        <v>#REF!</v>
      </c>
      <c r="R280" s="27">
        <v>0</v>
      </c>
      <c r="S280" s="19" t="e">
        <f>+'Mth LC'!#REF!</f>
        <v>#REF!</v>
      </c>
      <c r="T280" s="19" t="e">
        <f>+'Mth LC'!#REF!</f>
        <v>#REF!</v>
      </c>
      <c r="U280" s="19" t="e">
        <f>+'Mth LC'!#REF!</f>
        <v>#REF!</v>
      </c>
      <c r="V280" s="3" t="e">
        <f t="shared" ref="V280:V295" si="181">SUM(S280:U280)</f>
        <v>#REF!</v>
      </c>
      <c r="W280" s="27" t="e">
        <f t="shared" ref="W280:W295" si="182">+R280-V280</f>
        <v>#REF!</v>
      </c>
      <c r="Y280" s="27">
        <v>0</v>
      </c>
      <c r="Z280" s="19" t="e">
        <f>+'Mth LC'!#REF!</f>
        <v>#REF!</v>
      </c>
      <c r="AA280" s="19" t="e">
        <f>+'Mth LC'!#REF!</f>
        <v>#REF!</v>
      </c>
      <c r="AB280" s="19" t="e">
        <f>+'Mth LC'!#REF!</f>
        <v>#REF!</v>
      </c>
      <c r="AC280" s="3" t="e">
        <f t="shared" ref="AC280:AC295" si="183">SUM(Z280:AB280)</f>
        <v>#REF!</v>
      </c>
      <c r="AD280" s="27" t="e">
        <f t="shared" ref="AD280:AD295" si="184">+Y280-AC280</f>
        <v>#REF!</v>
      </c>
    </row>
    <row r="281" spans="1:30">
      <c r="A281" s="32" t="e">
        <f>IF('Mth LC'!#REF!&gt;0,'Mth LC'!#REF!,"")</f>
        <v>#REF!</v>
      </c>
      <c r="B281" s="29" t="e">
        <f>IF('Mth LC'!#REF!&gt;0,'Mth LC'!#REF!,"")</f>
        <v>#REF!</v>
      </c>
      <c r="D281" s="27">
        <v>0</v>
      </c>
      <c r="E281" s="19" t="e">
        <f>+'Mth LC'!#REF!</f>
        <v>#REF!</v>
      </c>
      <c r="F281" s="19" t="e">
        <f>+'Mth LC'!#REF!</f>
        <v>#REF!</v>
      </c>
      <c r="G281" s="19" t="e">
        <f>+'Mth LC'!#REF!</f>
        <v>#REF!</v>
      </c>
      <c r="H281" s="3" t="e">
        <f t="shared" si="177"/>
        <v>#REF!</v>
      </c>
      <c r="I281" s="27" t="e">
        <f t="shared" si="178"/>
        <v>#REF!</v>
      </c>
      <c r="K281" s="27">
        <v>0</v>
      </c>
      <c r="L281" s="19" t="e">
        <f>+'Mth LC'!#REF!</f>
        <v>#REF!</v>
      </c>
      <c r="M281" s="19" t="e">
        <f>+'Mth LC'!#REF!</f>
        <v>#REF!</v>
      </c>
      <c r="N281" s="19" t="e">
        <f>+'Mth LC'!#REF!</f>
        <v>#REF!</v>
      </c>
      <c r="O281" s="3" t="e">
        <f t="shared" si="179"/>
        <v>#REF!</v>
      </c>
      <c r="P281" s="27" t="e">
        <f t="shared" si="180"/>
        <v>#REF!</v>
      </c>
      <c r="R281" s="27">
        <v>0</v>
      </c>
      <c r="S281" s="19" t="e">
        <f>+'Mth LC'!#REF!</f>
        <v>#REF!</v>
      </c>
      <c r="T281" s="19" t="e">
        <f>+'Mth LC'!#REF!</f>
        <v>#REF!</v>
      </c>
      <c r="U281" s="19" t="e">
        <f>+'Mth LC'!#REF!</f>
        <v>#REF!</v>
      </c>
      <c r="V281" s="3" t="e">
        <f t="shared" si="181"/>
        <v>#REF!</v>
      </c>
      <c r="W281" s="27" t="e">
        <f t="shared" si="182"/>
        <v>#REF!</v>
      </c>
      <c r="Y281" s="27">
        <v>0</v>
      </c>
      <c r="Z281" s="19" t="e">
        <f>+'Mth LC'!#REF!</f>
        <v>#REF!</v>
      </c>
      <c r="AA281" s="19" t="e">
        <f>+'Mth LC'!#REF!</f>
        <v>#REF!</v>
      </c>
      <c r="AB281" s="19" t="e">
        <f>+'Mth LC'!#REF!</f>
        <v>#REF!</v>
      </c>
      <c r="AC281" s="3" t="e">
        <f t="shared" si="183"/>
        <v>#REF!</v>
      </c>
      <c r="AD281" s="27" t="e">
        <f t="shared" si="184"/>
        <v>#REF!</v>
      </c>
    </row>
    <row r="282" spans="1:30">
      <c r="A282" s="32" t="e">
        <f>IF('Mth LC'!#REF!&gt;0,'Mth LC'!#REF!,"")</f>
        <v>#REF!</v>
      </c>
      <c r="B282" s="29" t="e">
        <f>IF('Mth LC'!#REF!&gt;0,'Mth LC'!#REF!,"")</f>
        <v>#REF!</v>
      </c>
      <c r="D282" s="27">
        <v>0</v>
      </c>
      <c r="E282" s="19" t="e">
        <f>+'Mth LC'!#REF!</f>
        <v>#REF!</v>
      </c>
      <c r="F282" s="19" t="e">
        <f>+'Mth LC'!#REF!</f>
        <v>#REF!</v>
      </c>
      <c r="G282" s="19" t="e">
        <f>+'Mth LC'!#REF!</f>
        <v>#REF!</v>
      </c>
      <c r="H282" s="3" t="e">
        <f t="shared" si="177"/>
        <v>#REF!</v>
      </c>
      <c r="I282" s="27" t="e">
        <f t="shared" si="178"/>
        <v>#REF!</v>
      </c>
      <c r="K282" s="27">
        <v>0</v>
      </c>
      <c r="L282" s="19" t="e">
        <f>+'Mth LC'!#REF!</f>
        <v>#REF!</v>
      </c>
      <c r="M282" s="19" t="e">
        <f>+'Mth LC'!#REF!</f>
        <v>#REF!</v>
      </c>
      <c r="N282" s="19" t="e">
        <f>+'Mth LC'!#REF!</f>
        <v>#REF!</v>
      </c>
      <c r="O282" s="3" t="e">
        <f t="shared" si="179"/>
        <v>#REF!</v>
      </c>
      <c r="P282" s="27" t="e">
        <f t="shared" si="180"/>
        <v>#REF!</v>
      </c>
      <c r="R282" s="27">
        <v>0</v>
      </c>
      <c r="S282" s="19" t="e">
        <f>+'Mth LC'!#REF!</f>
        <v>#REF!</v>
      </c>
      <c r="T282" s="19" t="e">
        <f>+'Mth LC'!#REF!</f>
        <v>#REF!</v>
      </c>
      <c r="U282" s="19" t="e">
        <f>+'Mth LC'!#REF!</f>
        <v>#REF!</v>
      </c>
      <c r="V282" s="3" t="e">
        <f t="shared" si="181"/>
        <v>#REF!</v>
      </c>
      <c r="W282" s="27" t="e">
        <f t="shared" si="182"/>
        <v>#REF!</v>
      </c>
      <c r="Y282" s="27">
        <v>0</v>
      </c>
      <c r="Z282" s="19" t="e">
        <f>+'Mth LC'!#REF!</f>
        <v>#REF!</v>
      </c>
      <c r="AA282" s="19" t="e">
        <f>+'Mth LC'!#REF!</f>
        <v>#REF!</v>
      </c>
      <c r="AB282" s="19" t="e">
        <f>+'Mth LC'!#REF!</f>
        <v>#REF!</v>
      </c>
      <c r="AC282" s="3" t="e">
        <f t="shared" si="183"/>
        <v>#REF!</v>
      </c>
      <c r="AD282" s="27" t="e">
        <f t="shared" si="184"/>
        <v>#REF!</v>
      </c>
    </row>
    <row r="283" spans="1:30">
      <c r="A283" s="32" t="e">
        <f>IF('Mth LC'!#REF!&gt;0,'Mth LC'!#REF!,"")</f>
        <v>#REF!</v>
      </c>
      <c r="B283" s="29" t="e">
        <f>IF('Mth LC'!#REF!&gt;0,'Mth LC'!#REF!,"")</f>
        <v>#REF!</v>
      </c>
      <c r="D283" s="27">
        <v>0</v>
      </c>
      <c r="E283" s="19" t="e">
        <f>+'Mth LC'!#REF!</f>
        <v>#REF!</v>
      </c>
      <c r="F283" s="19" t="e">
        <f>+'Mth LC'!#REF!</f>
        <v>#REF!</v>
      </c>
      <c r="G283" s="19" t="e">
        <f>+'Mth LC'!#REF!</f>
        <v>#REF!</v>
      </c>
      <c r="H283" s="3" t="e">
        <f t="shared" si="177"/>
        <v>#REF!</v>
      </c>
      <c r="I283" s="27" t="e">
        <f t="shared" si="178"/>
        <v>#REF!</v>
      </c>
      <c r="K283" s="27">
        <v>0</v>
      </c>
      <c r="L283" s="19" t="e">
        <f>+'Mth LC'!#REF!</f>
        <v>#REF!</v>
      </c>
      <c r="M283" s="19" t="e">
        <f>+'Mth LC'!#REF!</f>
        <v>#REF!</v>
      </c>
      <c r="N283" s="19" t="e">
        <f>+'Mth LC'!#REF!</f>
        <v>#REF!</v>
      </c>
      <c r="O283" s="3" t="e">
        <f t="shared" si="179"/>
        <v>#REF!</v>
      </c>
      <c r="P283" s="27" t="e">
        <f t="shared" si="180"/>
        <v>#REF!</v>
      </c>
      <c r="R283" s="27">
        <v>0</v>
      </c>
      <c r="S283" s="19" t="e">
        <f>+'Mth LC'!#REF!</f>
        <v>#REF!</v>
      </c>
      <c r="T283" s="19" t="e">
        <f>+'Mth LC'!#REF!</f>
        <v>#REF!</v>
      </c>
      <c r="U283" s="19" t="e">
        <f>+'Mth LC'!#REF!</f>
        <v>#REF!</v>
      </c>
      <c r="V283" s="3" t="e">
        <f t="shared" si="181"/>
        <v>#REF!</v>
      </c>
      <c r="W283" s="27" t="e">
        <f t="shared" si="182"/>
        <v>#REF!</v>
      </c>
      <c r="Y283" s="27">
        <v>0</v>
      </c>
      <c r="Z283" s="19" t="e">
        <f>+'Mth LC'!#REF!</f>
        <v>#REF!</v>
      </c>
      <c r="AA283" s="19" t="e">
        <f>+'Mth LC'!#REF!</f>
        <v>#REF!</v>
      </c>
      <c r="AB283" s="19" t="e">
        <f>+'Mth LC'!#REF!</f>
        <v>#REF!</v>
      </c>
      <c r="AC283" s="3" t="e">
        <f t="shared" si="183"/>
        <v>#REF!</v>
      </c>
      <c r="AD283" s="27" t="e">
        <f t="shared" si="184"/>
        <v>#REF!</v>
      </c>
    </row>
    <row r="284" spans="1:30">
      <c r="A284" s="32" t="e">
        <f>IF('Mth LC'!#REF!&gt;0,'Mth LC'!#REF!,"")</f>
        <v>#REF!</v>
      </c>
      <c r="B284" s="29" t="e">
        <f>IF('Mth LC'!#REF!&gt;0,'Mth LC'!#REF!,"")</f>
        <v>#REF!</v>
      </c>
      <c r="D284" s="27">
        <v>0</v>
      </c>
      <c r="E284" s="19" t="e">
        <f>+'Mth LC'!#REF!</f>
        <v>#REF!</v>
      </c>
      <c r="F284" s="19" t="e">
        <f>+'Mth LC'!#REF!</f>
        <v>#REF!</v>
      </c>
      <c r="G284" s="19" t="e">
        <f>+'Mth LC'!#REF!</f>
        <v>#REF!</v>
      </c>
      <c r="H284" s="3" t="e">
        <f t="shared" si="177"/>
        <v>#REF!</v>
      </c>
      <c r="I284" s="27" t="e">
        <f t="shared" si="178"/>
        <v>#REF!</v>
      </c>
      <c r="K284" s="27">
        <v>0</v>
      </c>
      <c r="L284" s="19" t="e">
        <f>+'Mth LC'!#REF!</f>
        <v>#REF!</v>
      </c>
      <c r="M284" s="19" t="e">
        <f>+'Mth LC'!#REF!</f>
        <v>#REF!</v>
      </c>
      <c r="N284" s="19" t="e">
        <f>+'Mth LC'!#REF!</f>
        <v>#REF!</v>
      </c>
      <c r="O284" s="3" t="e">
        <f t="shared" si="179"/>
        <v>#REF!</v>
      </c>
      <c r="P284" s="27" t="e">
        <f t="shared" si="180"/>
        <v>#REF!</v>
      </c>
      <c r="R284" s="27">
        <v>0</v>
      </c>
      <c r="S284" s="19" t="e">
        <f>+'Mth LC'!#REF!</f>
        <v>#REF!</v>
      </c>
      <c r="T284" s="19" t="e">
        <f>+'Mth LC'!#REF!</f>
        <v>#REF!</v>
      </c>
      <c r="U284" s="19" t="e">
        <f>+'Mth LC'!#REF!</f>
        <v>#REF!</v>
      </c>
      <c r="V284" s="3" t="e">
        <f t="shared" si="181"/>
        <v>#REF!</v>
      </c>
      <c r="W284" s="27" t="e">
        <f t="shared" si="182"/>
        <v>#REF!</v>
      </c>
      <c r="Y284" s="27">
        <v>0</v>
      </c>
      <c r="Z284" s="19" t="e">
        <f>+'Mth LC'!#REF!</f>
        <v>#REF!</v>
      </c>
      <c r="AA284" s="19" t="e">
        <f>+'Mth LC'!#REF!</f>
        <v>#REF!</v>
      </c>
      <c r="AB284" s="19" t="e">
        <f>+'Mth LC'!#REF!</f>
        <v>#REF!</v>
      </c>
      <c r="AC284" s="3" t="e">
        <f t="shared" si="183"/>
        <v>#REF!</v>
      </c>
      <c r="AD284" s="27" t="e">
        <f t="shared" si="184"/>
        <v>#REF!</v>
      </c>
    </row>
    <row r="285" spans="1:30">
      <c r="A285" s="32" t="e">
        <f>IF('Mth LC'!#REF!&gt;0,'Mth LC'!#REF!,"")</f>
        <v>#REF!</v>
      </c>
      <c r="B285" s="29" t="e">
        <f>IF('Mth LC'!#REF!&gt;0,'Mth LC'!#REF!,"")</f>
        <v>#REF!</v>
      </c>
      <c r="D285" s="27">
        <v>0</v>
      </c>
      <c r="E285" s="19" t="e">
        <f>+'Mth LC'!#REF!</f>
        <v>#REF!</v>
      </c>
      <c r="F285" s="19" t="e">
        <f>+'Mth LC'!#REF!</f>
        <v>#REF!</v>
      </c>
      <c r="G285" s="19" t="e">
        <f>+'Mth LC'!#REF!</f>
        <v>#REF!</v>
      </c>
      <c r="H285" s="3" t="e">
        <f t="shared" si="177"/>
        <v>#REF!</v>
      </c>
      <c r="I285" s="27" t="e">
        <f t="shared" si="178"/>
        <v>#REF!</v>
      </c>
      <c r="K285" s="27">
        <v>0</v>
      </c>
      <c r="L285" s="19" t="e">
        <f>+'Mth LC'!#REF!</f>
        <v>#REF!</v>
      </c>
      <c r="M285" s="19" t="e">
        <f>+'Mth LC'!#REF!</f>
        <v>#REF!</v>
      </c>
      <c r="N285" s="19" t="e">
        <f>+'Mth LC'!#REF!</f>
        <v>#REF!</v>
      </c>
      <c r="O285" s="3" t="e">
        <f t="shared" si="179"/>
        <v>#REF!</v>
      </c>
      <c r="P285" s="27" t="e">
        <f t="shared" si="180"/>
        <v>#REF!</v>
      </c>
      <c r="R285" s="27">
        <v>0</v>
      </c>
      <c r="S285" s="19" t="e">
        <f>+'Mth LC'!#REF!</f>
        <v>#REF!</v>
      </c>
      <c r="T285" s="19" t="e">
        <f>+'Mth LC'!#REF!</f>
        <v>#REF!</v>
      </c>
      <c r="U285" s="19" t="e">
        <f>+'Mth LC'!#REF!</f>
        <v>#REF!</v>
      </c>
      <c r="V285" s="3" t="e">
        <f t="shared" si="181"/>
        <v>#REF!</v>
      </c>
      <c r="W285" s="27" t="e">
        <f t="shared" si="182"/>
        <v>#REF!</v>
      </c>
      <c r="Y285" s="27">
        <v>0</v>
      </c>
      <c r="Z285" s="19" t="e">
        <f>+'Mth LC'!#REF!</f>
        <v>#REF!</v>
      </c>
      <c r="AA285" s="19" t="e">
        <f>+'Mth LC'!#REF!</f>
        <v>#REF!</v>
      </c>
      <c r="AB285" s="19" t="e">
        <f>+'Mth LC'!#REF!</f>
        <v>#REF!</v>
      </c>
      <c r="AC285" s="3" t="e">
        <f t="shared" si="183"/>
        <v>#REF!</v>
      </c>
      <c r="AD285" s="27" t="e">
        <f t="shared" si="184"/>
        <v>#REF!</v>
      </c>
    </row>
    <row r="286" spans="1:30">
      <c r="A286" s="32" t="e">
        <f>IF('Mth LC'!#REF!&gt;0,'Mth LC'!#REF!,"")</f>
        <v>#REF!</v>
      </c>
      <c r="B286" s="29" t="e">
        <f>IF('Mth LC'!#REF!&gt;0,'Mth LC'!#REF!,"")</f>
        <v>#REF!</v>
      </c>
      <c r="D286" s="27">
        <v>0</v>
      </c>
      <c r="E286" s="19" t="e">
        <f>+'Mth LC'!#REF!</f>
        <v>#REF!</v>
      </c>
      <c r="F286" s="19" t="e">
        <f>+'Mth LC'!#REF!</f>
        <v>#REF!</v>
      </c>
      <c r="G286" s="19" t="e">
        <f>+'Mth LC'!#REF!</f>
        <v>#REF!</v>
      </c>
      <c r="H286" s="3" t="e">
        <f t="shared" si="177"/>
        <v>#REF!</v>
      </c>
      <c r="I286" s="27" t="e">
        <f t="shared" si="178"/>
        <v>#REF!</v>
      </c>
      <c r="K286" s="27">
        <v>0</v>
      </c>
      <c r="L286" s="19" t="e">
        <f>+'Mth LC'!#REF!</f>
        <v>#REF!</v>
      </c>
      <c r="M286" s="19" t="e">
        <f>+'Mth LC'!#REF!</f>
        <v>#REF!</v>
      </c>
      <c r="N286" s="19" t="e">
        <f>+'Mth LC'!#REF!</f>
        <v>#REF!</v>
      </c>
      <c r="O286" s="3" t="e">
        <f t="shared" si="179"/>
        <v>#REF!</v>
      </c>
      <c r="P286" s="27" t="e">
        <f t="shared" si="180"/>
        <v>#REF!</v>
      </c>
      <c r="R286" s="27">
        <v>0</v>
      </c>
      <c r="S286" s="19" t="e">
        <f>+'Mth LC'!#REF!</f>
        <v>#REF!</v>
      </c>
      <c r="T286" s="19" t="e">
        <f>+'Mth LC'!#REF!</f>
        <v>#REF!</v>
      </c>
      <c r="U286" s="19" t="e">
        <f>+'Mth LC'!#REF!</f>
        <v>#REF!</v>
      </c>
      <c r="V286" s="3" t="e">
        <f t="shared" si="181"/>
        <v>#REF!</v>
      </c>
      <c r="W286" s="27" t="e">
        <f t="shared" si="182"/>
        <v>#REF!</v>
      </c>
      <c r="Y286" s="27">
        <v>0</v>
      </c>
      <c r="Z286" s="19" t="e">
        <f>+'Mth LC'!#REF!</f>
        <v>#REF!</v>
      </c>
      <c r="AA286" s="19" t="e">
        <f>+'Mth LC'!#REF!</f>
        <v>#REF!</v>
      </c>
      <c r="AB286" s="19" t="e">
        <f>+'Mth LC'!#REF!</f>
        <v>#REF!</v>
      </c>
      <c r="AC286" s="3" t="e">
        <f t="shared" si="183"/>
        <v>#REF!</v>
      </c>
      <c r="AD286" s="27" t="e">
        <f t="shared" si="184"/>
        <v>#REF!</v>
      </c>
    </row>
    <row r="287" spans="1:30">
      <c r="A287" s="32" t="e">
        <f>IF('Mth LC'!#REF!&gt;0,'Mth LC'!#REF!,"")</f>
        <v>#REF!</v>
      </c>
      <c r="B287" s="29" t="e">
        <f>IF('Mth LC'!#REF!&gt;0,'Mth LC'!#REF!,"")</f>
        <v>#REF!</v>
      </c>
      <c r="D287" s="27">
        <v>0</v>
      </c>
      <c r="E287" s="19" t="e">
        <f>+'Mth LC'!#REF!</f>
        <v>#REF!</v>
      </c>
      <c r="F287" s="19" t="e">
        <f>+'Mth LC'!#REF!</f>
        <v>#REF!</v>
      </c>
      <c r="G287" s="19" t="e">
        <f>+'Mth LC'!#REF!</f>
        <v>#REF!</v>
      </c>
      <c r="H287" s="3" t="e">
        <f t="shared" si="177"/>
        <v>#REF!</v>
      </c>
      <c r="I287" s="27" t="e">
        <f t="shared" si="178"/>
        <v>#REF!</v>
      </c>
      <c r="K287" s="27">
        <v>0</v>
      </c>
      <c r="L287" s="19" t="e">
        <f>+'Mth LC'!#REF!</f>
        <v>#REF!</v>
      </c>
      <c r="M287" s="19" t="e">
        <f>+'Mth LC'!#REF!</f>
        <v>#REF!</v>
      </c>
      <c r="N287" s="19" t="e">
        <f>+'Mth LC'!#REF!</f>
        <v>#REF!</v>
      </c>
      <c r="O287" s="3" t="e">
        <f t="shared" si="179"/>
        <v>#REF!</v>
      </c>
      <c r="P287" s="27" t="e">
        <f t="shared" si="180"/>
        <v>#REF!</v>
      </c>
      <c r="R287" s="27">
        <v>0</v>
      </c>
      <c r="S287" s="19" t="e">
        <f>+'Mth LC'!#REF!</f>
        <v>#REF!</v>
      </c>
      <c r="T287" s="19" t="e">
        <f>+'Mth LC'!#REF!</f>
        <v>#REF!</v>
      </c>
      <c r="U287" s="19" t="e">
        <f>+'Mth LC'!#REF!</f>
        <v>#REF!</v>
      </c>
      <c r="V287" s="3" t="e">
        <f t="shared" si="181"/>
        <v>#REF!</v>
      </c>
      <c r="W287" s="27" t="e">
        <f t="shared" si="182"/>
        <v>#REF!</v>
      </c>
      <c r="Y287" s="27">
        <v>0</v>
      </c>
      <c r="Z287" s="19" t="e">
        <f>+'Mth LC'!#REF!</f>
        <v>#REF!</v>
      </c>
      <c r="AA287" s="19" t="e">
        <f>+'Mth LC'!#REF!</f>
        <v>#REF!</v>
      </c>
      <c r="AB287" s="19" t="e">
        <f>+'Mth LC'!#REF!</f>
        <v>#REF!</v>
      </c>
      <c r="AC287" s="3" t="e">
        <f t="shared" si="183"/>
        <v>#REF!</v>
      </c>
      <c r="AD287" s="27" t="e">
        <f t="shared" si="184"/>
        <v>#REF!</v>
      </c>
    </row>
    <row r="288" spans="1:30">
      <c r="A288" s="32" t="e">
        <f>IF('Mth LC'!#REF!&gt;0,'Mth LC'!#REF!,"")</f>
        <v>#REF!</v>
      </c>
      <c r="B288" s="29" t="e">
        <f>IF('Mth LC'!#REF!&gt;0,'Mth LC'!#REF!,"")</f>
        <v>#REF!</v>
      </c>
      <c r="D288" s="27">
        <v>0</v>
      </c>
      <c r="E288" s="19" t="e">
        <f>+'Mth LC'!#REF!</f>
        <v>#REF!</v>
      </c>
      <c r="F288" s="19" t="e">
        <f>+'Mth LC'!#REF!</f>
        <v>#REF!</v>
      </c>
      <c r="G288" s="19" t="e">
        <f>+'Mth LC'!#REF!</f>
        <v>#REF!</v>
      </c>
      <c r="H288" s="3" t="e">
        <f t="shared" si="177"/>
        <v>#REF!</v>
      </c>
      <c r="I288" s="27" t="e">
        <f t="shared" si="178"/>
        <v>#REF!</v>
      </c>
      <c r="K288" s="27">
        <v>0</v>
      </c>
      <c r="L288" s="19" t="e">
        <f>+'Mth LC'!#REF!</f>
        <v>#REF!</v>
      </c>
      <c r="M288" s="19" t="e">
        <f>+'Mth LC'!#REF!</f>
        <v>#REF!</v>
      </c>
      <c r="N288" s="19" t="e">
        <f>+'Mth LC'!#REF!</f>
        <v>#REF!</v>
      </c>
      <c r="O288" s="3" t="e">
        <f t="shared" si="179"/>
        <v>#REF!</v>
      </c>
      <c r="P288" s="27" t="e">
        <f t="shared" si="180"/>
        <v>#REF!</v>
      </c>
      <c r="R288" s="27">
        <v>0</v>
      </c>
      <c r="S288" s="19" t="e">
        <f>+'Mth LC'!#REF!</f>
        <v>#REF!</v>
      </c>
      <c r="T288" s="19" t="e">
        <f>+'Mth LC'!#REF!</f>
        <v>#REF!</v>
      </c>
      <c r="U288" s="19" t="e">
        <f>+'Mth LC'!#REF!</f>
        <v>#REF!</v>
      </c>
      <c r="V288" s="3" t="e">
        <f t="shared" si="181"/>
        <v>#REF!</v>
      </c>
      <c r="W288" s="27" t="e">
        <f t="shared" si="182"/>
        <v>#REF!</v>
      </c>
      <c r="Y288" s="27">
        <v>0</v>
      </c>
      <c r="Z288" s="19" t="e">
        <f>+'Mth LC'!#REF!</f>
        <v>#REF!</v>
      </c>
      <c r="AA288" s="19" t="e">
        <f>+'Mth LC'!#REF!</f>
        <v>#REF!</v>
      </c>
      <c r="AB288" s="19" t="e">
        <f>+'Mth LC'!#REF!</f>
        <v>#REF!</v>
      </c>
      <c r="AC288" s="3" t="e">
        <f t="shared" si="183"/>
        <v>#REF!</v>
      </c>
      <c r="AD288" s="27" t="e">
        <f t="shared" si="184"/>
        <v>#REF!</v>
      </c>
    </row>
    <row r="289" spans="1:30">
      <c r="A289" s="32" t="e">
        <f>IF('Mth LC'!#REF!&gt;0,'Mth LC'!#REF!,"")</f>
        <v>#REF!</v>
      </c>
      <c r="B289" s="29" t="e">
        <f>IF('Mth LC'!#REF!&gt;0,'Mth LC'!#REF!,"")</f>
        <v>#REF!</v>
      </c>
      <c r="D289" s="27">
        <v>0</v>
      </c>
      <c r="E289" s="19" t="e">
        <f>+'Mth LC'!#REF!</f>
        <v>#REF!</v>
      </c>
      <c r="F289" s="19" t="e">
        <f>+'Mth LC'!#REF!</f>
        <v>#REF!</v>
      </c>
      <c r="G289" s="19" t="e">
        <f>+'Mth LC'!#REF!</f>
        <v>#REF!</v>
      </c>
      <c r="H289" s="3" t="e">
        <f t="shared" si="177"/>
        <v>#REF!</v>
      </c>
      <c r="I289" s="27" t="e">
        <f t="shared" si="178"/>
        <v>#REF!</v>
      </c>
      <c r="K289" s="27">
        <v>0</v>
      </c>
      <c r="L289" s="19" t="e">
        <f>+'Mth LC'!#REF!</f>
        <v>#REF!</v>
      </c>
      <c r="M289" s="19" t="e">
        <f>+'Mth LC'!#REF!</f>
        <v>#REF!</v>
      </c>
      <c r="N289" s="19" t="e">
        <f>+'Mth LC'!#REF!</f>
        <v>#REF!</v>
      </c>
      <c r="O289" s="3" t="e">
        <f t="shared" si="179"/>
        <v>#REF!</v>
      </c>
      <c r="P289" s="27" t="e">
        <f t="shared" si="180"/>
        <v>#REF!</v>
      </c>
      <c r="R289" s="27">
        <v>0</v>
      </c>
      <c r="S289" s="19" t="e">
        <f>+'Mth LC'!#REF!</f>
        <v>#REF!</v>
      </c>
      <c r="T289" s="19" t="e">
        <f>+'Mth LC'!#REF!</f>
        <v>#REF!</v>
      </c>
      <c r="U289" s="19" t="e">
        <f>+'Mth LC'!#REF!</f>
        <v>#REF!</v>
      </c>
      <c r="V289" s="3" t="e">
        <f t="shared" si="181"/>
        <v>#REF!</v>
      </c>
      <c r="W289" s="27" t="e">
        <f t="shared" si="182"/>
        <v>#REF!</v>
      </c>
      <c r="Y289" s="27">
        <v>0</v>
      </c>
      <c r="Z289" s="19" t="e">
        <f>+'Mth LC'!#REF!</f>
        <v>#REF!</v>
      </c>
      <c r="AA289" s="19" t="e">
        <f>+'Mth LC'!#REF!</f>
        <v>#REF!</v>
      </c>
      <c r="AB289" s="19" t="e">
        <f>+'Mth LC'!#REF!</f>
        <v>#REF!</v>
      </c>
      <c r="AC289" s="3" t="e">
        <f t="shared" si="183"/>
        <v>#REF!</v>
      </c>
      <c r="AD289" s="27" t="e">
        <f t="shared" si="184"/>
        <v>#REF!</v>
      </c>
    </row>
    <row r="290" spans="1:30">
      <c r="A290" s="32" t="e">
        <f>IF('Mth LC'!#REF!&gt;0,'Mth LC'!#REF!,"")</f>
        <v>#REF!</v>
      </c>
      <c r="B290" s="29" t="e">
        <f>IF('Mth LC'!#REF!&gt;0,'Mth LC'!#REF!,"")</f>
        <v>#REF!</v>
      </c>
      <c r="D290" s="27">
        <v>0</v>
      </c>
      <c r="E290" s="19" t="e">
        <f>+'Mth LC'!#REF!</f>
        <v>#REF!</v>
      </c>
      <c r="F290" s="19" t="e">
        <f>+'Mth LC'!#REF!</f>
        <v>#REF!</v>
      </c>
      <c r="G290" s="19" t="e">
        <f>+'Mth LC'!#REF!</f>
        <v>#REF!</v>
      </c>
      <c r="H290" s="3" t="e">
        <f t="shared" si="177"/>
        <v>#REF!</v>
      </c>
      <c r="I290" s="27" t="e">
        <f t="shared" si="178"/>
        <v>#REF!</v>
      </c>
      <c r="K290" s="27">
        <v>0</v>
      </c>
      <c r="L290" s="19" t="e">
        <f>+'Mth LC'!#REF!</f>
        <v>#REF!</v>
      </c>
      <c r="M290" s="19" t="e">
        <f>+'Mth LC'!#REF!</f>
        <v>#REF!</v>
      </c>
      <c r="N290" s="19" t="e">
        <f>+'Mth LC'!#REF!</f>
        <v>#REF!</v>
      </c>
      <c r="O290" s="3" t="e">
        <f t="shared" si="179"/>
        <v>#REF!</v>
      </c>
      <c r="P290" s="27" t="e">
        <f t="shared" si="180"/>
        <v>#REF!</v>
      </c>
      <c r="R290" s="27">
        <v>0</v>
      </c>
      <c r="S290" s="19" t="e">
        <f>+'Mth LC'!#REF!</f>
        <v>#REF!</v>
      </c>
      <c r="T290" s="19" t="e">
        <f>+'Mth LC'!#REF!</f>
        <v>#REF!</v>
      </c>
      <c r="U290" s="19" t="e">
        <f>+'Mth LC'!#REF!</f>
        <v>#REF!</v>
      </c>
      <c r="V290" s="3" t="e">
        <f t="shared" si="181"/>
        <v>#REF!</v>
      </c>
      <c r="W290" s="27" t="e">
        <f t="shared" si="182"/>
        <v>#REF!</v>
      </c>
      <c r="Y290" s="27">
        <v>0</v>
      </c>
      <c r="Z290" s="19" t="e">
        <f>+'Mth LC'!#REF!</f>
        <v>#REF!</v>
      </c>
      <c r="AA290" s="19" t="e">
        <f>+'Mth LC'!#REF!</f>
        <v>#REF!</v>
      </c>
      <c r="AB290" s="19" t="e">
        <f>+'Mth LC'!#REF!</f>
        <v>#REF!</v>
      </c>
      <c r="AC290" s="3" t="e">
        <f t="shared" si="183"/>
        <v>#REF!</v>
      </c>
      <c r="AD290" s="27" t="e">
        <f t="shared" si="184"/>
        <v>#REF!</v>
      </c>
    </row>
    <row r="291" spans="1:30">
      <c r="A291" s="32" t="e">
        <f>IF('Mth LC'!#REF!&gt;0,'Mth LC'!#REF!,"")</f>
        <v>#REF!</v>
      </c>
      <c r="B291" s="29" t="e">
        <f>IF('Mth LC'!#REF!&gt;0,'Mth LC'!#REF!,"")</f>
        <v>#REF!</v>
      </c>
      <c r="D291" s="27">
        <v>0</v>
      </c>
      <c r="E291" s="19" t="e">
        <f>+'Mth LC'!#REF!</f>
        <v>#REF!</v>
      </c>
      <c r="F291" s="19" t="e">
        <f>+'Mth LC'!#REF!</f>
        <v>#REF!</v>
      </c>
      <c r="G291" s="19" t="e">
        <f>+'Mth LC'!#REF!</f>
        <v>#REF!</v>
      </c>
      <c r="H291" s="3" t="e">
        <f t="shared" si="177"/>
        <v>#REF!</v>
      </c>
      <c r="I291" s="27" t="e">
        <f t="shared" si="178"/>
        <v>#REF!</v>
      </c>
      <c r="K291" s="27">
        <v>0</v>
      </c>
      <c r="L291" s="19" t="e">
        <f>+'Mth LC'!#REF!</f>
        <v>#REF!</v>
      </c>
      <c r="M291" s="19" t="e">
        <f>+'Mth LC'!#REF!</f>
        <v>#REF!</v>
      </c>
      <c r="N291" s="19" t="e">
        <f>+'Mth LC'!#REF!</f>
        <v>#REF!</v>
      </c>
      <c r="O291" s="3" t="e">
        <f t="shared" si="179"/>
        <v>#REF!</v>
      </c>
      <c r="P291" s="27" t="e">
        <f t="shared" si="180"/>
        <v>#REF!</v>
      </c>
      <c r="R291" s="27">
        <v>0</v>
      </c>
      <c r="S291" s="19" t="e">
        <f>+'Mth LC'!#REF!</f>
        <v>#REF!</v>
      </c>
      <c r="T291" s="19" t="e">
        <f>+'Mth LC'!#REF!</f>
        <v>#REF!</v>
      </c>
      <c r="U291" s="19" t="e">
        <f>+'Mth LC'!#REF!</f>
        <v>#REF!</v>
      </c>
      <c r="V291" s="3" t="e">
        <f t="shared" si="181"/>
        <v>#REF!</v>
      </c>
      <c r="W291" s="27" t="e">
        <f t="shared" si="182"/>
        <v>#REF!</v>
      </c>
      <c r="Y291" s="27">
        <v>0</v>
      </c>
      <c r="Z291" s="19" t="e">
        <f>+'Mth LC'!#REF!</f>
        <v>#REF!</v>
      </c>
      <c r="AA291" s="19" t="e">
        <f>+'Mth LC'!#REF!</f>
        <v>#REF!</v>
      </c>
      <c r="AB291" s="19" t="e">
        <f>+'Mth LC'!#REF!</f>
        <v>#REF!</v>
      </c>
      <c r="AC291" s="3" t="e">
        <f t="shared" si="183"/>
        <v>#REF!</v>
      </c>
      <c r="AD291" s="27" t="e">
        <f t="shared" si="184"/>
        <v>#REF!</v>
      </c>
    </row>
    <row r="292" spans="1:30">
      <c r="A292" s="32" t="e">
        <f>IF('Mth LC'!#REF!&gt;0,'Mth LC'!#REF!,"")</f>
        <v>#REF!</v>
      </c>
      <c r="B292" s="29" t="e">
        <f>IF('Mth LC'!#REF!&gt;0,'Mth LC'!#REF!,"")</f>
        <v>#REF!</v>
      </c>
      <c r="D292" s="27">
        <v>0</v>
      </c>
      <c r="E292" s="19" t="e">
        <f>+'Mth LC'!#REF!</f>
        <v>#REF!</v>
      </c>
      <c r="F292" s="19" t="e">
        <f>+'Mth LC'!#REF!</f>
        <v>#REF!</v>
      </c>
      <c r="G292" s="19" t="e">
        <f>+'Mth LC'!#REF!</f>
        <v>#REF!</v>
      </c>
      <c r="H292" s="3" t="e">
        <f t="shared" si="177"/>
        <v>#REF!</v>
      </c>
      <c r="I292" s="27" t="e">
        <f t="shared" si="178"/>
        <v>#REF!</v>
      </c>
      <c r="K292" s="27">
        <v>0</v>
      </c>
      <c r="L292" s="19" t="e">
        <f>+'Mth LC'!#REF!</f>
        <v>#REF!</v>
      </c>
      <c r="M292" s="19" t="e">
        <f>+'Mth LC'!#REF!</f>
        <v>#REF!</v>
      </c>
      <c r="N292" s="19" t="e">
        <f>+'Mth LC'!#REF!</f>
        <v>#REF!</v>
      </c>
      <c r="O292" s="3" t="e">
        <f t="shared" si="179"/>
        <v>#REF!</v>
      </c>
      <c r="P292" s="27" t="e">
        <f t="shared" si="180"/>
        <v>#REF!</v>
      </c>
      <c r="R292" s="27">
        <v>0</v>
      </c>
      <c r="S292" s="19" t="e">
        <f>+'Mth LC'!#REF!</f>
        <v>#REF!</v>
      </c>
      <c r="T292" s="19" t="e">
        <f>+'Mth LC'!#REF!</f>
        <v>#REF!</v>
      </c>
      <c r="U292" s="19" t="e">
        <f>+'Mth LC'!#REF!</f>
        <v>#REF!</v>
      </c>
      <c r="V292" s="3" t="e">
        <f t="shared" si="181"/>
        <v>#REF!</v>
      </c>
      <c r="W292" s="27" t="e">
        <f t="shared" si="182"/>
        <v>#REF!</v>
      </c>
      <c r="Y292" s="27">
        <v>0</v>
      </c>
      <c r="Z292" s="19" t="e">
        <f>+'Mth LC'!#REF!</f>
        <v>#REF!</v>
      </c>
      <c r="AA292" s="19" t="e">
        <f>+'Mth LC'!#REF!</f>
        <v>#REF!</v>
      </c>
      <c r="AB292" s="19" t="e">
        <f>+'Mth LC'!#REF!</f>
        <v>#REF!</v>
      </c>
      <c r="AC292" s="3" t="e">
        <f t="shared" si="183"/>
        <v>#REF!</v>
      </c>
      <c r="AD292" s="27" t="e">
        <f t="shared" si="184"/>
        <v>#REF!</v>
      </c>
    </row>
    <row r="293" spans="1:30">
      <c r="A293" s="32" t="e">
        <f>IF('Mth LC'!#REF!&gt;0,'Mth LC'!#REF!,"")</f>
        <v>#REF!</v>
      </c>
      <c r="B293" s="29" t="e">
        <f>IF('Mth LC'!#REF!&gt;0,'Mth LC'!#REF!,"")</f>
        <v>#REF!</v>
      </c>
      <c r="D293" s="27">
        <v>0</v>
      </c>
      <c r="E293" s="19" t="e">
        <f>+'Mth LC'!#REF!</f>
        <v>#REF!</v>
      </c>
      <c r="F293" s="19" t="e">
        <f>+'Mth LC'!#REF!</f>
        <v>#REF!</v>
      </c>
      <c r="G293" s="19" t="e">
        <f>+'Mth LC'!#REF!</f>
        <v>#REF!</v>
      </c>
      <c r="H293" s="3" t="e">
        <f t="shared" si="177"/>
        <v>#REF!</v>
      </c>
      <c r="I293" s="27" t="e">
        <f t="shared" si="178"/>
        <v>#REF!</v>
      </c>
      <c r="K293" s="27">
        <v>0</v>
      </c>
      <c r="L293" s="19" t="e">
        <f>+'Mth LC'!#REF!</f>
        <v>#REF!</v>
      </c>
      <c r="M293" s="19" t="e">
        <f>+'Mth LC'!#REF!</f>
        <v>#REF!</v>
      </c>
      <c r="N293" s="19" t="e">
        <f>+'Mth LC'!#REF!</f>
        <v>#REF!</v>
      </c>
      <c r="O293" s="3" t="e">
        <f t="shared" si="179"/>
        <v>#REF!</v>
      </c>
      <c r="P293" s="27" t="e">
        <f t="shared" si="180"/>
        <v>#REF!</v>
      </c>
      <c r="R293" s="27">
        <v>0</v>
      </c>
      <c r="S293" s="19" t="e">
        <f>+'Mth LC'!#REF!</f>
        <v>#REF!</v>
      </c>
      <c r="T293" s="19" t="e">
        <f>+'Mth LC'!#REF!</f>
        <v>#REF!</v>
      </c>
      <c r="U293" s="19" t="e">
        <f>+'Mth LC'!#REF!</f>
        <v>#REF!</v>
      </c>
      <c r="V293" s="3" t="e">
        <f t="shared" si="181"/>
        <v>#REF!</v>
      </c>
      <c r="W293" s="27" t="e">
        <f t="shared" si="182"/>
        <v>#REF!</v>
      </c>
      <c r="Y293" s="27">
        <v>0</v>
      </c>
      <c r="Z293" s="19" t="e">
        <f>+'Mth LC'!#REF!</f>
        <v>#REF!</v>
      </c>
      <c r="AA293" s="19" t="e">
        <f>+'Mth LC'!#REF!</f>
        <v>#REF!</v>
      </c>
      <c r="AB293" s="19" t="e">
        <f>+'Mth LC'!#REF!</f>
        <v>#REF!</v>
      </c>
      <c r="AC293" s="3" t="e">
        <f t="shared" si="183"/>
        <v>#REF!</v>
      </c>
      <c r="AD293" s="27" t="e">
        <f t="shared" si="184"/>
        <v>#REF!</v>
      </c>
    </row>
    <row r="294" spans="1:30">
      <c r="A294" s="32" t="e">
        <f>IF('Mth LC'!#REF!&gt;0,'Mth LC'!#REF!,"")</f>
        <v>#REF!</v>
      </c>
      <c r="B294" s="29" t="e">
        <f>IF('Mth LC'!#REF!&gt;0,'Mth LC'!#REF!,"")</f>
        <v>#REF!</v>
      </c>
      <c r="D294" s="27">
        <v>0</v>
      </c>
      <c r="E294" s="19" t="e">
        <f>+'Mth LC'!#REF!</f>
        <v>#REF!</v>
      </c>
      <c r="F294" s="19" t="e">
        <f>+'Mth LC'!#REF!</f>
        <v>#REF!</v>
      </c>
      <c r="G294" s="19" t="e">
        <f>+'Mth LC'!#REF!</f>
        <v>#REF!</v>
      </c>
      <c r="H294" s="3" t="e">
        <f t="shared" si="177"/>
        <v>#REF!</v>
      </c>
      <c r="I294" s="27" t="e">
        <f t="shared" si="178"/>
        <v>#REF!</v>
      </c>
      <c r="K294" s="27">
        <v>0</v>
      </c>
      <c r="L294" s="19" t="e">
        <f>+'Mth LC'!#REF!</f>
        <v>#REF!</v>
      </c>
      <c r="M294" s="19" t="e">
        <f>+'Mth LC'!#REF!</f>
        <v>#REF!</v>
      </c>
      <c r="N294" s="19" t="e">
        <f>+'Mth LC'!#REF!</f>
        <v>#REF!</v>
      </c>
      <c r="O294" s="3" t="e">
        <f t="shared" si="179"/>
        <v>#REF!</v>
      </c>
      <c r="P294" s="27" t="e">
        <f t="shared" si="180"/>
        <v>#REF!</v>
      </c>
      <c r="R294" s="27">
        <v>0</v>
      </c>
      <c r="S294" s="19" t="e">
        <f>+'Mth LC'!#REF!</f>
        <v>#REF!</v>
      </c>
      <c r="T294" s="19" t="e">
        <f>+'Mth LC'!#REF!</f>
        <v>#REF!</v>
      </c>
      <c r="U294" s="19" t="e">
        <f>+'Mth LC'!#REF!</f>
        <v>#REF!</v>
      </c>
      <c r="V294" s="3" t="e">
        <f t="shared" si="181"/>
        <v>#REF!</v>
      </c>
      <c r="W294" s="27" t="e">
        <f t="shared" si="182"/>
        <v>#REF!</v>
      </c>
      <c r="Y294" s="27">
        <v>0</v>
      </c>
      <c r="Z294" s="19" t="e">
        <f>+'Mth LC'!#REF!</f>
        <v>#REF!</v>
      </c>
      <c r="AA294" s="19" t="e">
        <f>+'Mth LC'!#REF!</f>
        <v>#REF!</v>
      </c>
      <c r="AB294" s="19" t="e">
        <f>+'Mth LC'!#REF!</f>
        <v>#REF!</v>
      </c>
      <c r="AC294" s="3" t="e">
        <f t="shared" si="183"/>
        <v>#REF!</v>
      </c>
      <c r="AD294" s="27" t="e">
        <f t="shared" si="184"/>
        <v>#REF!</v>
      </c>
    </row>
    <row r="295" spans="1:30">
      <c r="A295" s="32" t="e">
        <f>IF('Mth LC'!#REF!&gt;0,'Mth LC'!#REF!,"")</f>
        <v>#REF!</v>
      </c>
      <c r="B295" s="29" t="e">
        <f>IF('Mth LC'!#REF!&gt;0,'Mth LC'!#REF!,"")</f>
        <v>#REF!</v>
      </c>
      <c r="D295" s="27">
        <v>0</v>
      </c>
      <c r="E295" s="19" t="e">
        <f>+'Mth LC'!#REF!</f>
        <v>#REF!</v>
      </c>
      <c r="F295" s="19" t="e">
        <f>+'Mth LC'!#REF!</f>
        <v>#REF!</v>
      </c>
      <c r="G295" s="19" t="e">
        <f>+'Mth LC'!#REF!</f>
        <v>#REF!</v>
      </c>
      <c r="H295" s="3" t="e">
        <f t="shared" si="177"/>
        <v>#REF!</v>
      </c>
      <c r="I295" s="27" t="e">
        <f t="shared" si="178"/>
        <v>#REF!</v>
      </c>
      <c r="K295" s="27">
        <v>0</v>
      </c>
      <c r="L295" s="19" t="e">
        <f>+'Mth LC'!#REF!</f>
        <v>#REF!</v>
      </c>
      <c r="M295" s="19" t="e">
        <f>+'Mth LC'!#REF!</f>
        <v>#REF!</v>
      </c>
      <c r="N295" s="19" t="e">
        <f>+'Mth LC'!#REF!</f>
        <v>#REF!</v>
      </c>
      <c r="O295" s="3" t="e">
        <f t="shared" si="179"/>
        <v>#REF!</v>
      </c>
      <c r="P295" s="27" t="e">
        <f t="shared" si="180"/>
        <v>#REF!</v>
      </c>
      <c r="R295" s="27">
        <v>0</v>
      </c>
      <c r="S295" s="19" t="e">
        <f>+'Mth LC'!#REF!</f>
        <v>#REF!</v>
      </c>
      <c r="T295" s="19" t="e">
        <f>+'Mth LC'!#REF!</f>
        <v>#REF!</v>
      </c>
      <c r="U295" s="19" t="e">
        <f>+'Mth LC'!#REF!</f>
        <v>#REF!</v>
      </c>
      <c r="V295" s="3" t="e">
        <f t="shared" si="181"/>
        <v>#REF!</v>
      </c>
      <c r="W295" s="27" t="e">
        <f t="shared" si="182"/>
        <v>#REF!</v>
      </c>
      <c r="Y295" s="27">
        <v>0</v>
      </c>
      <c r="Z295" s="19" t="e">
        <f>+'Mth LC'!#REF!</f>
        <v>#REF!</v>
      </c>
      <c r="AA295" s="19" t="e">
        <f>+'Mth LC'!#REF!</f>
        <v>#REF!</v>
      </c>
      <c r="AB295" s="19" t="e">
        <f>+'Mth LC'!#REF!</f>
        <v>#REF!</v>
      </c>
      <c r="AC295" s="3" t="e">
        <f t="shared" si="183"/>
        <v>#REF!</v>
      </c>
      <c r="AD295" s="27" t="e">
        <f t="shared" si="184"/>
        <v>#REF!</v>
      </c>
    </row>
    <row r="296" spans="1:30">
      <c r="A296" s="32" t="e">
        <f>IF('Mth LC'!#REF!&gt;0,'Mth LC'!#REF!,"")</f>
        <v>#REF!</v>
      </c>
      <c r="B296" s="29" t="e">
        <f>IF('Mth LC'!#REF!&gt;0,'Mth LC'!#REF!,"")</f>
        <v>#REF!</v>
      </c>
      <c r="D296" s="27">
        <v>0</v>
      </c>
      <c r="E296" s="19" t="e">
        <f>+'Mth LC'!#REF!</f>
        <v>#REF!</v>
      </c>
      <c r="F296" s="19" t="e">
        <f>+'Mth LC'!#REF!</f>
        <v>#REF!</v>
      </c>
      <c r="G296" s="19" t="e">
        <f>+'Mth LC'!#REF!</f>
        <v>#REF!</v>
      </c>
      <c r="H296" s="3" t="e">
        <f>SUM(E296:G296)</f>
        <v>#REF!</v>
      </c>
      <c r="I296" s="27" t="e">
        <f>+D296-H296</f>
        <v>#REF!</v>
      </c>
      <c r="K296" s="27">
        <v>0</v>
      </c>
      <c r="L296" s="19" t="e">
        <f>+'Mth LC'!#REF!</f>
        <v>#REF!</v>
      </c>
      <c r="M296" s="19" t="e">
        <f>+'Mth LC'!#REF!</f>
        <v>#REF!</v>
      </c>
      <c r="N296" s="19" t="e">
        <f>+'Mth LC'!#REF!</f>
        <v>#REF!</v>
      </c>
      <c r="O296" s="3" t="e">
        <f>SUM(L296:N296)</f>
        <v>#REF!</v>
      </c>
      <c r="P296" s="27" t="e">
        <f>+K296-O296</f>
        <v>#REF!</v>
      </c>
      <c r="R296" s="27">
        <v>0</v>
      </c>
      <c r="S296" s="19" t="e">
        <f>+'Mth LC'!#REF!</f>
        <v>#REF!</v>
      </c>
      <c r="T296" s="19" t="e">
        <f>+'Mth LC'!#REF!</f>
        <v>#REF!</v>
      </c>
      <c r="U296" s="19" t="e">
        <f>+'Mth LC'!#REF!</f>
        <v>#REF!</v>
      </c>
      <c r="V296" s="3" t="e">
        <f>SUM(S296:U296)</f>
        <v>#REF!</v>
      </c>
      <c r="W296" s="27" t="e">
        <f>+R296-V296</f>
        <v>#REF!</v>
      </c>
      <c r="Y296" s="27">
        <v>0</v>
      </c>
      <c r="Z296" s="19" t="e">
        <f>+'Mth LC'!#REF!</f>
        <v>#REF!</v>
      </c>
      <c r="AA296" s="19" t="e">
        <f>+'Mth LC'!#REF!</f>
        <v>#REF!</v>
      </c>
      <c r="AB296" s="19" t="e">
        <f>+'Mth LC'!#REF!</f>
        <v>#REF!</v>
      </c>
      <c r="AC296" s="3" t="e">
        <f>SUM(Z296:AB296)</f>
        <v>#REF!</v>
      </c>
      <c r="AD296" s="27" t="e">
        <f>+Y296-AC296</f>
        <v>#REF!</v>
      </c>
    </row>
    <row r="297" spans="1:30">
      <c r="A297" s="32" t="e">
        <f>IF('Mth LC'!#REF!&gt;0,'Mth LC'!#REF!,"")</f>
        <v>#REF!</v>
      </c>
      <c r="B297" s="29" t="e">
        <f>IF('Mth LC'!#REF!&gt;0,'Mth LC'!#REF!,"")</f>
        <v>#REF!</v>
      </c>
      <c r="D297" s="27">
        <v>0</v>
      </c>
      <c r="E297" s="19" t="e">
        <f>+'Mth LC'!#REF!</f>
        <v>#REF!</v>
      </c>
      <c r="F297" s="19" t="e">
        <f>+'Mth LC'!#REF!</f>
        <v>#REF!</v>
      </c>
      <c r="G297" s="19" t="e">
        <f>+'Mth LC'!#REF!</f>
        <v>#REF!</v>
      </c>
      <c r="H297" s="3" t="e">
        <f>SUM(E297:G297)</f>
        <v>#REF!</v>
      </c>
      <c r="I297" s="27" t="e">
        <f>+D297-H297</f>
        <v>#REF!</v>
      </c>
      <c r="K297" s="27">
        <v>0</v>
      </c>
      <c r="L297" s="19" t="e">
        <f>+'Mth LC'!#REF!</f>
        <v>#REF!</v>
      </c>
      <c r="M297" s="19" t="e">
        <f>+'Mth LC'!#REF!</f>
        <v>#REF!</v>
      </c>
      <c r="N297" s="19" t="e">
        <f>+'Mth LC'!#REF!</f>
        <v>#REF!</v>
      </c>
      <c r="O297" s="3" t="e">
        <f>SUM(L297:N297)</f>
        <v>#REF!</v>
      </c>
      <c r="P297" s="27" t="e">
        <f>+K297-O297</f>
        <v>#REF!</v>
      </c>
      <c r="R297" s="27">
        <v>0</v>
      </c>
      <c r="S297" s="19" t="e">
        <f>+'Mth LC'!#REF!</f>
        <v>#REF!</v>
      </c>
      <c r="T297" s="19" t="e">
        <f>+'Mth LC'!#REF!</f>
        <v>#REF!</v>
      </c>
      <c r="U297" s="19" t="e">
        <f>+'Mth LC'!#REF!</f>
        <v>#REF!</v>
      </c>
      <c r="V297" s="3" t="e">
        <f>SUM(S297:U297)</f>
        <v>#REF!</v>
      </c>
      <c r="W297" s="27" t="e">
        <f>+R297-V297</f>
        <v>#REF!</v>
      </c>
      <c r="Y297" s="27">
        <v>0</v>
      </c>
      <c r="Z297" s="19" t="e">
        <f>+'Mth LC'!#REF!</f>
        <v>#REF!</v>
      </c>
      <c r="AA297" s="19" t="e">
        <f>+'Mth LC'!#REF!</f>
        <v>#REF!</v>
      </c>
      <c r="AB297" s="19" t="e">
        <f>+'Mth LC'!#REF!</f>
        <v>#REF!</v>
      </c>
      <c r="AC297" s="3" t="e">
        <f>SUM(Z297:AB297)</f>
        <v>#REF!</v>
      </c>
      <c r="AD297" s="27" t="e">
        <f>+Y297-AC297</f>
        <v>#REF!</v>
      </c>
    </row>
    <row r="298" spans="1:30">
      <c r="A298" s="32" t="e">
        <f>IF('Mth LC'!#REF!&gt;0,'Mth LC'!#REF!,"")</f>
        <v>#REF!</v>
      </c>
      <c r="B298" s="29" t="e">
        <f>IF('Mth LC'!#REF!&gt;0,'Mth LC'!#REF!,"")</f>
        <v>#REF!</v>
      </c>
      <c r="D298" s="27">
        <v>0</v>
      </c>
      <c r="E298" s="19" t="e">
        <f>+'Mth LC'!#REF!</f>
        <v>#REF!</v>
      </c>
      <c r="F298" s="19" t="e">
        <f>+'Mth LC'!#REF!</f>
        <v>#REF!</v>
      </c>
      <c r="G298" s="19" t="e">
        <f>+'Mth LC'!#REF!</f>
        <v>#REF!</v>
      </c>
      <c r="H298" s="3" t="e">
        <f>SUM(E298:G298)</f>
        <v>#REF!</v>
      </c>
      <c r="I298" s="27" t="e">
        <f>+D298-H298</f>
        <v>#REF!</v>
      </c>
      <c r="K298" s="27">
        <v>0</v>
      </c>
      <c r="L298" s="19" t="e">
        <f>+'Mth LC'!#REF!</f>
        <v>#REF!</v>
      </c>
      <c r="M298" s="19" t="e">
        <f>+'Mth LC'!#REF!</f>
        <v>#REF!</v>
      </c>
      <c r="N298" s="19" t="e">
        <f>+'Mth LC'!#REF!</f>
        <v>#REF!</v>
      </c>
      <c r="O298" s="3" t="e">
        <f>SUM(L298:N298)</f>
        <v>#REF!</v>
      </c>
      <c r="P298" s="27" t="e">
        <f>+K298-O298</f>
        <v>#REF!</v>
      </c>
      <c r="R298" s="27">
        <v>0</v>
      </c>
      <c r="S298" s="19" t="e">
        <f>+'Mth LC'!#REF!</f>
        <v>#REF!</v>
      </c>
      <c r="T298" s="19" t="e">
        <f>+'Mth LC'!#REF!</f>
        <v>#REF!</v>
      </c>
      <c r="U298" s="19" t="e">
        <f>+'Mth LC'!#REF!</f>
        <v>#REF!</v>
      </c>
      <c r="V298" s="3" t="e">
        <f>SUM(S298:U298)</f>
        <v>#REF!</v>
      </c>
      <c r="W298" s="27" t="e">
        <f>+R298-V298</f>
        <v>#REF!</v>
      </c>
      <c r="Y298" s="27">
        <v>0</v>
      </c>
      <c r="Z298" s="19" t="e">
        <f>+'Mth LC'!#REF!</f>
        <v>#REF!</v>
      </c>
      <c r="AA298" s="19" t="e">
        <f>+'Mth LC'!#REF!</f>
        <v>#REF!</v>
      </c>
      <c r="AB298" s="19" t="e">
        <f>+'Mth LC'!#REF!</f>
        <v>#REF!</v>
      </c>
      <c r="AC298" s="3" t="e">
        <f>SUM(Z298:AB298)</f>
        <v>#REF!</v>
      </c>
      <c r="AD298" s="27" t="e">
        <f>+Y298-AC298</f>
        <v>#REF!</v>
      </c>
    </row>
    <row r="299" spans="1:30">
      <c r="A299" s="32" t="e">
        <f>IF('Mth LC'!#REF!&gt;0,'Mth LC'!#REF!,"")</f>
        <v>#REF!</v>
      </c>
      <c r="B299" s="29" t="e">
        <f>IF('Mth LC'!#REF!&gt;0,'Mth LC'!#REF!,"")</f>
        <v>#REF!</v>
      </c>
      <c r="D299" s="27">
        <v>0</v>
      </c>
      <c r="E299" s="19" t="e">
        <f>+'Mth LC'!#REF!</f>
        <v>#REF!</v>
      </c>
      <c r="F299" s="19" t="e">
        <f>+'Mth LC'!#REF!</f>
        <v>#REF!</v>
      </c>
      <c r="G299" s="19" t="e">
        <f>+'Mth LC'!#REF!</f>
        <v>#REF!</v>
      </c>
      <c r="H299" s="3" t="e">
        <f>SUM(E299:G299)</f>
        <v>#REF!</v>
      </c>
      <c r="I299" s="27" t="e">
        <f>+D299-H299</f>
        <v>#REF!</v>
      </c>
      <c r="K299" s="27">
        <v>0</v>
      </c>
      <c r="L299" s="19" t="e">
        <f>+'Mth LC'!#REF!</f>
        <v>#REF!</v>
      </c>
      <c r="M299" s="19" t="e">
        <f>+'Mth LC'!#REF!</f>
        <v>#REF!</v>
      </c>
      <c r="N299" s="19" t="e">
        <f>+'Mth LC'!#REF!</f>
        <v>#REF!</v>
      </c>
      <c r="O299" s="3" t="e">
        <f>SUM(L299:N299)</f>
        <v>#REF!</v>
      </c>
      <c r="P299" s="27" t="e">
        <f>+K299-O299</f>
        <v>#REF!</v>
      </c>
      <c r="R299" s="27">
        <v>0</v>
      </c>
      <c r="S299" s="19" t="e">
        <f>+'Mth LC'!#REF!</f>
        <v>#REF!</v>
      </c>
      <c r="T299" s="19" t="e">
        <f>+'Mth LC'!#REF!</f>
        <v>#REF!</v>
      </c>
      <c r="U299" s="19" t="e">
        <f>+'Mth LC'!#REF!</f>
        <v>#REF!</v>
      </c>
      <c r="V299" s="3" t="e">
        <f>SUM(S299:U299)</f>
        <v>#REF!</v>
      </c>
      <c r="W299" s="27" t="e">
        <f>+R299-V299</f>
        <v>#REF!</v>
      </c>
      <c r="Y299" s="27">
        <v>0</v>
      </c>
      <c r="Z299" s="19" t="e">
        <f>+'Mth LC'!#REF!</f>
        <v>#REF!</v>
      </c>
      <c r="AA299" s="19" t="e">
        <f>+'Mth LC'!#REF!</f>
        <v>#REF!</v>
      </c>
      <c r="AB299" s="19" t="e">
        <f>+'Mth LC'!#REF!</f>
        <v>#REF!</v>
      </c>
      <c r="AC299" s="3" t="e">
        <f>SUM(Z299:AB299)</f>
        <v>#REF!</v>
      </c>
      <c r="AD299" s="27" t="e">
        <f>+Y299-AC299</f>
        <v>#REF!</v>
      </c>
    </row>
    <row r="300" spans="1:30">
      <c r="A300" s="32"/>
      <c r="B300" s="1"/>
      <c r="D300" s="27"/>
      <c r="E300" s="19"/>
      <c r="F300" s="19"/>
      <c r="G300" s="19"/>
      <c r="H300" s="19"/>
      <c r="I300" s="19"/>
      <c r="K300" s="27"/>
      <c r="L300" s="19"/>
      <c r="M300" s="19"/>
      <c r="N300" s="19"/>
      <c r="O300" s="19"/>
      <c r="P300" s="19"/>
      <c r="R300" s="27"/>
      <c r="S300" s="19"/>
      <c r="T300" s="19"/>
      <c r="U300" s="19"/>
      <c r="V300" s="19"/>
      <c r="W300" s="19"/>
      <c r="Y300" s="27"/>
      <c r="Z300" s="19"/>
      <c r="AA300" s="19"/>
      <c r="AB300" s="19"/>
      <c r="AC300" s="19"/>
      <c r="AD300" s="19"/>
    </row>
    <row r="301" spans="1:30" ht="14" thickBot="1">
      <c r="A301" s="32"/>
      <c r="B301" s="7" t="s">
        <v>159</v>
      </c>
      <c r="D301" s="52">
        <v>0</v>
      </c>
      <c r="E301" s="24" t="e">
        <f t="shared" ref="E301:S301" si="185">SUM(E263:E300)</f>
        <v>#REF!</v>
      </c>
      <c r="F301" s="24" t="e">
        <f t="shared" si="185"/>
        <v>#REF!</v>
      </c>
      <c r="G301" s="24" t="e">
        <f t="shared" si="185"/>
        <v>#REF!</v>
      </c>
      <c r="H301" s="24" t="e">
        <f t="shared" si="185"/>
        <v>#REF!</v>
      </c>
      <c r="I301" s="24" t="e">
        <f t="shared" si="185"/>
        <v>#REF!</v>
      </c>
      <c r="K301" s="52">
        <v>0</v>
      </c>
      <c r="L301" s="24" t="e">
        <f t="shared" si="185"/>
        <v>#REF!</v>
      </c>
      <c r="M301" s="24" t="e">
        <f t="shared" si="185"/>
        <v>#REF!</v>
      </c>
      <c r="N301" s="24" t="e">
        <f t="shared" si="185"/>
        <v>#REF!</v>
      </c>
      <c r="O301" s="24" t="e">
        <f t="shared" si="185"/>
        <v>#REF!</v>
      </c>
      <c r="P301" s="24" t="e">
        <f t="shared" si="185"/>
        <v>#REF!</v>
      </c>
      <c r="R301" s="52">
        <v>0</v>
      </c>
      <c r="S301" s="24" t="e">
        <f t="shared" si="185"/>
        <v>#REF!</v>
      </c>
      <c r="T301" s="24" t="e">
        <f>SUM(T263:T300)</f>
        <v>#REF!</v>
      </c>
      <c r="U301" s="24" t="e">
        <f>SUM(U263:U300)</f>
        <v>#REF!</v>
      </c>
      <c r="V301" s="24" t="e">
        <f>SUM(V263:V300)</f>
        <v>#REF!</v>
      </c>
      <c r="W301" s="24" t="e">
        <f>SUM(W263:W300)</f>
        <v>#REF!</v>
      </c>
      <c r="Y301" s="52">
        <v>0</v>
      </c>
      <c r="Z301" s="24" t="e">
        <f>SUM(Z263:Z300)</f>
        <v>#REF!</v>
      </c>
      <c r="AA301" s="24" t="e">
        <f>SUM(AA263:AA300)</f>
        <v>#REF!</v>
      </c>
      <c r="AB301" s="24" t="e">
        <f>SUM(AB263:AB300)</f>
        <v>#REF!</v>
      </c>
      <c r="AC301" s="24" t="e">
        <f>SUM(AC263:AC300)</f>
        <v>#REF!</v>
      </c>
      <c r="AD301" s="24" t="e">
        <f>SUM(AD263:AD300)</f>
        <v>#REF!</v>
      </c>
    </row>
    <row r="302" spans="1:30" ht="14" thickTop="1">
      <c r="A302" s="32"/>
      <c r="B302" s="7"/>
      <c r="D302" s="27"/>
      <c r="E302" s="19"/>
      <c r="F302" s="19"/>
      <c r="G302" s="19"/>
      <c r="H302" s="19"/>
      <c r="I302" s="19"/>
      <c r="K302" s="27"/>
      <c r="L302" s="19"/>
      <c r="M302" s="19"/>
      <c r="N302" s="19"/>
      <c r="O302" s="19"/>
      <c r="P302" s="19"/>
      <c r="R302" s="27"/>
      <c r="S302" s="19"/>
      <c r="T302" s="19"/>
      <c r="U302" s="19"/>
      <c r="V302" s="19"/>
      <c r="W302" s="19"/>
      <c r="Y302" s="27"/>
      <c r="Z302" s="19"/>
      <c r="AA302" s="19"/>
      <c r="AB302" s="19"/>
      <c r="AC302" s="19"/>
      <c r="AD302" s="19"/>
    </row>
    <row r="303" spans="1:30">
      <c r="A303" s="16">
        <f>IF('Mth LC'!A121&gt;0,'Mth LC'!A121,"")</f>
        <v>42583</v>
      </c>
      <c r="B303" s="30" t="str">
        <f>IF('Mth LC'!B121&gt;0,'Mth LC'!B121,"")</f>
        <v>New Hire ($/hr,40 hr wk,52 wks yr)</v>
      </c>
      <c r="D303" s="46">
        <v>0</v>
      </c>
      <c r="E303" s="19">
        <f>+'Mth LC'!D121</f>
        <v>0</v>
      </c>
      <c r="F303" s="19">
        <f>+'Mth LC'!E121</f>
        <v>0</v>
      </c>
      <c r="G303" s="19">
        <f>+'Mth LC'!F121</f>
        <v>0</v>
      </c>
      <c r="H303" s="3">
        <f t="shared" ref="H303:H318" si="186">SUM(E303:G303)</f>
        <v>0</v>
      </c>
      <c r="I303" s="27">
        <f t="shared" ref="I303:I318" si="187">+D303-H303</f>
        <v>0</v>
      </c>
      <c r="K303" s="46">
        <v>0</v>
      </c>
      <c r="L303" s="19">
        <f>+'Mth LC'!G121</f>
        <v>0</v>
      </c>
      <c r="M303" s="19">
        <f>+'Mth LC'!H121</f>
        <v>0</v>
      </c>
      <c r="N303" s="19">
        <f>+'Mth LC'!I121</f>
        <v>0</v>
      </c>
      <c r="O303" s="3">
        <f t="shared" ref="O303:O318" si="188">SUM(L303:N303)</f>
        <v>0</v>
      </c>
      <c r="P303" s="27">
        <f t="shared" ref="P303:P318" si="189">+K303-O303</f>
        <v>0</v>
      </c>
      <c r="R303" s="46">
        <v>0</v>
      </c>
      <c r="S303" s="19">
        <f>+'Mth LC'!J121</f>
        <v>0</v>
      </c>
      <c r="T303" s="19">
        <f>+'Mth LC'!K121</f>
        <v>0</v>
      </c>
      <c r="U303" s="19">
        <f>+'Mth LC'!L121</f>
        <v>0</v>
      </c>
      <c r="V303" s="3">
        <f t="shared" ref="V303:V318" si="190">SUM(S303:U303)</f>
        <v>0</v>
      </c>
      <c r="W303" s="27">
        <f t="shared" ref="W303:W318" si="191">+R303-V303</f>
        <v>0</v>
      </c>
      <c r="Y303" s="27">
        <v>0</v>
      </c>
      <c r="Z303" s="19">
        <f>+'Mth LC'!M121</f>
        <v>0</v>
      </c>
      <c r="AA303" s="19">
        <f>+'Mth LC'!N121</f>
        <v>0</v>
      </c>
      <c r="AB303" s="19">
        <f>+'Mth LC'!O121</f>
        <v>0</v>
      </c>
      <c r="AC303" s="3">
        <f t="shared" ref="AC303:AC318" si="192">SUM(Z303:AB303)</f>
        <v>0</v>
      </c>
      <c r="AD303" s="27">
        <f t="shared" ref="AD303:AD318" si="193">+Y303-AC303</f>
        <v>0</v>
      </c>
    </row>
    <row r="304" spans="1:30">
      <c r="A304" s="16" t="str">
        <f>IF('Mth LC'!A122&gt;0,'Mth LC'!A122,"")</f>
        <v/>
      </c>
      <c r="B304" s="30" t="str">
        <f>IF('Mth LC'!B122&gt;0,'Mth LC'!B122,"")</f>
        <v>New Hire</v>
      </c>
      <c r="D304" s="46">
        <v>0</v>
      </c>
      <c r="E304" s="19">
        <f>+'Mth LC'!D122</f>
        <v>0</v>
      </c>
      <c r="F304" s="19">
        <f>+'Mth LC'!E122</f>
        <v>0</v>
      </c>
      <c r="G304" s="19">
        <f>+'Mth LC'!F122</f>
        <v>0</v>
      </c>
      <c r="H304" s="3">
        <f t="shared" si="186"/>
        <v>0</v>
      </c>
      <c r="I304" s="27">
        <f t="shared" si="187"/>
        <v>0</v>
      </c>
      <c r="K304" s="46">
        <v>0</v>
      </c>
      <c r="L304" s="19">
        <f>+'Mth LC'!G122</f>
        <v>0</v>
      </c>
      <c r="M304" s="19">
        <f>+'Mth LC'!H122</f>
        <v>0</v>
      </c>
      <c r="N304" s="19">
        <f>+'Mth LC'!I122</f>
        <v>0</v>
      </c>
      <c r="O304" s="3">
        <f t="shared" si="188"/>
        <v>0</v>
      </c>
      <c r="P304" s="27">
        <f t="shared" si="189"/>
        <v>0</v>
      </c>
      <c r="R304" s="46">
        <v>0</v>
      </c>
      <c r="S304" s="19">
        <f>+'Mth LC'!J122</f>
        <v>0</v>
      </c>
      <c r="T304" s="19">
        <f>+'Mth LC'!K122</f>
        <v>0</v>
      </c>
      <c r="U304" s="19">
        <f>+'Mth LC'!L122</f>
        <v>0</v>
      </c>
      <c r="V304" s="3">
        <f t="shared" si="190"/>
        <v>0</v>
      </c>
      <c r="W304" s="27">
        <f t="shared" si="191"/>
        <v>0</v>
      </c>
      <c r="Y304" s="27">
        <v>0</v>
      </c>
      <c r="Z304" s="19">
        <f>+'Mth LC'!M122</f>
        <v>0</v>
      </c>
      <c r="AA304" s="19">
        <f>+'Mth LC'!N122</f>
        <v>0</v>
      </c>
      <c r="AB304" s="19">
        <f>+'Mth LC'!O122</f>
        <v>0</v>
      </c>
      <c r="AC304" s="3">
        <f t="shared" si="192"/>
        <v>0</v>
      </c>
      <c r="AD304" s="27">
        <f t="shared" si="193"/>
        <v>0</v>
      </c>
    </row>
    <row r="305" spans="1:30">
      <c r="A305" s="16" t="str">
        <f>IF('Mth LC'!A123&gt;0,'Mth LC'!A123,"")</f>
        <v/>
      </c>
      <c r="B305" s="30" t="str">
        <f>IF('Mth LC'!B123&gt;0,'Mth LC'!B123,"")</f>
        <v>New Hire</v>
      </c>
      <c r="D305" s="46">
        <v>0</v>
      </c>
      <c r="E305" s="19">
        <f>+'Mth LC'!D123</f>
        <v>0</v>
      </c>
      <c r="F305" s="19">
        <f>+'Mth LC'!E123</f>
        <v>0</v>
      </c>
      <c r="G305" s="19">
        <f>+'Mth LC'!F123</f>
        <v>0</v>
      </c>
      <c r="H305" s="3">
        <f t="shared" si="186"/>
        <v>0</v>
      </c>
      <c r="I305" s="27">
        <f t="shared" si="187"/>
        <v>0</v>
      </c>
      <c r="K305" s="46">
        <v>0</v>
      </c>
      <c r="L305" s="19">
        <f>+'Mth LC'!G123</f>
        <v>0</v>
      </c>
      <c r="M305" s="19">
        <f>+'Mth LC'!H123</f>
        <v>0</v>
      </c>
      <c r="N305" s="19">
        <f>+'Mth LC'!I123</f>
        <v>0</v>
      </c>
      <c r="O305" s="3">
        <f t="shared" si="188"/>
        <v>0</v>
      </c>
      <c r="P305" s="27">
        <f t="shared" si="189"/>
        <v>0</v>
      </c>
      <c r="R305" s="46">
        <v>0</v>
      </c>
      <c r="S305" s="19">
        <f>+'Mth LC'!J123</f>
        <v>0</v>
      </c>
      <c r="T305" s="19">
        <f>+'Mth LC'!K123</f>
        <v>0</v>
      </c>
      <c r="U305" s="19">
        <f>+'Mth LC'!L123</f>
        <v>0</v>
      </c>
      <c r="V305" s="3">
        <f t="shared" si="190"/>
        <v>0</v>
      </c>
      <c r="W305" s="27">
        <f t="shared" si="191"/>
        <v>0</v>
      </c>
      <c r="Y305" s="27">
        <v>0</v>
      </c>
      <c r="Z305" s="19">
        <f>+'Mth LC'!M123</f>
        <v>0</v>
      </c>
      <c r="AA305" s="19">
        <f>+'Mth LC'!N123</f>
        <v>0</v>
      </c>
      <c r="AB305" s="19">
        <f>+'Mth LC'!O123</f>
        <v>0</v>
      </c>
      <c r="AC305" s="3">
        <f t="shared" si="192"/>
        <v>0</v>
      </c>
      <c r="AD305" s="27">
        <f t="shared" si="193"/>
        <v>0</v>
      </c>
    </row>
    <row r="306" spans="1:30">
      <c r="A306" s="16" t="str">
        <f>IF('Mth LC'!A124&gt;0,'Mth LC'!A124,"")</f>
        <v/>
      </c>
      <c r="B306" s="30" t="str">
        <f>IF('Mth LC'!B124&gt;0,'Mth LC'!B124,"")</f>
        <v>New Hire</v>
      </c>
      <c r="D306" s="46">
        <v>0</v>
      </c>
      <c r="E306" s="19">
        <f>+'Mth LC'!D124</f>
        <v>0</v>
      </c>
      <c r="F306" s="19">
        <f>+'Mth LC'!E124</f>
        <v>0</v>
      </c>
      <c r="G306" s="19">
        <f>+'Mth LC'!F124</f>
        <v>0</v>
      </c>
      <c r="H306" s="3">
        <f t="shared" si="186"/>
        <v>0</v>
      </c>
      <c r="I306" s="27">
        <f t="shared" si="187"/>
        <v>0</v>
      </c>
      <c r="K306" s="46">
        <v>0</v>
      </c>
      <c r="L306" s="19">
        <f>+'Mth LC'!G124</f>
        <v>0</v>
      </c>
      <c r="M306" s="19">
        <f>+'Mth LC'!H124</f>
        <v>0</v>
      </c>
      <c r="N306" s="19">
        <f>+'Mth LC'!I124</f>
        <v>0</v>
      </c>
      <c r="O306" s="3">
        <f t="shared" si="188"/>
        <v>0</v>
      </c>
      <c r="P306" s="27">
        <f t="shared" si="189"/>
        <v>0</v>
      </c>
      <c r="R306" s="46">
        <v>0</v>
      </c>
      <c r="S306" s="19">
        <f>+'Mth LC'!J124</f>
        <v>0</v>
      </c>
      <c r="T306" s="19">
        <f>+'Mth LC'!K124</f>
        <v>0</v>
      </c>
      <c r="U306" s="19">
        <f>+'Mth LC'!L124</f>
        <v>0</v>
      </c>
      <c r="V306" s="3">
        <f t="shared" si="190"/>
        <v>0</v>
      </c>
      <c r="W306" s="27">
        <f t="shared" si="191"/>
        <v>0</v>
      </c>
      <c r="Y306" s="27">
        <v>0</v>
      </c>
      <c r="Z306" s="19">
        <f>+'Mth LC'!M124</f>
        <v>0</v>
      </c>
      <c r="AA306" s="19">
        <f>+'Mth LC'!N124</f>
        <v>0</v>
      </c>
      <c r="AB306" s="19">
        <f>+'Mth LC'!O124</f>
        <v>0</v>
      </c>
      <c r="AC306" s="3">
        <f t="shared" si="192"/>
        <v>0</v>
      </c>
      <c r="AD306" s="27">
        <f t="shared" si="193"/>
        <v>0</v>
      </c>
    </row>
    <row r="307" spans="1:30">
      <c r="A307" s="16" t="e">
        <f>IF('Mth LC'!#REF!&gt;0,'Mth LC'!#REF!,"")</f>
        <v>#REF!</v>
      </c>
      <c r="B307" s="30" t="e">
        <f>IF('Mth LC'!#REF!&gt;0,'Mth LC'!#REF!,"")</f>
        <v>#REF!</v>
      </c>
      <c r="D307" s="46">
        <v>0</v>
      </c>
      <c r="E307" s="19" t="e">
        <f>+'Mth LC'!#REF!</f>
        <v>#REF!</v>
      </c>
      <c r="F307" s="19" t="e">
        <f>+'Mth LC'!#REF!</f>
        <v>#REF!</v>
      </c>
      <c r="G307" s="19" t="e">
        <f>+'Mth LC'!#REF!</f>
        <v>#REF!</v>
      </c>
      <c r="H307" s="3" t="e">
        <f t="shared" si="186"/>
        <v>#REF!</v>
      </c>
      <c r="I307" s="27" t="e">
        <f t="shared" si="187"/>
        <v>#REF!</v>
      </c>
      <c r="K307" s="46">
        <v>0</v>
      </c>
      <c r="L307" s="19" t="e">
        <f>+'Mth LC'!#REF!</f>
        <v>#REF!</v>
      </c>
      <c r="M307" s="19" t="e">
        <f>+'Mth LC'!#REF!</f>
        <v>#REF!</v>
      </c>
      <c r="N307" s="19" t="e">
        <f>+'Mth LC'!#REF!</f>
        <v>#REF!</v>
      </c>
      <c r="O307" s="3" t="e">
        <f t="shared" si="188"/>
        <v>#REF!</v>
      </c>
      <c r="P307" s="27" t="e">
        <f t="shared" si="189"/>
        <v>#REF!</v>
      </c>
      <c r="R307" s="46">
        <v>0</v>
      </c>
      <c r="S307" s="19" t="e">
        <f>+'Mth LC'!#REF!</f>
        <v>#REF!</v>
      </c>
      <c r="T307" s="19" t="e">
        <f>+'Mth LC'!#REF!</f>
        <v>#REF!</v>
      </c>
      <c r="U307" s="19" t="e">
        <f>+'Mth LC'!#REF!</f>
        <v>#REF!</v>
      </c>
      <c r="V307" s="3" t="e">
        <f t="shared" si="190"/>
        <v>#REF!</v>
      </c>
      <c r="W307" s="27" t="e">
        <f t="shared" si="191"/>
        <v>#REF!</v>
      </c>
      <c r="Y307" s="27">
        <v>0</v>
      </c>
      <c r="Z307" s="19" t="e">
        <f>+'Mth LC'!#REF!</f>
        <v>#REF!</v>
      </c>
      <c r="AA307" s="19" t="e">
        <f>+'Mth LC'!#REF!</f>
        <v>#REF!</v>
      </c>
      <c r="AB307" s="19" t="e">
        <f>+'Mth LC'!#REF!</f>
        <v>#REF!</v>
      </c>
      <c r="AC307" s="3" t="e">
        <f t="shared" si="192"/>
        <v>#REF!</v>
      </c>
      <c r="AD307" s="27" t="e">
        <f t="shared" si="193"/>
        <v>#REF!</v>
      </c>
    </row>
    <row r="308" spans="1:30">
      <c r="A308" s="16" t="e">
        <f>IF('Mth LC'!#REF!&gt;0,'Mth LC'!#REF!,"")</f>
        <v>#REF!</v>
      </c>
      <c r="B308" s="30" t="e">
        <f>IF('Mth LC'!#REF!&gt;0,'Mth LC'!#REF!,"")</f>
        <v>#REF!</v>
      </c>
      <c r="D308" s="46">
        <v>0</v>
      </c>
      <c r="E308" s="19" t="e">
        <f>+'Mth LC'!#REF!</f>
        <v>#REF!</v>
      </c>
      <c r="F308" s="19" t="e">
        <f>+'Mth LC'!#REF!</f>
        <v>#REF!</v>
      </c>
      <c r="G308" s="19" t="e">
        <f>+'Mth LC'!#REF!</f>
        <v>#REF!</v>
      </c>
      <c r="H308" s="3" t="e">
        <f t="shared" si="186"/>
        <v>#REF!</v>
      </c>
      <c r="I308" s="27" t="e">
        <f t="shared" si="187"/>
        <v>#REF!</v>
      </c>
      <c r="K308" s="46">
        <v>0</v>
      </c>
      <c r="L308" s="19" t="e">
        <f>+'Mth LC'!#REF!</f>
        <v>#REF!</v>
      </c>
      <c r="M308" s="19" t="e">
        <f>+'Mth LC'!#REF!</f>
        <v>#REF!</v>
      </c>
      <c r="N308" s="19" t="e">
        <f>+'Mth LC'!#REF!</f>
        <v>#REF!</v>
      </c>
      <c r="O308" s="3" t="e">
        <f t="shared" si="188"/>
        <v>#REF!</v>
      </c>
      <c r="P308" s="27" t="e">
        <f t="shared" si="189"/>
        <v>#REF!</v>
      </c>
      <c r="R308" s="46">
        <v>0</v>
      </c>
      <c r="S308" s="19" t="e">
        <f>+'Mth LC'!#REF!</f>
        <v>#REF!</v>
      </c>
      <c r="T308" s="19" t="e">
        <f>+'Mth LC'!#REF!</f>
        <v>#REF!</v>
      </c>
      <c r="U308" s="19" t="e">
        <f>+'Mth LC'!#REF!</f>
        <v>#REF!</v>
      </c>
      <c r="V308" s="3" t="e">
        <f t="shared" si="190"/>
        <v>#REF!</v>
      </c>
      <c r="W308" s="27" t="e">
        <f t="shared" si="191"/>
        <v>#REF!</v>
      </c>
      <c r="Y308" s="27">
        <v>0</v>
      </c>
      <c r="Z308" s="19" t="e">
        <f>+'Mth LC'!#REF!</f>
        <v>#REF!</v>
      </c>
      <c r="AA308" s="19" t="e">
        <f>+'Mth LC'!#REF!</f>
        <v>#REF!</v>
      </c>
      <c r="AB308" s="19" t="e">
        <f>+'Mth LC'!#REF!</f>
        <v>#REF!</v>
      </c>
      <c r="AC308" s="3" t="e">
        <f t="shared" si="192"/>
        <v>#REF!</v>
      </c>
      <c r="AD308" s="27" t="e">
        <f t="shared" si="193"/>
        <v>#REF!</v>
      </c>
    </row>
    <row r="309" spans="1:30">
      <c r="A309" s="16" t="e">
        <f>IF('Mth LC'!#REF!&gt;0,'Mth LC'!#REF!,"")</f>
        <v>#REF!</v>
      </c>
      <c r="B309" s="30" t="e">
        <f>IF('Mth LC'!#REF!&gt;0,'Mth LC'!#REF!,"")</f>
        <v>#REF!</v>
      </c>
      <c r="D309" s="46">
        <v>0</v>
      </c>
      <c r="E309" s="19" t="e">
        <f>+'Mth LC'!#REF!</f>
        <v>#REF!</v>
      </c>
      <c r="F309" s="19" t="e">
        <f>+'Mth LC'!#REF!</f>
        <v>#REF!</v>
      </c>
      <c r="G309" s="19" t="e">
        <f>+'Mth LC'!#REF!</f>
        <v>#REF!</v>
      </c>
      <c r="H309" s="3" t="e">
        <f t="shared" si="186"/>
        <v>#REF!</v>
      </c>
      <c r="I309" s="27" t="e">
        <f t="shared" si="187"/>
        <v>#REF!</v>
      </c>
      <c r="K309" s="46">
        <v>0</v>
      </c>
      <c r="L309" s="19" t="e">
        <f>+'Mth LC'!#REF!</f>
        <v>#REF!</v>
      </c>
      <c r="M309" s="19" t="e">
        <f>+'Mth LC'!#REF!</f>
        <v>#REF!</v>
      </c>
      <c r="N309" s="19" t="e">
        <f>+'Mth LC'!#REF!</f>
        <v>#REF!</v>
      </c>
      <c r="O309" s="3" t="e">
        <f t="shared" si="188"/>
        <v>#REF!</v>
      </c>
      <c r="P309" s="27" t="e">
        <f t="shared" si="189"/>
        <v>#REF!</v>
      </c>
      <c r="R309" s="46">
        <v>0</v>
      </c>
      <c r="S309" s="19" t="e">
        <f>+'Mth LC'!#REF!</f>
        <v>#REF!</v>
      </c>
      <c r="T309" s="19" t="e">
        <f>+'Mth LC'!#REF!</f>
        <v>#REF!</v>
      </c>
      <c r="U309" s="19" t="e">
        <f>+'Mth LC'!#REF!</f>
        <v>#REF!</v>
      </c>
      <c r="V309" s="3" t="e">
        <f t="shared" si="190"/>
        <v>#REF!</v>
      </c>
      <c r="W309" s="27" t="e">
        <f t="shared" si="191"/>
        <v>#REF!</v>
      </c>
      <c r="Y309" s="27">
        <v>0</v>
      </c>
      <c r="Z309" s="19" t="e">
        <f>+'Mth LC'!#REF!</f>
        <v>#REF!</v>
      </c>
      <c r="AA309" s="19" t="e">
        <f>+'Mth LC'!#REF!</f>
        <v>#REF!</v>
      </c>
      <c r="AB309" s="19" t="e">
        <f>+'Mth LC'!#REF!</f>
        <v>#REF!</v>
      </c>
      <c r="AC309" s="3" t="e">
        <f t="shared" si="192"/>
        <v>#REF!</v>
      </c>
      <c r="AD309" s="27" t="e">
        <f t="shared" si="193"/>
        <v>#REF!</v>
      </c>
    </row>
    <row r="310" spans="1:30">
      <c r="A310" s="16" t="e">
        <f>IF('Mth LC'!#REF!&gt;0,'Mth LC'!#REF!,"")</f>
        <v>#REF!</v>
      </c>
      <c r="B310" s="30" t="e">
        <f>IF('Mth LC'!#REF!&gt;0,'Mth LC'!#REF!,"")</f>
        <v>#REF!</v>
      </c>
      <c r="D310" s="46">
        <v>0</v>
      </c>
      <c r="E310" s="19" t="e">
        <f>+'Mth LC'!#REF!</f>
        <v>#REF!</v>
      </c>
      <c r="F310" s="19" t="e">
        <f>+'Mth LC'!#REF!</f>
        <v>#REF!</v>
      </c>
      <c r="G310" s="19" t="e">
        <f>+'Mth LC'!#REF!</f>
        <v>#REF!</v>
      </c>
      <c r="H310" s="3" t="e">
        <f t="shared" si="186"/>
        <v>#REF!</v>
      </c>
      <c r="I310" s="27" t="e">
        <f t="shared" si="187"/>
        <v>#REF!</v>
      </c>
      <c r="K310" s="46">
        <v>0</v>
      </c>
      <c r="L310" s="19" t="e">
        <f>+'Mth LC'!#REF!</f>
        <v>#REF!</v>
      </c>
      <c r="M310" s="19" t="e">
        <f>+'Mth LC'!#REF!</f>
        <v>#REF!</v>
      </c>
      <c r="N310" s="19" t="e">
        <f>+'Mth LC'!#REF!</f>
        <v>#REF!</v>
      </c>
      <c r="O310" s="3" t="e">
        <f t="shared" si="188"/>
        <v>#REF!</v>
      </c>
      <c r="P310" s="27" t="e">
        <f t="shared" si="189"/>
        <v>#REF!</v>
      </c>
      <c r="R310" s="46">
        <v>0</v>
      </c>
      <c r="S310" s="19" t="e">
        <f>+'Mth LC'!#REF!</f>
        <v>#REF!</v>
      </c>
      <c r="T310" s="19" t="e">
        <f>+'Mth LC'!#REF!</f>
        <v>#REF!</v>
      </c>
      <c r="U310" s="19" t="e">
        <f>+'Mth LC'!#REF!</f>
        <v>#REF!</v>
      </c>
      <c r="V310" s="3" t="e">
        <f t="shared" si="190"/>
        <v>#REF!</v>
      </c>
      <c r="W310" s="27" t="e">
        <f t="shared" si="191"/>
        <v>#REF!</v>
      </c>
      <c r="Y310" s="27">
        <v>0</v>
      </c>
      <c r="Z310" s="19" t="e">
        <f>+'Mth LC'!#REF!</f>
        <v>#REF!</v>
      </c>
      <c r="AA310" s="19" t="e">
        <f>+'Mth LC'!#REF!</f>
        <v>#REF!</v>
      </c>
      <c r="AB310" s="19" t="e">
        <f>+'Mth LC'!#REF!</f>
        <v>#REF!</v>
      </c>
      <c r="AC310" s="3" t="e">
        <f t="shared" si="192"/>
        <v>#REF!</v>
      </c>
      <c r="AD310" s="27" t="e">
        <f t="shared" si="193"/>
        <v>#REF!</v>
      </c>
    </row>
    <row r="311" spans="1:30">
      <c r="A311" s="16" t="e">
        <f>IF('Mth LC'!#REF!&gt;0,'Mth LC'!#REF!,"")</f>
        <v>#REF!</v>
      </c>
      <c r="B311" s="30" t="e">
        <f>IF('Mth LC'!#REF!&gt;0,'Mth LC'!#REF!,"")</f>
        <v>#REF!</v>
      </c>
      <c r="D311" s="46">
        <v>0</v>
      </c>
      <c r="E311" s="19" t="e">
        <f>+'Mth LC'!#REF!</f>
        <v>#REF!</v>
      </c>
      <c r="F311" s="19" t="e">
        <f>+'Mth LC'!#REF!</f>
        <v>#REF!</v>
      </c>
      <c r="G311" s="19" t="e">
        <f>+'Mth LC'!#REF!</f>
        <v>#REF!</v>
      </c>
      <c r="H311" s="3" t="e">
        <f t="shared" si="186"/>
        <v>#REF!</v>
      </c>
      <c r="I311" s="27" t="e">
        <f t="shared" si="187"/>
        <v>#REF!</v>
      </c>
      <c r="K311" s="46">
        <v>0</v>
      </c>
      <c r="L311" s="19" t="e">
        <f>+'Mth LC'!#REF!</f>
        <v>#REF!</v>
      </c>
      <c r="M311" s="19" t="e">
        <f>+'Mth LC'!#REF!</f>
        <v>#REF!</v>
      </c>
      <c r="N311" s="19" t="e">
        <f>+'Mth LC'!#REF!</f>
        <v>#REF!</v>
      </c>
      <c r="O311" s="3" t="e">
        <f t="shared" si="188"/>
        <v>#REF!</v>
      </c>
      <c r="P311" s="27" t="e">
        <f t="shared" si="189"/>
        <v>#REF!</v>
      </c>
      <c r="R311" s="46">
        <v>0</v>
      </c>
      <c r="S311" s="19" t="e">
        <f>+'Mth LC'!#REF!</f>
        <v>#REF!</v>
      </c>
      <c r="T311" s="19" t="e">
        <f>+'Mth LC'!#REF!</f>
        <v>#REF!</v>
      </c>
      <c r="U311" s="19" t="e">
        <f>+'Mth LC'!#REF!</f>
        <v>#REF!</v>
      </c>
      <c r="V311" s="3" t="e">
        <f t="shared" si="190"/>
        <v>#REF!</v>
      </c>
      <c r="W311" s="27" t="e">
        <f t="shared" si="191"/>
        <v>#REF!</v>
      </c>
      <c r="Y311" s="27">
        <v>0</v>
      </c>
      <c r="Z311" s="19" t="e">
        <f>+'Mth LC'!#REF!</f>
        <v>#REF!</v>
      </c>
      <c r="AA311" s="19" t="e">
        <f>+'Mth LC'!#REF!</f>
        <v>#REF!</v>
      </c>
      <c r="AB311" s="19" t="e">
        <f>+'Mth LC'!#REF!</f>
        <v>#REF!</v>
      </c>
      <c r="AC311" s="3" t="e">
        <f t="shared" si="192"/>
        <v>#REF!</v>
      </c>
      <c r="AD311" s="27" t="e">
        <f t="shared" si="193"/>
        <v>#REF!</v>
      </c>
    </row>
    <row r="312" spans="1:30">
      <c r="A312" s="16" t="e">
        <f>IF('Mth LC'!#REF!&gt;0,'Mth LC'!#REF!,"")</f>
        <v>#REF!</v>
      </c>
      <c r="B312" s="30" t="e">
        <f>IF('Mth LC'!#REF!&gt;0,'Mth LC'!#REF!,"")</f>
        <v>#REF!</v>
      </c>
      <c r="D312" s="46">
        <v>0</v>
      </c>
      <c r="E312" s="19" t="e">
        <f>+'Mth LC'!#REF!</f>
        <v>#REF!</v>
      </c>
      <c r="F312" s="19" t="e">
        <f>+'Mth LC'!#REF!</f>
        <v>#REF!</v>
      </c>
      <c r="G312" s="19" t="e">
        <f>+'Mth LC'!#REF!</f>
        <v>#REF!</v>
      </c>
      <c r="H312" s="3" t="e">
        <f t="shared" si="186"/>
        <v>#REF!</v>
      </c>
      <c r="I312" s="27" t="e">
        <f t="shared" si="187"/>
        <v>#REF!</v>
      </c>
      <c r="K312" s="46">
        <v>0</v>
      </c>
      <c r="L312" s="19" t="e">
        <f>+'Mth LC'!#REF!</f>
        <v>#REF!</v>
      </c>
      <c r="M312" s="19" t="e">
        <f>+'Mth LC'!#REF!</f>
        <v>#REF!</v>
      </c>
      <c r="N312" s="19" t="e">
        <f>+'Mth LC'!#REF!</f>
        <v>#REF!</v>
      </c>
      <c r="O312" s="3" t="e">
        <f t="shared" si="188"/>
        <v>#REF!</v>
      </c>
      <c r="P312" s="27" t="e">
        <f t="shared" si="189"/>
        <v>#REF!</v>
      </c>
      <c r="R312" s="46">
        <v>0</v>
      </c>
      <c r="S312" s="19" t="e">
        <f>+'Mth LC'!#REF!</f>
        <v>#REF!</v>
      </c>
      <c r="T312" s="19" t="e">
        <f>+'Mth LC'!#REF!</f>
        <v>#REF!</v>
      </c>
      <c r="U312" s="19" t="e">
        <f>+'Mth LC'!#REF!</f>
        <v>#REF!</v>
      </c>
      <c r="V312" s="3" t="e">
        <f t="shared" si="190"/>
        <v>#REF!</v>
      </c>
      <c r="W312" s="27" t="e">
        <f t="shared" si="191"/>
        <v>#REF!</v>
      </c>
      <c r="Y312" s="27">
        <v>0</v>
      </c>
      <c r="Z312" s="19" t="e">
        <f>+'Mth LC'!#REF!</f>
        <v>#REF!</v>
      </c>
      <c r="AA312" s="19" t="e">
        <f>+'Mth LC'!#REF!</f>
        <v>#REF!</v>
      </c>
      <c r="AB312" s="19" t="e">
        <f>+'Mth LC'!#REF!</f>
        <v>#REF!</v>
      </c>
      <c r="AC312" s="3" t="e">
        <f t="shared" si="192"/>
        <v>#REF!</v>
      </c>
      <c r="AD312" s="27" t="e">
        <f t="shared" si="193"/>
        <v>#REF!</v>
      </c>
    </row>
    <row r="313" spans="1:30">
      <c r="A313" s="16" t="e">
        <f>IF('Mth LC'!#REF!&gt;0,'Mth LC'!#REF!,"")</f>
        <v>#REF!</v>
      </c>
      <c r="B313" s="30" t="e">
        <f>IF('Mth LC'!#REF!&gt;0,'Mth LC'!#REF!,"")</f>
        <v>#REF!</v>
      </c>
      <c r="D313" s="46">
        <v>0</v>
      </c>
      <c r="E313" s="19" t="e">
        <f>+'Mth LC'!#REF!</f>
        <v>#REF!</v>
      </c>
      <c r="F313" s="19" t="e">
        <f>+'Mth LC'!#REF!</f>
        <v>#REF!</v>
      </c>
      <c r="G313" s="19" t="e">
        <f>+'Mth LC'!#REF!</f>
        <v>#REF!</v>
      </c>
      <c r="H313" s="3" t="e">
        <f t="shared" si="186"/>
        <v>#REF!</v>
      </c>
      <c r="I313" s="27" t="e">
        <f t="shared" si="187"/>
        <v>#REF!</v>
      </c>
      <c r="K313" s="46">
        <v>0</v>
      </c>
      <c r="L313" s="19" t="e">
        <f>+'Mth LC'!#REF!</f>
        <v>#REF!</v>
      </c>
      <c r="M313" s="19" t="e">
        <f>+'Mth LC'!#REF!</f>
        <v>#REF!</v>
      </c>
      <c r="N313" s="19" t="e">
        <f>+'Mth LC'!#REF!</f>
        <v>#REF!</v>
      </c>
      <c r="O313" s="3" t="e">
        <f t="shared" si="188"/>
        <v>#REF!</v>
      </c>
      <c r="P313" s="27" t="e">
        <f t="shared" si="189"/>
        <v>#REF!</v>
      </c>
      <c r="R313" s="46">
        <v>0</v>
      </c>
      <c r="S313" s="19" t="e">
        <f>+'Mth LC'!#REF!</f>
        <v>#REF!</v>
      </c>
      <c r="T313" s="19" t="e">
        <f>+'Mth LC'!#REF!</f>
        <v>#REF!</v>
      </c>
      <c r="U313" s="19" t="e">
        <f>+'Mth LC'!#REF!</f>
        <v>#REF!</v>
      </c>
      <c r="V313" s="3" t="e">
        <f t="shared" si="190"/>
        <v>#REF!</v>
      </c>
      <c r="W313" s="27" t="e">
        <f t="shared" si="191"/>
        <v>#REF!</v>
      </c>
      <c r="Y313" s="27">
        <v>0</v>
      </c>
      <c r="Z313" s="19" t="e">
        <f>+'Mth LC'!#REF!</f>
        <v>#REF!</v>
      </c>
      <c r="AA313" s="19" t="e">
        <f>+'Mth LC'!#REF!</f>
        <v>#REF!</v>
      </c>
      <c r="AB313" s="19" t="e">
        <f>+'Mth LC'!#REF!</f>
        <v>#REF!</v>
      </c>
      <c r="AC313" s="3" t="e">
        <f t="shared" si="192"/>
        <v>#REF!</v>
      </c>
      <c r="AD313" s="27" t="e">
        <f t="shared" si="193"/>
        <v>#REF!</v>
      </c>
    </row>
    <row r="314" spans="1:30">
      <c r="A314" s="16" t="e">
        <f>IF('Mth LC'!#REF!&gt;0,'Mth LC'!#REF!,"")</f>
        <v>#REF!</v>
      </c>
      <c r="B314" s="30" t="e">
        <f>IF('Mth LC'!#REF!&gt;0,'Mth LC'!#REF!,"")</f>
        <v>#REF!</v>
      </c>
      <c r="D314" s="46">
        <v>0</v>
      </c>
      <c r="E314" s="19" t="e">
        <f>+'Mth LC'!#REF!</f>
        <v>#REF!</v>
      </c>
      <c r="F314" s="19" t="e">
        <f>+'Mth LC'!#REF!</f>
        <v>#REF!</v>
      </c>
      <c r="G314" s="19" t="e">
        <f>+'Mth LC'!#REF!</f>
        <v>#REF!</v>
      </c>
      <c r="H314" s="3" t="e">
        <f t="shared" si="186"/>
        <v>#REF!</v>
      </c>
      <c r="I314" s="27" t="e">
        <f t="shared" si="187"/>
        <v>#REF!</v>
      </c>
      <c r="K314" s="46">
        <v>0</v>
      </c>
      <c r="L314" s="19" t="e">
        <f>+'Mth LC'!#REF!</f>
        <v>#REF!</v>
      </c>
      <c r="M314" s="19" t="e">
        <f>+'Mth LC'!#REF!</f>
        <v>#REF!</v>
      </c>
      <c r="N314" s="19" t="e">
        <f>+'Mth LC'!#REF!</f>
        <v>#REF!</v>
      </c>
      <c r="O314" s="3" t="e">
        <f t="shared" si="188"/>
        <v>#REF!</v>
      </c>
      <c r="P314" s="27" t="e">
        <f t="shared" si="189"/>
        <v>#REF!</v>
      </c>
      <c r="R314" s="46">
        <v>0</v>
      </c>
      <c r="S314" s="19" t="e">
        <f>+'Mth LC'!#REF!</f>
        <v>#REF!</v>
      </c>
      <c r="T314" s="19" t="e">
        <f>+'Mth LC'!#REF!</f>
        <v>#REF!</v>
      </c>
      <c r="U314" s="19" t="e">
        <f>+'Mth LC'!#REF!</f>
        <v>#REF!</v>
      </c>
      <c r="V314" s="3" t="e">
        <f t="shared" si="190"/>
        <v>#REF!</v>
      </c>
      <c r="W314" s="27" t="e">
        <f t="shared" si="191"/>
        <v>#REF!</v>
      </c>
      <c r="Y314" s="27">
        <v>0</v>
      </c>
      <c r="Z314" s="19" t="e">
        <f>+'Mth LC'!#REF!</f>
        <v>#REF!</v>
      </c>
      <c r="AA314" s="19" t="e">
        <f>+'Mth LC'!#REF!</f>
        <v>#REF!</v>
      </c>
      <c r="AB314" s="19" t="e">
        <f>+'Mth LC'!#REF!</f>
        <v>#REF!</v>
      </c>
      <c r="AC314" s="3" t="e">
        <f t="shared" si="192"/>
        <v>#REF!</v>
      </c>
      <c r="AD314" s="27" t="e">
        <f t="shared" si="193"/>
        <v>#REF!</v>
      </c>
    </row>
    <row r="315" spans="1:30">
      <c r="A315" s="16" t="e">
        <f>IF('Mth LC'!#REF!&gt;0,'Mth LC'!#REF!,"")</f>
        <v>#REF!</v>
      </c>
      <c r="B315" s="30" t="e">
        <f>IF('Mth LC'!#REF!&gt;0,'Mth LC'!#REF!,"")</f>
        <v>#REF!</v>
      </c>
      <c r="D315" s="46">
        <v>0</v>
      </c>
      <c r="E315" s="19" t="e">
        <f>+'Mth LC'!#REF!</f>
        <v>#REF!</v>
      </c>
      <c r="F315" s="19" t="e">
        <f>+'Mth LC'!#REF!</f>
        <v>#REF!</v>
      </c>
      <c r="G315" s="19" t="e">
        <f>+'Mth LC'!#REF!</f>
        <v>#REF!</v>
      </c>
      <c r="H315" s="3" t="e">
        <f t="shared" si="186"/>
        <v>#REF!</v>
      </c>
      <c r="I315" s="27" t="e">
        <f t="shared" si="187"/>
        <v>#REF!</v>
      </c>
      <c r="K315" s="46">
        <v>0</v>
      </c>
      <c r="L315" s="19" t="e">
        <f>+'Mth LC'!#REF!</f>
        <v>#REF!</v>
      </c>
      <c r="M315" s="19" t="e">
        <f>+'Mth LC'!#REF!</f>
        <v>#REF!</v>
      </c>
      <c r="N315" s="19" t="e">
        <f>+'Mth LC'!#REF!</f>
        <v>#REF!</v>
      </c>
      <c r="O315" s="3" t="e">
        <f t="shared" si="188"/>
        <v>#REF!</v>
      </c>
      <c r="P315" s="27" t="e">
        <f t="shared" si="189"/>
        <v>#REF!</v>
      </c>
      <c r="R315" s="46">
        <v>0</v>
      </c>
      <c r="S315" s="19" t="e">
        <f>+'Mth LC'!#REF!</f>
        <v>#REF!</v>
      </c>
      <c r="T315" s="19" t="e">
        <f>+'Mth LC'!#REF!</f>
        <v>#REF!</v>
      </c>
      <c r="U315" s="19" t="e">
        <f>+'Mth LC'!#REF!</f>
        <v>#REF!</v>
      </c>
      <c r="V315" s="3" t="e">
        <f t="shared" si="190"/>
        <v>#REF!</v>
      </c>
      <c r="W315" s="27" t="e">
        <f t="shared" si="191"/>
        <v>#REF!</v>
      </c>
      <c r="Y315" s="27">
        <v>0</v>
      </c>
      <c r="Z315" s="19" t="e">
        <f>+'Mth LC'!#REF!</f>
        <v>#REF!</v>
      </c>
      <c r="AA315" s="19" t="e">
        <f>+'Mth LC'!#REF!</f>
        <v>#REF!</v>
      </c>
      <c r="AB315" s="19" t="e">
        <f>+'Mth LC'!#REF!</f>
        <v>#REF!</v>
      </c>
      <c r="AC315" s="3" t="e">
        <f t="shared" si="192"/>
        <v>#REF!</v>
      </c>
      <c r="AD315" s="27" t="e">
        <f t="shared" si="193"/>
        <v>#REF!</v>
      </c>
    </row>
    <row r="316" spans="1:30">
      <c r="A316" s="16" t="e">
        <f>IF('Mth LC'!#REF!&gt;0,'Mth LC'!#REF!,"")</f>
        <v>#REF!</v>
      </c>
      <c r="B316" s="30" t="e">
        <f>IF('Mth LC'!#REF!&gt;0,'Mth LC'!#REF!,"")</f>
        <v>#REF!</v>
      </c>
      <c r="D316" s="46">
        <v>0</v>
      </c>
      <c r="E316" s="19" t="e">
        <f>+'Mth LC'!#REF!</f>
        <v>#REF!</v>
      </c>
      <c r="F316" s="19" t="e">
        <f>+'Mth LC'!#REF!</f>
        <v>#REF!</v>
      </c>
      <c r="G316" s="19" t="e">
        <f>+'Mth LC'!#REF!</f>
        <v>#REF!</v>
      </c>
      <c r="H316" s="3" t="e">
        <f t="shared" si="186"/>
        <v>#REF!</v>
      </c>
      <c r="I316" s="27" t="e">
        <f t="shared" si="187"/>
        <v>#REF!</v>
      </c>
      <c r="K316" s="46">
        <v>0</v>
      </c>
      <c r="L316" s="19" t="e">
        <f>+'Mth LC'!#REF!</f>
        <v>#REF!</v>
      </c>
      <c r="M316" s="19" t="e">
        <f>+'Mth LC'!#REF!</f>
        <v>#REF!</v>
      </c>
      <c r="N316" s="19" t="e">
        <f>+'Mth LC'!#REF!</f>
        <v>#REF!</v>
      </c>
      <c r="O316" s="3" t="e">
        <f t="shared" si="188"/>
        <v>#REF!</v>
      </c>
      <c r="P316" s="27" t="e">
        <f t="shared" si="189"/>
        <v>#REF!</v>
      </c>
      <c r="R316" s="46">
        <v>0</v>
      </c>
      <c r="S316" s="19" t="e">
        <f>+'Mth LC'!#REF!</f>
        <v>#REF!</v>
      </c>
      <c r="T316" s="19" t="e">
        <f>+'Mth LC'!#REF!</f>
        <v>#REF!</v>
      </c>
      <c r="U316" s="19" t="e">
        <f>+'Mth LC'!#REF!</f>
        <v>#REF!</v>
      </c>
      <c r="V316" s="3" t="e">
        <f t="shared" si="190"/>
        <v>#REF!</v>
      </c>
      <c r="W316" s="27" t="e">
        <f t="shared" si="191"/>
        <v>#REF!</v>
      </c>
      <c r="Y316" s="27">
        <v>0</v>
      </c>
      <c r="Z316" s="19" t="e">
        <f>+'Mth LC'!#REF!</f>
        <v>#REF!</v>
      </c>
      <c r="AA316" s="19" t="e">
        <f>+'Mth LC'!#REF!</f>
        <v>#REF!</v>
      </c>
      <c r="AB316" s="19" t="e">
        <f>+'Mth LC'!#REF!</f>
        <v>#REF!</v>
      </c>
      <c r="AC316" s="3" t="e">
        <f t="shared" si="192"/>
        <v>#REF!</v>
      </c>
      <c r="AD316" s="27" t="e">
        <f t="shared" si="193"/>
        <v>#REF!</v>
      </c>
    </row>
    <row r="317" spans="1:30">
      <c r="A317" s="16" t="e">
        <f>IF('Mth LC'!#REF!&gt;0,'Mth LC'!#REF!,"")</f>
        <v>#REF!</v>
      </c>
      <c r="B317" s="30" t="e">
        <f>IF('Mth LC'!#REF!&gt;0,'Mth LC'!#REF!,"")</f>
        <v>#REF!</v>
      </c>
      <c r="D317" s="46">
        <v>0</v>
      </c>
      <c r="E317" s="19" t="e">
        <f>+'Mth LC'!#REF!</f>
        <v>#REF!</v>
      </c>
      <c r="F317" s="19" t="e">
        <f>+'Mth LC'!#REF!</f>
        <v>#REF!</v>
      </c>
      <c r="G317" s="19" t="e">
        <f>+'Mth LC'!#REF!</f>
        <v>#REF!</v>
      </c>
      <c r="H317" s="3" t="e">
        <f t="shared" si="186"/>
        <v>#REF!</v>
      </c>
      <c r="I317" s="27" t="e">
        <f t="shared" si="187"/>
        <v>#REF!</v>
      </c>
      <c r="K317" s="46">
        <v>0</v>
      </c>
      <c r="L317" s="19" t="e">
        <f>+'Mth LC'!#REF!</f>
        <v>#REF!</v>
      </c>
      <c r="M317" s="19" t="e">
        <f>+'Mth LC'!#REF!</f>
        <v>#REF!</v>
      </c>
      <c r="N317" s="19" t="e">
        <f>+'Mth LC'!#REF!</f>
        <v>#REF!</v>
      </c>
      <c r="O317" s="3" t="e">
        <f t="shared" si="188"/>
        <v>#REF!</v>
      </c>
      <c r="P317" s="27" t="e">
        <f t="shared" si="189"/>
        <v>#REF!</v>
      </c>
      <c r="R317" s="46">
        <v>0</v>
      </c>
      <c r="S317" s="19" t="e">
        <f>+'Mth LC'!#REF!</f>
        <v>#REF!</v>
      </c>
      <c r="T317" s="19" t="e">
        <f>+'Mth LC'!#REF!</f>
        <v>#REF!</v>
      </c>
      <c r="U317" s="19" t="e">
        <f>+'Mth LC'!#REF!</f>
        <v>#REF!</v>
      </c>
      <c r="V317" s="3" t="e">
        <f t="shared" si="190"/>
        <v>#REF!</v>
      </c>
      <c r="W317" s="27" t="e">
        <f t="shared" si="191"/>
        <v>#REF!</v>
      </c>
      <c r="Y317" s="27">
        <v>0</v>
      </c>
      <c r="Z317" s="19" t="e">
        <f>+'Mth LC'!#REF!</f>
        <v>#REF!</v>
      </c>
      <c r="AA317" s="19" t="e">
        <f>+'Mth LC'!#REF!</f>
        <v>#REF!</v>
      </c>
      <c r="AB317" s="19" t="e">
        <f>+'Mth LC'!#REF!</f>
        <v>#REF!</v>
      </c>
      <c r="AC317" s="3" t="e">
        <f t="shared" si="192"/>
        <v>#REF!</v>
      </c>
      <c r="AD317" s="27" t="e">
        <f t="shared" si="193"/>
        <v>#REF!</v>
      </c>
    </row>
    <row r="318" spans="1:30">
      <c r="A318" s="16" t="e">
        <f>IF('Mth LC'!#REF!&gt;0,'Mth LC'!#REF!,"")</f>
        <v>#REF!</v>
      </c>
      <c r="B318" s="30" t="e">
        <f>IF('Mth LC'!#REF!&gt;0,'Mth LC'!#REF!,"")</f>
        <v>#REF!</v>
      </c>
      <c r="D318" s="46">
        <v>0</v>
      </c>
      <c r="E318" s="19" t="e">
        <f>+'Mth LC'!#REF!</f>
        <v>#REF!</v>
      </c>
      <c r="F318" s="19" t="e">
        <f>+'Mth LC'!#REF!</f>
        <v>#REF!</v>
      </c>
      <c r="G318" s="19" t="e">
        <f>+'Mth LC'!#REF!</f>
        <v>#REF!</v>
      </c>
      <c r="H318" s="3" t="e">
        <f t="shared" si="186"/>
        <v>#REF!</v>
      </c>
      <c r="I318" s="27" t="e">
        <f t="shared" si="187"/>
        <v>#REF!</v>
      </c>
      <c r="K318" s="46">
        <v>0</v>
      </c>
      <c r="L318" s="19" t="e">
        <f>+'Mth LC'!#REF!</f>
        <v>#REF!</v>
      </c>
      <c r="M318" s="19" t="e">
        <f>+'Mth LC'!#REF!</f>
        <v>#REF!</v>
      </c>
      <c r="N318" s="19" t="e">
        <f>+'Mth LC'!#REF!</f>
        <v>#REF!</v>
      </c>
      <c r="O318" s="3" t="e">
        <f t="shared" si="188"/>
        <v>#REF!</v>
      </c>
      <c r="P318" s="27" t="e">
        <f t="shared" si="189"/>
        <v>#REF!</v>
      </c>
      <c r="R318" s="46">
        <v>0</v>
      </c>
      <c r="S318" s="19" t="e">
        <f>+'Mth LC'!#REF!</f>
        <v>#REF!</v>
      </c>
      <c r="T318" s="19" t="e">
        <f>+'Mth LC'!#REF!</f>
        <v>#REF!</v>
      </c>
      <c r="U318" s="19" t="e">
        <f>+'Mth LC'!#REF!</f>
        <v>#REF!</v>
      </c>
      <c r="V318" s="3" t="e">
        <f t="shared" si="190"/>
        <v>#REF!</v>
      </c>
      <c r="W318" s="27" t="e">
        <f t="shared" si="191"/>
        <v>#REF!</v>
      </c>
      <c r="Y318" s="27">
        <v>0</v>
      </c>
      <c r="Z318" s="19" t="e">
        <f>+'Mth LC'!#REF!</f>
        <v>#REF!</v>
      </c>
      <c r="AA318" s="19" t="e">
        <f>+'Mth LC'!#REF!</f>
        <v>#REF!</v>
      </c>
      <c r="AB318" s="19" t="e">
        <f>+'Mth LC'!#REF!</f>
        <v>#REF!</v>
      </c>
      <c r="AC318" s="3" t="e">
        <f t="shared" si="192"/>
        <v>#REF!</v>
      </c>
      <c r="AD318" s="27" t="e">
        <f t="shared" si="193"/>
        <v>#REF!</v>
      </c>
    </row>
    <row r="319" spans="1:30">
      <c r="A319" s="16" t="e">
        <f>IF('Mth LC'!#REF!&gt;0,'Mth LC'!#REF!,"")</f>
        <v>#REF!</v>
      </c>
      <c r="B319" s="30" t="e">
        <f>IF('Mth LC'!#REF!&gt;0,'Mth LC'!#REF!,"")</f>
        <v>#REF!</v>
      </c>
      <c r="D319" s="46">
        <v>0</v>
      </c>
      <c r="E319" s="19" t="e">
        <f>+'Mth LC'!#REF!</f>
        <v>#REF!</v>
      </c>
      <c r="F319" s="19" t="e">
        <f>+'Mth LC'!#REF!</f>
        <v>#REF!</v>
      </c>
      <c r="G319" s="19" t="e">
        <f>+'Mth LC'!#REF!</f>
        <v>#REF!</v>
      </c>
      <c r="H319" s="3" t="e">
        <f>SUM(E319:G319)</f>
        <v>#REF!</v>
      </c>
      <c r="I319" s="27" t="e">
        <f>+D319-H319</f>
        <v>#REF!</v>
      </c>
      <c r="K319" s="46">
        <v>0</v>
      </c>
      <c r="L319" s="19" t="e">
        <f>+'Mth LC'!#REF!</f>
        <v>#REF!</v>
      </c>
      <c r="M319" s="19" t="e">
        <f>+'Mth LC'!#REF!</f>
        <v>#REF!</v>
      </c>
      <c r="N319" s="19" t="e">
        <f>+'Mth LC'!#REF!</f>
        <v>#REF!</v>
      </c>
      <c r="O319" s="3" t="e">
        <f>SUM(L319:N319)</f>
        <v>#REF!</v>
      </c>
      <c r="P319" s="27" t="e">
        <f>+K319-O319</f>
        <v>#REF!</v>
      </c>
      <c r="R319" s="46">
        <v>0</v>
      </c>
      <c r="S319" s="19" t="e">
        <f>+'Mth LC'!#REF!</f>
        <v>#REF!</v>
      </c>
      <c r="T319" s="19" t="e">
        <f>+'Mth LC'!#REF!</f>
        <v>#REF!</v>
      </c>
      <c r="U319" s="19" t="e">
        <f>+'Mth LC'!#REF!</f>
        <v>#REF!</v>
      </c>
      <c r="V319" s="3" t="e">
        <f>SUM(S319:U319)</f>
        <v>#REF!</v>
      </c>
      <c r="W319" s="27" t="e">
        <f>+R319-V319</f>
        <v>#REF!</v>
      </c>
      <c r="Y319" s="27">
        <v>0</v>
      </c>
      <c r="Z319" s="19" t="e">
        <f>+'Mth LC'!#REF!</f>
        <v>#REF!</v>
      </c>
      <c r="AA319" s="19" t="e">
        <f>+'Mth LC'!#REF!</f>
        <v>#REF!</v>
      </c>
      <c r="AB319" s="19" t="e">
        <f>+'Mth LC'!#REF!</f>
        <v>#REF!</v>
      </c>
      <c r="AC319" s="3" t="e">
        <f>SUM(Z319:AB319)</f>
        <v>#REF!</v>
      </c>
      <c r="AD319" s="27" t="e">
        <f>+Y319-AC319</f>
        <v>#REF!</v>
      </c>
    </row>
    <row r="320" spans="1:30">
      <c r="A320" s="16" t="e">
        <f>IF('Mth LC'!#REF!&gt;0,'Mth LC'!#REF!,"")</f>
        <v>#REF!</v>
      </c>
      <c r="B320" s="30" t="e">
        <f>IF('Mth LC'!#REF!&gt;0,'Mth LC'!#REF!,"")</f>
        <v>#REF!</v>
      </c>
      <c r="D320" s="46">
        <v>0</v>
      </c>
      <c r="E320" s="19" t="e">
        <f>+'Mth LC'!#REF!</f>
        <v>#REF!</v>
      </c>
      <c r="F320" s="19" t="e">
        <f>+'Mth LC'!#REF!</f>
        <v>#REF!</v>
      </c>
      <c r="G320" s="19" t="e">
        <f>+'Mth LC'!#REF!</f>
        <v>#REF!</v>
      </c>
      <c r="H320" s="3" t="e">
        <f>SUM(E320:G320)</f>
        <v>#REF!</v>
      </c>
      <c r="I320" s="27" t="e">
        <f>+D320-H320</f>
        <v>#REF!</v>
      </c>
      <c r="K320" s="46">
        <v>0</v>
      </c>
      <c r="L320" s="19" t="e">
        <f>+'Mth LC'!#REF!</f>
        <v>#REF!</v>
      </c>
      <c r="M320" s="19" t="e">
        <f>+'Mth LC'!#REF!</f>
        <v>#REF!</v>
      </c>
      <c r="N320" s="19" t="e">
        <f>+'Mth LC'!#REF!</f>
        <v>#REF!</v>
      </c>
      <c r="O320" s="3" t="e">
        <f>SUM(L320:N320)</f>
        <v>#REF!</v>
      </c>
      <c r="P320" s="27" t="e">
        <f>+K320-O320</f>
        <v>#REF!</v>
      </c>
      <c r="R320" s="46">
        <v>0</v>
      </c>
      <c r="S320" s="19" t="e">
        <f>+'Mth LC'!#REF!</f>
        <v>#REF!</v>
      </c>
      <c r="T320" s="19" t="e">
        <f>+'Mth LC'!#REF!</f>
        <v>#REF!</v>
      </c>
      <c r="U320" s="19" t="e">
        <f>+'Mth LC'!#REF!</f>
        <v>#REF!</v>
      </c>
      <c r="V320" s="3" t="e">
        <f>SUM(S320:U320)</f>
        <v>#REF!</v>
      </c>
      <c r="W320" s="27" t="e">
        <f>+R320-V320</f>
        <v>#REF!</v>
      </c>
      <c r="Y320" s="27">
        <v>0</v>
      </c>
      <c r="Z320" s="19" t="e">
        <f>+'Mth LC'!#REF!</f>
        <v>#REF!</v>
      </c>
      <c r="AA320" s="19" t="e">
        <f>+'Mth LC'!#REF!</f>
        <v>#REF!</v>
      </c>
      <c r="AB320" s="19" t="e">
        <f>+'Mth LC'!#REF!</f>
        <v>#REF!</v>
      </c>
      <c r="AC320" s="3" t="e">
        <f>SUM(Z320:AB320)</f>
        <v>#REF!</v>
      </c>
      <c r="AD320" s="27" t="e">
        <f>+Y320-AC320</f>
        <v>#REF!</v>
      </c>
    </row>
    <row r="321" spans="1:30">
      <c r="A321" s="16" t="e">
        <f>IF('Mth LC'!#REF!&gt;0,'Mth LC'!#REF!,"")</f>
        <v>#REF!</v>
      </c>
      <c r="B321" s="30" t="e">
        <f>IF('Mth LC'!#REF!&gt;0,'Mth LC'!#REF!,"")</f>
        <v>#REF!</v>
      </c>
      <c r="D321" s="46">
        <v>0</v>
      </c>
      <c r="E321" s="19" t="e">
        <f>+'Mth LC'!#REF!</f>
        <v>#REF!</v>
      </c>
      <c r="F321" s="19" t="e">
        <f>+'Mth LC'!#REF!</f>
        <v>#REF!</v>
      </c>
      <c r="G321" s="19" t="e">
        <f>+'Mth LC'!#REF!</f>
        <v>#REF!</v>
      </c>
      <c r="H321" s="3" t="e">
        <f>SUM(E321:G321)</f>
        <v>#REF!</v>
      </c>
      <c r="I321" s="27" t="e">
        <f>+D321-H321</f>
        <v>#REF!</v>
      </c>
      <c r="K321" s="46">
        <v>0</v>
      </c>
      <c r="L321" s="19" t="e">
        <f>+'Mth LC'!#REF!</f>
        <v>#REF!</v>
      </c>
      <c r="M321" s="19" t="e">
        <f>+'Mth LC'!#REF!</f>
        <v>#REF!</v>
      </c>
      <c r="N321" s="19" t="e">
        <f>+'Mth LC'!#REF!</f>
        <v>#REF!</v>
      </c>
      <c r="O321" s="3" t="e">
        <f>SUM(L321:N321)</f>
        <v>#REF!</v>
      </c>
      <c r="P321" s="27" t="e">
        <f>+K321-O321</f>
        <v>#REF!</v>
      </c>
      <c r="R321" s="46">
        <v>0</v>
      </c>
      <c r="S321" s="19" t="e">
        <f>+'Mth LC'!#REF!</f>
        <v>#REF!</v>
      </c>
      <c r="T321" s="19" t="e">
        <f>+'Mth LC'!#REF!</f>
        <v>#REF!</v>
      </c>
      <c r="U321" s="19" t="e">
        <f>+'Mth LC'!#REF!</f>
        <v>#REF!</v>
      </c>
      <c r="V321" s="3" t="e">
        <f>SUM(S321:U321)</f>
        <v>#REF!</v>
      </c>
      <c r="W321" s="27" t="e">
        <f>+R321-V321</f>
        <v>#REF!</v>
      </c>
      <c r="Y321" s="27">
        <v>0</v>
      </c>
      <c r="Z321" s="19" t="e">
        <f>+'Mth LC'!#REF!</f>
        <v>#REF!</v>
      </c>
      <c r="AA321" s="19" t="e">
        <f>+'Mth LC'!#REF!</f>
        <v>#REF!</v>
      </c>
      <c r="AB321" s="19" t="e">
        <f>+'Mth LC'!#REF!</f>
        <v>#REF!</v>
      </c>
      <c r="AC321" s="3" t="e">
        <f>SUM(Z321:AB321)</f>
        <v>#REF!</v>
      </c>
      <c r="AD321" s="27" t="e">
        <f>+Y321-AC321</f>
        <v>#REF!</v>
      </c>
    </row>
    <row r="322" spans="1:30">
      <c r="A322" s="16" t="e">
        <f>IF('Mth LC'!#REF!&gt;0,'Mth LC'!#REF!,"")</f>
        <v>#REF!</v>
      </c>
      <c r="B322" s="30" t="e">
        <f>IF('Mth LC'!#REF!&gt;0,'Mth LC'!#REF!,"")</f>
        <v>#REF!</v>
      </c>
      <c r="D322" s="46">
        <v>0</v>
      </c>
      <c r="E322" s="19" t="e">
        <f>+'Mth LC'!#REF!</f>
        <v>#REF!</v>
      </c>
      <c r="F322" s="19" t="e">
        <f>+'Mth LC'!#REF!</f>
        <v>#REF!</v>
      </c>
      <c r="G322" s="19" t="e">
        <f>+'Mth LC'!#REF!</f>
        <v>#REF!</v>
      </c>
      <c r="H322" s="3" t="e">
        <f>SUM(E322:G322)</f>
        <v>#REF!</v>
      </c>
      <c r="I322" s="27" t="e">
        <f>+D322-H322</f>
        <v>#REF!</v>
      </c>
      <c r="K322" s="46">
        <v>0</v>
      </c>
      <c r="L322" s="19" t="e">
        <f>+'Mth LC'!#REF!</f>
        <v>#REF!</v>
      </c>
      <c r="M322" s="19" t="e">
        <f>+'Mth LC'!#REF!</f>
        <v>#REF!</v>
      </c>
      <c r="N322" s="19" t="e">
        <f>+'Mth LC'!#REF!</f>
        <v>#REF!</v>
      </c>
      <c r="O322" s="3" t="e">
        <f>SUM(L322:N322)</f>
        <v>#REF!</v>
      </c>
      <c r="P322" s="27" t="e">
        <f>+K322-O322</f>
        <v>#REF!</v>
      </c>
      <c r="R322" s="46">
        <v>0</v>
      </c>
      <c r="S322" s="19" t="e">
        <f>+'Mth LC'!#REF!</f>
        <v>#REF!</v>
      </c>
      <c r="T322" s="19" t="e">
        <f>+'Mth LC'!#REF!</f>
        <v>#REF!</v>
      </c>
      <c r="U322" s="19" t="e">
        <f>+'Mth LC'!#REF!</f>
        <v>#REF!</v>
      </c>
      <c r="V322" s="3" t="e">
        <f>SUM(S322:U322)</f>
        <v>#REF!</v>
      </c>
      <c r="W322" s="27" t="e">
        <f>+R322-V322</f>
        <v>#REF!</v>
      </c>
      <c r="Y322" s="27">
        <v>0</v>
      </c>
      <c r="Z322" s="19" t="e">
        <f>+'Mth LC'!#REF!</f>
        <v>#REF!</v>
      </c>
      <c r="AA322" s="19" t="e">
        <f>+'Mth LC'!#REF!</f>
        <v>#REF!</v>
      </c>
      <c r="AB322" s="19" t="e">
        <f>+'Mth LC'!#REF!</f>
        <v>#REF!</v>
      </c>
      <c r="AC322" s="3" t="e">
        <f>SUM(Z322:AB322)</f>
        <v>#REF!</v>
      </c>
      <c r="AD322" s="27" t="e">
        <f>+Y322-AC322</f>
        <v>#REF!</v>
      </c>
    </row>
    <row r="323" spans="1:30">
      <c r="A323" s="8"/>
      <c r="B323" s="7"/>
      <c r="D323" s="27"/>
      <c r="E323" s="19"/>
      <c r="F323" s="19"/>
      <c r="G323" s="19"/>
      <c r="H323" s="19"/>
      <c r="I323" s="19"/>
      <c r="K323" s="27"/>
      <c r="L323" s="19"/>
      <c r="M323" s="19"/>
      <c r="N323" s="19"/>
      <c r="O323" s="19"/>
      <c r="P323" s="19"/>
      <c r="R323" s="27"/>
      <c r="S323" s="19"/>
      <c r="T323" s="19"/>
      <c r="U323" s="19"/>
      <c r="V323" s="19"/>
      <c r="W323" s="19"/>
      <c r="Y323" s="27"/>
      <c r="Z323" s="19"/>
      <c r="AA323" s="19"/>
      <c r="AB323" s="19"/>
      <c r="AC323" s="19"/>
      <c r="AD323" s="19"/>
    </row>
    <row r="324" spans="1:30" ht="14" thickBot="1">
      <c r="A324" s="8"/>
      <c r="B324" s="7" t="s">
        <v>160</v>
      </c>
      <c r="D324" s="52">
        <v>0</v>
      </c>
      <c r="E324" s="24" t="e">
        <f t="shared" ref="E324:S324" si="194">SUM(E302:E323)</f>
        <v>#REF!</v>
      </c>
      <c r="F324" s="24" t="e">
        <f t="shared" si="194"/>
        <v>#REF!</v>
      </c>
      <c r="G324" s="24" t="e">
        <f t="shared" si="194"/>
        <v>#REF!</v>
      </c>
      <c r="H324" s="24" t="e">
        <f t="shared" si="194"/>
        <v>#REF!</v>
      </c>
      <c r="I324" s="24" t="e">
        <f t="shared" si="194"/>
        <v>#REF!</v>
      </c>
      <c r="K324" s="52">
        <v>0</v>
      </c>
      <c r="L324" s="24" t="e">
        <f t="shared" si="194"/>
        <v>#REF!</v>
      </c>
      <c r="M324" s="24" t="e">
        <f t="shared" si="194"/>
        <v>#REF!</v>
      </c>
      <c r="N324" s="24" t="e">
        <f t="shared" si="194"/>
        <v>#REF!</v>
      </c>
      <c r="O324" s="24" t="e">
        <f t="shared" si="194"/>
        <v>#REF!</v>
      </c>
      <c r="P324" s="24" t="e">
        <f t="shared" si="194"/>
        <v>#REF!</v>
      </c>
      <c r="R324" s="52">
        <v>0</v>
      </c>
      <c r="S324" s="24" t="e">
        <f t="shared" si="194"/>
        <v>#REF!</v>
      </c>
      <c r="T324" s="24" t="e">
        <f>SUM(T302:T323)</f>
        <v>#REF!</v>
      </c>
      <c r="U324" s="24" t="e">
        <f>SUM(U302:U323)</f>
        <v>#REF!</v>
      </c>
      <c r="V324" s="24" t="e">
        <f>SUM(V302:V323)</f>
        <v>#REF!</v>
      </c>
      <c r="W324" s="24" t="e">
        <f>SUM(W302:W323)</f>
        <v>#REF!</v>
      </c>
      <c r="Y324" s="52">
        <v>0</v>
      </c>
      <c r="Z324" s="24" t="e">
        <f>SUM(Z302:Z323)</f>
        <v>#REF!</v>
      </c>
      <c r="AA324" s="24" t="e">
        <f>SUM(AA302:AA323)</f>
        <v>#REF!</v>
      </c>
      <c r="AB324" s="24" t="e">
        <f>SUM(AB302:AB323)</f>
        <v>#REF!</v>
      </c>
      <c r="AC324" s="24" t="e">
        <f>SUM(AC302:AC323)</f>
        <v>#REF!</v>
      </c>
      <c r="AD324" s="24" t="e">
        <f>SUM(AD302:AD323)</f>
        <v>#REF!</v>
      </c>
    </row>
    <row r="325" spans="1:30" thickTop="1">
      <c r="E325" s="23"/>
      <c r="F325" s="23"/>
      <c r="G325" s="23"/>
      <c r="H325" s="23"/>
      <c r="L325" s="23"/>
      <c r="M325" s="23"/>
      <c r="N325" s="23"/>
      <c r="O325" s="23"/>
      <c r="S325" s="23"/>
      <c r="T325" s="23"/>
      <c r="U325" s="23"/>
      <c r="V325" s="23"/>
      <c r="Z325" s="23"/>
      <c r="AA325" s="23"/>
      <c r="AB325" s="23"/>
      <c r="AC325" s="23"/>
    </row>
    <row r="326" spans="1:30" ht="14" thickBot="1">
      <c r="A326" s="8"/>
      <c r="B326" s="7" t="s">
        <v>161</v>
      </c>
      <c r="D326" s="52">
        <v>0</v>
      </c>
      <c r="E326" s="24" t="e">
        <f t="shared" ref="E326:S326" si="195">+E324+E301</f>
        <v>#REF!</v>
      </c>
      <c r="F326" s="24" t="e">
        <f t="shared" si="195"/>
        <v>#REF!</v>
      </c>
      <c r="G326" s="24" t="e">
        <f t="shared" si="195"/>
        <v>#REF!</v>
      </c>
      <c r="H326" s="24" t="e">
        <f t="shared" si="195"/>
        <v>#REF!</v>
      </c>
      <c r="I326" s="24" t="e">
        <f t="shared" si="195"/>
        <v>#REF!</v>
      </c>
      <c r="K326" s="52">
        <v>0</v>
      </c>
      <c r="L326" s="24" t="e">
        <f t="shared" si="195"/>
        <v>#REF!</v>
      </c>
      <c r="M326" s="24" t="e">
        <f t="shared" si="195"/>
        <v>#REF!</v>
      </c>
      <c r="N326" s="24" t="e">
        <f t="shared" si="195"/>
        <v>#REF!</v>
      </c>
      <c r="O326" s="24" t="e">
        <f t="shared" si="195"/>
        <v>#REF!</v>
      </c>
      <c r="P326" s="24" t="e">
        <f t="shared" si="195"/>
        <v>#REF!</v>
      </c>
      <c r="R326" s="52">
        <v>0</v>
      </c>
      <c r="S326" s="24" t="e">
        <f t="shared" si="195"/>
        <v>#REF!</v>
      </c>
      <c r="T326" s="24" t="e">
        <f>+T324+T301</f>
        <v>#REF!</v>
      </c>
      <c r="U326" s="24" t="e">
        <f>+U324+U301</f>
        <v>#REF!</v>
      </c>
      <c r="V326" s="24" t="e">
        <f>+V324+V301</f>
        <v>#REF!</v>
      </c>
      <c r="W326" s="24" t="e">
        <f>+W324+W301</f>
        <v>#REF!</v>
      </c>
      <c r="Y326" s="52">
        <v>0</v>
      </c>
      <c r="Z326" s="24" t="e">
        <f>+Z324+Z301</f>
        <v>#REF!</v>
      </c>
      <c r="AA326" s="24" t="e">
        <f>+AA324+AA301</f>
        <v>#REF!</v>
      </c>
      <c r="AB326" s="24" t="e">
        <f>+AB324+AB301</f>
        <v>#REF!</v>
      </c>
      <c r="AC326" s="24" t="e">
        <f>+AC324+AC301</f>
        <v>#REF!</v>
      </c>
      <c r="AD326" s="24" t="e">
        <f>+AD324+AD301</f>
        <v>#REF!</v>
      </c>
    </row>
    <row r="327" spans="1:30" thickTop="1">
      <c r="E327" s="23"/>
      <c r="F327" s="23"/>
      <c r="G327" s="23"/>
      <c r="H327" s="23"/>
      <c r="L327" s="23"/>
      <c r="M327" s="23"/>
      <c r="N327" s="23"/>
      <c r="O327" s="23"/>
      <c r="S327" s="23"/>
      <c r="T327" s="23"/>
      <c r="U327" s="23"/>
      <c r="V327" s="23"/>
      <c r="Z327" s="23"/>
      <c r="AA327" s="23"/>
      <c r="AB327" s="23"/>
      <c r="AC327" s="23"/>
    </row>
    <row r="328" spans="1:30">
      <c r="B328" s="6" t="s">
        <v>32</v>
      </c>
      <c r="E328" s="23"/>
      <c r="F328" s="23"/>
      <c r="G328" s="23"/>
      <c r="H328" s="23"/>
      <c r="L328" s="23"/>
      <c r="M328" s="23"/>
      <c r="N328" s="23"/>
      <c r="O328" s="23"/>
      <c r="S328" s="23"/>
      <c r="T328" s="23"/>
      <c r="U328" s="23"/>
      <c r="V328" s="23"/>
      <c r="Z328" s="23"/>
      <c r="AA328" s="23"/>
      <c r="AB328" s="23"/>
      <c r="AC328" s="23"/>
    </row>
    <row r="329" spans="1:30">
      <c r="D329" s="27"/>
      <c r="E329" s="27"/>
      <c r="F329" s="27"/>
      <c r="G329" s="27"/>
      <c r="H329" s="27"/>
      <c r="I329" s="27"/>
      <c r="K329" s="27"/>
      <c r="L329" s="27"/>
      <c r="M329" s="27"/>
      <c r="N329" s="27"/>
      <c r="O329" s="27"/>
      <c r="P329" s="27"/>
      <c r="R329" s="27"/>
      <c r="S329" s="27"/>
      <c r="T329" s="27"/>
      <c r="U329" s="27"/>
      <c r="V329" s="27"/>
      <c r="W329" s="27"/>
      <c r="Y329" s="27"/>
      <c r="Z329" s="27"/>
      <c r="AA329" s="27"/>
      <c r="AB329" s="27"/>
      <c r="AC329" s="27"/>
      <c r="AD329" s="27"/>
    </row>
    <row r="330" spans="1:30">
      <c r="B330" s="30" t="str">
        <f>IF('Mth LC'!B132&gt;0,'Mth LC'!B132,"")</f>
        <v>Hostess</v>
      </c>
      <c r="D330" s="27">
        <v>0</v>
      </c>
      <c r="E330" s="19">
        <f>+'Mth LC'!D132</f>
        <v>0</v>
      </c>
      <c r="F330" s="19">
        <f>+'Mth LC'!E132</f>
        <v>0</v>
      </c>
      <c r="G330" s="19">
        <f>+'Mth LC'!F132</f>
        <v>0</v>
      </c>
      <c r="H330" s="3">
        <f>SUM(E330:G330)</f>
        <v>0</v>
      </c>
      <c r="I330" s="27">
        <f>+D330-H330</f>
        <v>0</v>
      </c>
      <c r="K330" s="27">
        <v>0</v>
      </c>
      <c r="L330" s="19">
        <f>+'Mth LC'!G132</f>
        <v>0</v>
      </c>
      <c r="M330" s="19">
        <f>+'Mth LC'!H132</f>
        <v>0</v>
      </c>
      <c r="N330" s="19">
        <f>+'Mth LC'!I132</f>
        <v>0</v>
      </c>
      <c r="O330" s="3">
        <f>SUM(L330:N330)</f>
        <v>0</v>
      </c>
      <c r="P330" s="27">
        <f>+K330-O330</f>
        <v>0</v>
      </c>
      <c r="R330" s="27">
        <v>0</v>
      </c>
      <c r="S330" s="19">
        <f>+'Mth LC'!J132</f>
        <v>0</v>
      </c>
      <c r="T330" s="19">
        <f>+'Mth LC'!K132</f>
        <v>0</v>
      </c>
      <c r="U330" s="19">
        <f>+'Mth LC'!L132</f>
        <v>0</v>
      </c>
      <c r="V330" s="3">
        <f>SUM(S330:U330)</f>
        <v>0</v>
      </c>
      <c r="W330" s="27">
        <f>+R330-V330</f>
        <v>0</v>
      </c>
      <c r="Y330" s="27">
        <v>0</v>
      </c>
      <c r="Z330" s="19">
        <f>+'Mth LC'!M132</f>
        <v>0</v>
      </c>
      <c r="AA330" s="19">
        <f>+'Mth LC'!N132</f>
        <v>0</v>
      </c>
      <c r="AB330" s="19">
        <f>+'Mth LC'!O132</f>
        <v>0</v>
      </c>
      <c r="AC330" s="3">
        <f>SUM(Z330:AB330)</f>
        <v>0</v>
      </c>
      <c r="AD330" s="27">
        <f>+Y330-AC330</f>
        <v>0</v>
      </c>
    </row>
    <row r="331" spans="1:30">
      <c r="B331" s="30" t="str">
        <f>IF('Mth LC'!B133&gt;0,'Mth LC'!B133,"")</f>
        <v/>
      </c>
      <c r="D331" s="27">
        <v>0</v>
      </c>
      <c r="E331" s="19">
        <f>+'Mth LC'!D133</f>
        <v>0</v>
      </c>
      <c r="F331" s="19">
        <f>+'Mth LC'!E133</f>
        <v>0</v>
      </c>
      <c r="G331" s="19">
        <f>+'Mth LC'!F133</f>
        <v>0</v>
      </c>
      <c r="H331" s="3">
        <f>SUM(E331:G331)</f>
        <v>0</v>
      </c>
      <c r="I331" s="27">
        <f>+D331-H331</f>
        <v>0</v>
      </c>
      <c r="K331" s="27">
        <v>0</v>
      </c>
      <c r="L331" s="19">
        <f>+'Mth LC'!G133</f>
        <v>0</v>
      </c>
      <c r="M331" s="19">
        <f>+'Mth LC'!H133</f>
        <v>0</v>
      </c>
      <c r="N331" s="19">
        <f>+'Mth LC'!I133</f>
        <v>0</v>
      </c>
      <c r="O331" s="3">
        <f>SUM(L331:N331)</f>
        <v>0</v>
      </c>
      <c r="P331" s="27">
        <f>+K331-O331</f>
        <v>0</v>
      </c>
      <c r="R331" s="27">
        <v>0</v>
      </c>
      <c r="S331" s="19">
        <f>+'Mth LC'!J133</f>
        <v>0</v>
      </c>
      <c r="T331" s="19">
        <f>+'Mth LC'!K133</f>
        <v>0</v>
      </c>
      <c r="U331" s="19">
        <f>+'Mth LC'!L133</f>
        <v>0</v>
      </c>
      <c r="V331" s="3">
        <f>SUM(S331:U331)</f>
        <v>0</v>
      </c>
      <c r="W331" s="27">
        <f>+R331-V331</f>
        <v>0</v>
      </c>
      <c r="Y331" s="27">
        <v>0</v>
      </c>
      <c r="Z331" s="19">
        <f>+'Mth LC'!M133</f>
        <v>0</v>
      </c>
      <c r="AA331" s="19">
        <f>+'Mth LC'!N133</f>
        <v>0</v>
      </c>
      <c r="AB331" s="19">
        <f>+'Mth LC'!O133</f>
        <v>0</v>
      </c>
      <c r="AC331" s="3">
        <f>SUM(Z331:AB331)</f>
        <v>0</v>
      </c>
      <c r="AD331" s="27">
        <f>+Y331-AC331</f>
        <v>0</v>
      </c>
    </row>
    <row r="332" spans="1:30">
      <c r="B332" s="30" t="str">
        <f>IF('Mth LC'!B134&gt;0,'Mth LC'!B134,"")</f>
        <v/>
      </c>
      <c r="D332" s="27">
        <v>0</v>
      </c>
      <c r="E332" s="19">
        <f>+'Mth LC'!D134</f>
        <v>0</v>
      </c>
      <c r="F332" s="19">
        <f>+'Mth LC'!E134</f>
        <v>0</v>
      </c>
      <c r="G332" s="19">
        <f>+'Mth LC'!F134</f>
        <v>0</v>
      </c>
      <c r="H332" s="3">
        <f>SUM(E332:G332)</f>
        <v>0</v>
      </c>
      <c r="I332" s="27">
        <f>+D332-H332</f>
        <v>0</v>
      </c>
      <c r="K332" s="27">
        <v>0</v>
      </c>
      <c r="L332" s="19">
        <f>+'Mth LC'!G134</f>
        <v>0</v>
      </c>
      <c r="M332" s="19">
        <f>+'Mth LC'!H134</f>
        <v>0</v>
      </c>
      <c r="N332" s="19">
        <f>+'Mth LC'!I134</f>
        <v>0</v>
      </c>
      <c r="O332" s="3">
        <f>SUM(L332:N332)</f>
        <v>0</v>
      </c>
      <c r="P332" s="27">
        <f>+K332-O332</f>
        <v>0</v>
      </c>
      <c r="R332" s="27">
        <v>0</v>
      </c>
      <c r="S332" s="19">
        <f>+'Mth LC'!J134</f>
        <v>0</v>
      </c>
      <c r="T332" s="19">
        <f>+'Mth LC'!K134</f>
        <v>0</v>
      </c>
      <c r="U332" s="19">
        <f>+'Mth LC'!L134</f>
        <v>0</v>
      </c>
      <c r="V332" s="3">
        <f>SUM(S332:U332)</f>
        <v>0</v>
      </c>
      <c r="W332" s="27">
        <f>+R332-V332</f>
        <v>0</v>
      </c>
      <c r="Y332" s="27">
        <v>0</v>
      </c>
      <c r="Z332" s="19">
        <f>+'Mth LC'!M134</f>
        <v>0</v>
      </c>
      <c r="AA332" s="19">
        <f>+'Mth LC'!N134</f>
        <v>0</v>
      </c>
      <c r="AB332" s="19">
        <f>+'Mth LC'!O134</f>
        <v>0</v>
      </c>
      <c r="AC332" s="3">
        <f>SUM(Z332:AB332)</f>
        <v>0</v>
      </c>
      <c r="AD332" s="27">
        <f>+Y332-AC332</f>
        <v>0</v>
      </c>
    </row>
    <row r="333" spans="1:30" ht="12">
      <c r="E333" s="23"/>
      <c r="F333" s="23"/>
      <c r="G333" s="23"/>
      <c r="H333" s="23"/>
      <c r="L333" s="23"/>
      <c r="M333" s="23"/>
      <c r="N333" s="23"/>
      <c r="O333" s="23"/>
      <c r="S333" s="23"/>
      <c r="T333" s="23"/>
      <c r="U333" s="23"/>
      <c r="V333" s="23"/>
      <c r="Z333" s="23"/>
      <c r="AA333" s="23"/>
      <c r="AB333" s="23"/>
      <c r="AC333" s="23"/>
    </row>
    <row r="334" spans="1:30" ht="14" thickBot="1">
      <c r="B334" s="7" t="s">
        <v>162</v>
      </c>
      <c r="D334" s="24">
        <f t="shared" ref="D334:S334" si="196">SUM(D329:D333)</f>
        <v>0</v>
      </c>
      <c r="E334" s="24">
        <f t="shared" si="196"/>
        <v>0</v>
      </c>
      <c r="F334" s="24">
        <f t="shared" si="196"/>
        <v>0</v>
      </c>
      <c r="G334" s="24">
        <f t="shared" si="196"/>
        <v>0</v>
      </c>
      <c r="H334" s="24">
        <f t="shared" si="196"/>
        <v>0</v>
      </c>
      <c r="I334" s="24">
        <f t="shared" si="196"/>
        <v>0</v>
      </c>
      <c r="K334" s="24">
        <f t="shared" si="196"/>
        <v>0</v>
      </c>
      <c r="L334" s="24">
        <f t="shared" si="196"/>
        <v>0</v>
      </c>
      <c r="M334" s="24">
        <f t="shared" si="196"/>
        <v>0</v>
      </c>
      <c r="N334" s="24">
        <f t="shared" si="196"/>
        <v>0</v>
      </c>
      <c r="O334" s="24">
        <f t="shared" si="196"/>
        <v>0</v>
      </c>
      <c r="P334" s="24">
        <f t="shared" si="196"/>
        <v>0</v>
      </c>
      <c r="R334" s="24">
        <f t="shared" si="196"/>
        <v>0</v>
      </c>
      <c r="S334" s="24">
        <f t="shared" si="196"/>
        <v>0</v>
      </c>
      <c r="T334" s="24">
        <f>SUM(T329:T333)</f>
        <v>0</v>
      </c>
      <c r="U334" s="24">
        <f>SUM(U329:U333)</f>
        <v>0</v>
      </c>
      <c r="V334" s="24">
        <f>SUM(V329:V333)</f>
        <v>0</v>
      </c>
      <c r="W334" s="24">
        <f>SUM(W329:W333)</f>
        <v>0</v>
      </c>
      <c r="Y334" s="24">
        <f t="shared" ref="Y334:AD334" si="197">SUM(Y329:Y333)</f>
        <v>0</v>
      </c>
      <c r="Z334" s="24">
        <f t="shared" si="197"/>
        <v>0</v>
      </c>
      <c r="AA334" s="24">
        <f t="shared" si="197"/>
        <v>0</v>
      </c>
      <c r="AB334" s="24">
        <f t="shared" si="197"/>
        <v>0</v>
      </c>
      <c r="AC334" s="24">
        <f t="shared" si="197"/>
        <v>0</v>
      </c>
      <c r="AD334" s="24">
        <f t="shared" si="197"/>
        <v>0</v>
      </c>
    </row>
    <row r="335" spans="1:30" ht="14" thickTop="1"/>
    <row r="336" spans="1:30">
      <c r="B336" s="6" t="s">
        <v>163</v>
      </c>
    </row>
    <row r="338" spans="2:30">
      <c r="B338" s="30" t="str">
        <f>IF('Mth LC'!B140&gt;0,'Mth LC'!B140,"")</f>
        <v>Accounting and Tax</v>
      </c>
      <c r="D338" s="27">
        <v>0</v>
      </c>
      <c r="E338" s="19">
        <f>+'Mth LC'!D140</f>
        <v>0</v>
      </c>
      <c r="F338" s="19">
        <f>+'Mth LC'!E140</f>
        <v>0</v>
      </c>
      <c r="G338" s="19">
        <f>+'Mth LC'!F140</f>
        <v>75</v>
      </c>
      <c r="H338" s="3">
        <f t="shared" ref="H338:H344" si="198">SUM(E338:G338)</f>
        <v>75</v>
      </c>
      <c r="I338" s="27">
        <f t="shared" ref="I338:I344" si="199">+D338-H338</f>
        <v>-75</v>
      </c>
      <c r="K338" s="27">
        <v>0</v>
      </c>
      <c r="L338" s="19">
        <f>+'Mth LC'!G140</f>
        <v>75</v>
      </c>
      <c r="M338" s="19">
        <f>+'Mth LC'!H140</f>
        <v>75</v>
      </c>
      <c r="N338" s="19">
        <f>+'Mth LC'!I140</f>
        <v>75</v>
      </c>
      <c r="O338" s="3">
        <f t="shared" ref="O338:O344" si="200">SUM(L338:N338)</f>
        <v>225</v>
      </c>
      <c r="P338" s="27">
        <f t="shared" ref="P338:P344" si="201">+K338-O338</f>
        <v>-225</v>
      </c>
      <c r="R338" s="27">
        <v>0</v>
      </c>
      <c r="S338" s="19">
        <f>+'Mth LC'!J140</f>
        <v>75</v>
      </c>
      <c r="T338" s="19">
        <f>+'Mth LC'!K140</f>
        <v>75</v>
      </c>
      <c r="U338" s="19">
        <f>+'Mth LC'!L140</f>
        <v>75</v>
      </c>
      <c r="V338" s="3">
        <f t="shared" ref="V338:V344" si="202">SUM(S338:U338)</f>
        <v>225</v>
      </c>
      <c r="W338" s="27">
        <f t="shared" ref="W338:W344" si="203">+R338-V338</f>
        <v>-225</v>
      </c>
      <c r="Y338" s="27">
        <v>0</v>
      </c>
      <c r="Z338" s="19">
        <f>+'Mth LC'!M140</f>
        <v>75</v>
      </c>
      <c r="AA338" s="19">
        <f>+'Mth LC'!N140</f>
        <v>75</v>
      </c>
      <c r="AB338" s="19">
        <f>+'Mth LC'!O140</f>
        <v>75</v>
      </c>
      <c r="AC338" s="3">
        <f t="shared" ref="AC338:AC344" si="204">SUM(Z338:AB338)</f>
        <v>225</v>
      </c>
      <c r="AD338" s="27">
        <f t="shared" ref="AD338:AD344" si="205">+Y338-AC338</f>
        <v>-225</v>
      </c>
    </row>
    <row r="339" spans="2:30">
      <c r="B339" s="30" t="str">
        <f>IF('Mth LC'!B141&gt;0,'Mth LC'!B141,"")</f>
        <v>Cleaning Services</v>
      </c>
      <c r="D339" s="27">
        <v>0</v>
      </c>
      <c r="E339" s="19">
        <f>+'Mth LC'!D141</f>
        <v>0</v>
      </c>
      <c r="F339" s="19">
        <f>+'Mth LC'!E141</f>
        <v>0</v>
      </c>
      <c r="G339" s="19">
        <f>+'Mth LC'!F141</f>
        <v>200</v>
      </c>
      <c r="H339" s="3">
        <f t="shared" si="198"/>
        <v>200</v>
      </c>
      <c r="I339" s="27">
        <f t="shared" si="199"/>
        <v>-200</v>
      </c>
      <c r="K339" s="27">
        <v>0</v>
      </c>
      <c r="L339" s="19">
        <f>+'Mth LC'!G141</f>
        <v>200</v>
      </c>
      <c r="M339" s="19">
        <f>+'Mth LC'!H141</f>
        <v>200</v>
      </c>
      <c r="N339" s="19">
        <f>+'Mth LC'!I141</f>
        <v>200</v>
      </c>
      <c r="O339" s="3">
        <f t="shared" si="200"/>
        <v>600</v>
      </c>
      <c r="P339" s="27">
        <f t="shared" si="201"/>
        <v>-600</v>
      </c>
      <c r="R339" s="27">
        <v>0</v>
      </c>
      <c r="S339" s="19">
        <f>+'Mth LC'!J141</f>
        <v>200</v>
      </c>
      <c r="T339" s="19">
        <f>+'Mth LC'!K141</f>
        <v>200</v>
      </c>
      <c r="U339" s="19">
        <f>+'Mth LC'!L141</f>
        <v>200</v>
      </c>
      <c r="V339" s="3">
        <f t="shared" si="202"/>
        <v>600</v>
      </c>
      <c r="W339" s="27">
        <f t="shared" si="203"/>
        <v>-600</v>
      </c>
      <c r="Y339" s="27">
        <v>0</v>
      </c>
      <c r="Z339" s="19">
        <f>+'Mth LC'!M141</f>
        <v>200</v>
      </c>
      <c r="AA339" s="19">
        <f>+'Mth LC'!N141</f>
        <v>200</v>
      </c>
      <c r="AB339" s="19">
        <f>+'Mth LC'!O141</f>
        <v>200</v>
      </c>
      <c r="AC339" s="3">
        <f t="shared" si="204"/>
        <v>600</v>
      </c>
      <c r="AD339" s="27">
        <f t="shared" si="205"/>
        <v>-600</v>
      </c>
    </row>
    <row r="340" spans="2:30">
      <c r="B340" s="30" t="str">
        <f>IF('Mth LC'!B142&gt;0,'Mth LC'!B142,"")</f>
        <v>Delivery Services</v>
      </c>
      <c r="D340" s="27">
        <v>0</v>
      </c>
      <c r="E340" s="19">
        <f>+'Mth LC'!D142</f>
        <v>0</v>
      </c>
      <c r="F340" s="19">
        <f>+'Mth LC'!E142</f>
        <v>0</v>
      </c>
      <c r="G340" s="19">
        <f>+'Mth LC'!F142</f>
        <v>0</v>
      </c>
      <c r="H340" s="3">
        <f t="shared" si="198"/>
        <v>0</v>
      </c>
      <c r="I340" s="27">
        <f t="shared" si="199"/>
        <v>0</v>
      </c>
      <c r="K340" s="27">
        <v>0</v>
      </c>
      <c r="L340" s="19">
        <f>+'Mth LC'!G142</f>
        <v>0</v>
      </c>
      <c r="M340" s="19">
        <f>+'Mth LC'!H142</f>
        <v>0</v>
      </c>
      <c r="N340" s="19">
        <f>+'Mth LC'!I142</f>
        <v>0</v>
      </c>
      <c r="O340" s="3">
        <f t="shared" si="200"/>
        <v>0</v>
      </c>
      <c r="P340" s="27">
        <f t="shared" si="201"/>
        <v>0</v>
      </c>
      <c r="R340" s="27">
        <v>0</v>
      </c>
      <c r="S340" s="19">
        <f>+'Mth LC'!J142</f>
        <v>0</v>
      </c>
      <c r="T340" s="19">
        <f>+'Mth LC'!K142</f>
        <v>0</v>
      </c>
      <c r="U340" s="19">
        <f>+'Mth LC'!L142</f>
        <v>0</v>
      </c>
      <c r="V340" s="3">
        <f t="shared" si="202"/>
        <v>0</v>
      </c>
      <c r="W340" s="27">
        <f t="shared" si="203"/>
        <v>0</v>
      </c>
      <c r="Y340" s="27">
        <v>0</v>
      </c>
      <c r="Z340" s="19">
        <f>+'Mth LC'!M142</f>
        <v>0</v>
      </c>
      <c r="AA340" s="19">
        <f>+'Mth LC'!N142</f>
        <v>0</v>
      </c>
      <c r="AB340" s="19">
        <f>+'Mth LC'!O142</f>
        <v>0</v>
      </c>
      <c r="AC340" s="3">
        <f t="shared" si="204"/>
        <v>0</v>
      </c>
      <c r="AD340" s="27">
        <f t="shared" si="205"/>
        <v>0</v>
      </c>
    </row>
    <row r="341" spans="2:30">
      <c r="B341" s="30" t="str">
        <f>IF('Mth LC'!B143&gt;0,'Mth LC'!B143,"")</f>
        <v/>
      </c>
      <c r="D341" s="27">
        <v>0</v>
      </c>
      <c r="E341" s="19">
        <f>+'Mth LC'!D143</f>
        <v>0</v>
      </c>
      <c r="F341" s="19">
        <f>+'Mth LC'!E143</f>
        <v>0</v>
      </c>
      <c r="G341" s="19">
        <f>+'Mth LC'!F143</f>
        <v>0</v>
      </c>
      <c r="H341" s="3">
        <f t="shared" si="198"/>
        <v>0</v>
      </c>
      <c r="I341" s="27">
        <f t="shared" si="199"/>
        <v>0</v>
      </c>
      <c r="K341" s="27">
        <v>0</v>
      </c>
      <c r="L341" s="19">
        <f>+'Mth LC'!G143</f>
        <v>0</v>
      </c>
      <c r="M341" s="19">
        <f>+'Mth LC'!H143</f>
        <v>0</v>
      </c>
      <c r="N341" s="19">
        <f>+'Mth LC'!I143</f>
        <v>0</v>
      </c>
      <c r="O341" s="3">
        <f t="shared" si="200"/>
        <v>0</v>
      </c>
      <c r="P341" s="27">
        <f t="shared" si="201"/>
        <v>0</v>
      </c>
      <c r="R341" s="27">
        <v>0</v>
      </c>
      <c r="S341" s="19">
        <f>+'Mth LC'!J143</f>
        <v>0</v>
      </c>
      <c r="T341" s="19">
        <f>+'Mth LC'!K143</f>
        <v>0</v>
      </c>
      <c r="U341" s="19">
        <f>+'Mth LC'!L143</f>
        <v>0</v>
      </c>
      <c r="V341" s="3">
        <f t="shared" si="202"/>
        <v>0</v>
      </c>
      <c r="W341" s="27">
        <f t="shared" si="203"/>
        <v>0</v>
      </c>
      <c r="Y341" s="27">
        <v>0</v>
      </c>
      <c r="Z341" s="19">
        <f>+'Mth LC'!M143</f>
        <v>0</v>
      </c>
      <c r="AA341" s="19">
        <f>+'Mth LC'!N143</f>
        <v>0</v>
      </c>
      <c r="AB341" s="19">
        <f>+'Mth LC'!O143</f>
        <v>0</v>
      </c>
      <c r="AC341" s="3">
        <f t="shared" si="204"/>
        <v>0</v>
      </c>
      <c r="AD341" s="27">
        <f t="shared" si="205"/>
        <v>0</v>
      </c>
    </row>
    <row r="342" spans="2:30">
      <c r="B342" s="30" t="str">
        <f>IF('Mth LC'!B144&gt;0,'Mth LC'!B144,"")</f>
        <v/>
      </c>
      <c r="D342" s="27">
        <v>0</v>
      </c>
      <c r="E342" s="19">
        <f>+'Mth LC'!D144</f>
        <v>0</v>
      </c>
      <c r="F342" s="19">
        <f>+'Mth LC'!E144</f>
        <v>0</v>
      </c>
      <c r="G342" s="19">
        <f>+'Mth LC'!F144</f>
        <v>0</v>
      </c>
      <c r="H342" s="3">
        <f t="shared" si="198"/>
        <v>0</v>
      </c>
      <c r="I342" s="27">
        <f t="shared" si="199"/>
        <v>0</v>
      </c>
      <c r="K342" s="27">
        <v>0</v>
      </c>
      <c r="L342" s="19">
        <f>+'Mth LC'!G144</f>
        <v>0</v>
      </c>
      <c r="M342" s="19">
        <f>+'Mth LC'!H144</f>
        <v>0</v>
      </c>
      <c r="N342" s="19">
        <f>+'Mth LC'!I144</f>
        <v>0</v>
      </c>
      <c r="O342" s="3">
        <f t="shared" si="200"/>
        <v>0</v>
      </c>
      <c r="P342" s="27">
        <f t="shared" si="201"/>
        <v>0</v>
      </c>
      <c r="R342" s="27">
        <v>0</v>
      </c>
      <c r="S342" s="19">
        <f>+'Mth LC'!J144</f>
        <v>0</v>
      </c>
      <c r="T342" s="19">
        <f>+'Mth LC'!K144</f>
        <v>0</v>
      </c>
      <c r="U342" s="19">
        <f>+'Mth LC'!L144</f>
        <v>0</v>
      </c>
      <c r="V342" s="3">
        <f t="shared" si="202"/>
        <v>0</v>
      </c>
      <c r="W342" s="27">
        <f t="shared" si="203"/>
        <v>0</v>
      </c>
      <c r="Y342" s="27">
        <v>0</v>
      </c>
      <c r="Z342" s="19">
        <f>+'Mth LC'!M144</f>
        <v>0</v>
      </c>
      <c r="AA342" s="19">
        <f>+'Mth LC'!N144</f>
        <v>0</v>
      </c>
      <c r="AB342" s="19">
        <f>+'Mth LC'!O144</f>
        <v>0</v>
      </c>
      <c r="AC342" s="3">
        <f t="shared" si="204"/>
        <v>0</v>
      </c>
      <c r="AD342" s="27">
        <f t="shared" si="205"/>
        <v>0</v>
      </c>
    </row>
    <row r="343" spans="2:30">
      <c r="B343" s="30" t="str">
        <f>IF('Mth LC'!B145&gt;0,'Mth LC'!B145,"")</f>
        <v/>
      </c>
      <c r="D343" s="27">
        <v>0</v>
      </c>
      <c r="E343" s="19">
        <f>+'Mth LC'!D145</f>
        <v>0</v>
      </c>
      <c r="F343" s="19">
        <f>+'Mth LC'!E145</f>
        <v>0</v>
      </c>
      <c r="G343" s="19">
        <f>+'Mth LC'!F145</f>
        <v>0</v>
      </c>
      <c r="H343" s="3">
        <f t="shared" si="198"/>
        <v>0</v>
      </c>
      <c r="I343" s="27">
        <f t="shared" si="199"/>
        <v>0</v>
      </c>
      <c r="K343" s="27">
        <v>0</v>
      </c>
      <c r="L343" s="19">
        <f>+'Mth LC'!G145</f>
        <v>0</v>
      </c>
      <c r="M343" s="19">
        <f>+'Mth LC'!H145</f>
        <v>0</v>
      </c>
      <c r="N343" s="19">
        <f>+'Mth LC'!I145</f>
        <v>0</v>
      </c>
      <c r="O343" s="3">
        <f t="shared" si="200"/>
        <v>0</v>
      </c>
      <c r="P343" s="27">
        <f t="shared" si="201"/>
        <v>0</v>
      </c>
      <c r="R343" s="27">
        <v>0</v>
      </c>
      <c r="S343" s="19">
        <f>+'Mth LC'!J145</f>
        <v>0</v>
      </c>
      <c r="T343" s="19">
        <f>+'Mth LC'!K145</f>
        <v>0</v>
      </c>
      <c r="U343" s="19">
        <f>+'Mth LC'!L145</f>
        <v>0</v>
      </c>
      <c r="V343" s="3">
        <f t="shared" si="202"/>
        <v>0</v>
      </c>
      <c r="W343" s="27">
        <f t="shared" si="203"/>
        <v>0</v>
      </c>
      <c r="Y343" s="27">
        <v>0</v>
      </c>
      <c r="Z343" s="19">
        <f>+'Mth LC'!M145</f>
        <v>0</v>
      </c>
      <c r="AA343" s="19">
        <f>+'Mth LC'!N145</f>
        <v>0</v>
      </c>
      <c r="AB343" s="19">
        <f>+'Mth LC'!O145</f>
        <v>0</v>
      </c>
      <c r="AC343" s="3">
        <f t="shared" si="204"/>
        <v>0</v>
      </c>
      <c r="AD343" s="27">
        <f t="shared" si="205"/>
        <v>0</v>
      </c>
    </row>
    <row r="344" spans="2:30">
      <c r="B344" s="30" t="str">
        <f>IF('Mth LC'!B146&gt;0,'Mth LC'!B146,"")</f>
        <v/>
      </c>
      <c r="D344" s="27">
        <v>0</v>
      </c>
      <c r="E344" s="19">
        <f>+'Mth LC'!D146</f>
        <v>0</v>
      </c>
      <c r="F344" s="19">
        <f>+'Mth LC'!E146</f>
        <v>0</v>
      </c>
      <c r="G344" s="19">
        <f>+'Mth LC'!F146</f>
        <v>0</v>
      </c>
      <c r="H344" s="3">
        <f t="shared" si="198"/>
        <v>0</v>
      </c>
      <c r="I344" s="27">
        <f t="shared" si="199"/>
        <v>0</v>
      </c>
      <c r="K344" s="27">
        <v>0</v>
      </c>
      <c r="L344" s="19">
        <f>+'Mth LC'!G146</f>
        <v>0</v>
      </c>
      <c r="M344" s="19">
        <f>+'Mth LC'!H146</f>
        <v>0</v>
      </c>
      <c r="N344" s="19">
        <f>+'Mth LC'!I146</f>
        <v>0</v>
      </c>
      <c r="O344" s="3">
        <f t="shared" si="200"/>
        <v>0</v>
      </c>
      <c r="P344" s="27">
        <f t="shared" si="201"/>
        <v>0</v>
      </c>
      <c r="R344" s="27">
        <v>0</v>
      </c>
      <c r="S344" s="19">
        <f>+'Mth LC'!J146</f>
        <v>0</v>
      </c>
      <c r="T344" s="19">
        <f>+'Mth LC'!K146</f>
        <v>0</v>
      </c>
      <c r="U344" s="19">
        <f>+'Mth LC'!L146</f>
        <v>0</v>
      </c>
      <c r="V344" s="3">
        <f t="shared" si="202"/>
        <v>0</v>
      </c>
      <c r="W344" s="27">
        <f t="shared" si="203"/>
        <v>0</v>
      </c>
      <c r="Y344" s="27">
        <v>0</v>
      </c>
      <c r="Z344" s="19">
        <f>+'Mth LC'!M146</f>
        <v>0</v>
      </c>
      <c r="AA344" s="19">
        <f>+'Mth LC'!N146</f>
        <v>0</v>
      </c>
      <c r="AB344" s="19">
        <f>+'Mth LC'!O146</f>
        <v>0</v>
      </c>
      <c r="AC344" s="3">
        <f t="shared" si="204"/>
        <v>0</v>
      </c>
      <c r="AD344" s="27">
        <f t="shared" si="205"/>
        <v>0</v>
      </c>
    </row>
    <row r="346" spans="2:30" ht="14" thickBot="1">
      <c r="B346" s="7" t="s">
        <v>178</v>
      </c>
      <c r="D346" s="52">
        <f t="shared" ref="D346:I346" si="206">SUM(D337:D345)</f>
        <v>0</v>
      </c>
      <c r="E346" s="52">
        <f t="shared" si="206"/>
        <v>0</v>
      </c>
      <c r="F346" s="52">
        <f t="shared" si="206"/>
        <v>0</v>
      </c>
      <c r="G346" s="52">
        <f t="shared" si="206"/>
        <v>275</v>
      </c>
      <c r="H346" s="52">
        <f t="shared" si="206"/>
        <v>275</v>
      </c>
      <c r="I346" s="52">
        <f t="shared" si="206"/>
        <v>-275</v>
      </c>
      <c r="K346" s="52">
        <f t="shared" ref="K346:P346" si="207">SUM(K337:K345)</f>
        <v>0</v>
      </c>
      <c r="L346" s="52">
        <f t="shared" si="207"/>
        <v>275</v>
      </c>
      <c r="M346" s="52">
        <f t="shared" si="207"/>
        <v>275</v>
      </c>
      <c r="N346" s="52">
        <f t="shared" si="207"/>
        <v>275</v>
      </c>
      <c r="O346" s="52">
        <f t="shared" si="207"/>
        <v>825</v>
      </c>
      <c r="P346" s="52">
        <f t="shared" si="207"/>
        <v>-825</v>
      </c>
      <c r="R346" s="52">
        <f t="shared" ref="R346:W346" si="208">SUM(R337:R345)</f>
        <v>0</v>
      </c>
      <c r="S346" s="52">
        <f t="shared" si="208"/>
        <v>275</v>
      </c>
      <c r="T346" s="52">
        <f t="shared" si="208"/>
        <v>275</v>
      </c>
      <c r="U346" s="52">
        <f t="shared" si="208"/>
        <v>275</v>
      </c>
      <c r="V346" s="52">
        <f t="shared" si="208"/>
        <v>825</v>
      </c>
      <c r="W346" s="52">
        <f t="shared" si="208"/>
        <v>-825</v>
      </c>
      <c r="Y346" s="52">
        <f t="shared" ref="Y346:AD346" si="209">SUM(Y337:Y345)</f>
        <v>0</v>
      </c>
      <c r="Z346" s="52">
        <f t="shared" si="209"/>
        <v>275</v>
      </c>
      <c r="AA346" s="52">
        <f t="shared" si="209"/>
        <v>275</v>
      </c>
      <c r="AB346" s="52">
        <f t="shared" si="209"/>
        <v>275</v>
      </c>
      <c r="AC346" s="52">
        <f t="shared" si="209"/>
        <v>825</v>
      </c>
      <c r="AD346" s="52">
        <f t="shared" si="209"/>
        <v>-825</v>
      </c>
    </row>
    <row r="347" spans="2:30" ht="14" thickTop="1"/>
  </sheetData>
  <customSheetViews>
    <customSheetView guid="{F1D13097-0AC4-11D3-A51F-00105AA1AFAA}" scale="75" showGridLines="0" printArea="1" hiddenRows="1" hiddenColumns="1" showRuler="0">
      <selection activeCell="K2" sqref="K2"/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E4F92351-905C-11D6-BD77-00B0D04D0621}" scale="75" showGridLines="0" hiddenRows="1" showRuler="0" topLeftCell="C225">
      <selection activeCell="Q232" sqref="Q232"/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8BA4B82F-A498-4E2B-B19C-458BBC50EB8B}" scale="75" showGridLines="0" showRuler="0"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0C5A5314-29E0-4F1E-9AAB-044BD6C8CAFE}" scale="75" showGridLines="0" showRuler="0"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</customSheetViews>
  <phoneticPr fontId="0" type="noConversion"/>
  <printOptions horizontalCentered="1"/>
  <pageMargins left="0.25" right="0.25" top="0.25" bottom="0.5" header="0.5" footer="0.25"/>
  <pageSetup scale="85" orientation="portrait" horizontalDpi="300" verticalDpi="300"/>
  <headerFooter alignWithMargins="0">
    <oddFooter>&amp;L&amp;"Arial,Italic"&amp;8&amp;F&amp;R&amp;"Arial,Italic"&amp;8&amp;D  &amp;T</oddFooter>
  </headerFooter>
  <rowBreaks count="3" manualBreakCount="3">
    <brk id="144" max="65535" man="1"/>
    <brk id="187" max="65535" man="1"/>
    <brk id="232" max="65535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9"/>
  <sheetViews>
    <sheetView showGridLines="0" zoomScale="75" workbookViewId="0">
      <selection activeCell="AG9" sqref="AG9"/>
    </sheetView>
  </sheetViews>
  <sheetFormatPr baseColWidth="10" defaultColWidth="8.83203125" defaultRowHeight="13" x14ac:dyDescent="0"/>
  <cols>
    <col min="1" max="1" width="8.83203125" style="14"/>
    <col min="2" max="2" width="23.5" style="13" customWidth="1"/>
    <col min="3" max="3" width="10" customWidth="1"/>
    <col min="4" max="4" width="9.6640625" style="23" hidden="1" customWidth="1"/>
    <col min="5" max="7" width="9.6640625" style="3" hidden="1" customWidth="1"/>
    <col min="8" max="8" width="9.6640625" style="3" customWidth="1"/>
    <col min="9" max="9" width="10.83203125" style="23" hidden="1" customWidth="1"/>
    <col min="10" max="10" width="4.83203125" hidden="1" customWidth="1"/>
    <col min="11" max="11" width="10.5" style="23" hidden="1" customWidth="1"/>
    <col min="12" max="14" width="9.6640625" style="3" hidden="1" customWidth="1"/>
    <col min="15" max="15" width="9.6640625" style="3" customWidth="1"/>
    <col min="16" max="16" width="9.6640625" style="23" hidden="1" customWidth="1"/>
    <col min="17" max="17" width="3.1640625" hidden="1" customWidth="1"/>
    <col min="18" max="18" width="9.6640625" style="23" hidden="1" customWidth="1"/>
    <col min="19" max="21" width="9.6640625" style="3" hidden="1" customWidth="1"/>
    <col min="22" max="22" width="11" style="3" customWidth="1"/>
    <col min="23" max="23" width="11.6640625" style="23" hidden="1" customWidth="1"/>
    <col min="24" max="24" width="2.6640625" hidden="1" customWidth="1"/>
    <col min="25" max="25" width="9.6640625" style="23" hidden="1" customWidth="1"/>
    <col min="26" max="28" width="9.6640625" style="3" hidden="1" customWidth="1"/>
    <col min="29" max="29" width="11.5" style="3" customWidth="1"/>
    <col min="30" max="30" width="11.6640625" style="23" hidden="1" customWidth="1"/>
    <col min="31" max="31" width="4.83203125" hidden="1" customWidth="1"/>
    <col min="32" max="32" width="11.6640625" style="23" hidden="1" customWidth="1"/>
    <col min="33" max="33" width="11.6640625" style="23" customWidth="1"/>
  </cols>
  <sheetData>
    <row r="1" spans="1:33" ht="16">
      <c r="A1" s="8"/>
      <c r="B1" s="2" t="s">
        <v>0</v>
      </c>
      <c r="D1" s="18"/>
      <c r="I1" s="18"/>
      <c r="K1" s="18"/>
      <c r="P1" s="18"/>
      <c r="R1" s="18"/>
      <c r="W1" s="18"/>
      <c r="Y1" s="18"/>
      <c r="AD1" s="18"/>
      <c r="AF1" s="18"/>
      <c r="AG1" s="18"/>
    </row>
    <row r="2" spans="1:33">
      <c r="A2" s="8"/>
      <c r="B2" s="36" t="str">
        <f>IF('Mth LC'!B2&gt;0,'Mth LC'!B2,"")</f>
        <v>Dept 800 - General and Admin</v>
      </c>
      <c r="D2" s="19"/>
      <c r="E2"/>
      <c r="F2"/>
      <c r="G2"/>
      <c r="H2"/>
      <c r="I2"/>
      <c r="K2"/>
      <c r="L2"/>
      <c r="M2"/>
      <c r="N2"/>
      <c r="O2"/>
      <c r="P2"/>
      <c r="R2"/>
      <c r="S2"/>
      <c r="T2"/>
      <c r="U2"/>
      <c r="V2"/>
      <c r="W2"/>
      <c r="Y2"/>
      <c r="Z2"/>
      <c r="AA2"/>
      <c r="AB2"/>
      <c r="AC2"/>
      <c r="AD2" s="19"/>
      <c r="AF2" s="19"/>
      <c r="AG2" s="19"/>
    </row>
    <row r="3" spans="1:33">
      <c r="A3" s="8"/>
      <c r="B3" s="1" t="s">
        <v>1</v>
      </c>
      <c r="D3" s="19"/>
      <c r="E3" s="10"/>
      <c r="F3" s="10"/>
      <c r="G3" s="10"/>
      <c r="H3" s="10"/>
      <c r="I3" s="19"/>
      <c r="K3" s="19"/>
      <c r="L3" s="10"/>
      <c r="M3" s="10"/>
      <c r="N3" s="10"/>
      <c r="O3" s="10"/>
      <c r="P3" s="19"/>
      <c r="R3" s="19"/>
      <c r="S3" s="10"/>
      <c r="T3" s="10"/>
      <c r="U3" s="10"/>
      <c r="V3" s="10"/>
      <c r="W3" s="19"/>
      <c r="Y3" s="19"/>
      <c r="Z3" s="10"/>
      <c r="AA3" s="10"/>
      <c r="AB3" s="10"/>
      <c r="AC3" s="10"/>
      <c r="AD3" s="19"/>
      <c r="AF3" s="19"/>
      <c r="AG3" s="19"/>
    </row>
    <row r="4" spans="1:33">
      <c r="A4" s="17" t="s">
        <v>2</v>
      </c>
      <c r="B4" s="1" t="s">
        <v>1</v>
      </c>
      <c r="D4" s="67" t="s">
        <v>174</v>
      </c>
      <c r="E4" s="4" t="s">
        <v>7</v>
      </c>
      <c r="F4" s="4" t="s">
        <v>8</v>
      </c>
      <c r="G4" s="4" t="s">
        <v>9</v>
      </c>
      <c r="H4" s="67" t="s">
        <v>174</v>
      </c>
      <c r="I4" s="22" t="s">
        <v>167</v>
      </c>
      <c r="K4" s="67" t="s">
        <v>175</v>
      </c>
      <c r="L4" s="4" t="s">
        <v>10</v>
      </c>
      <c r="M4" s="4" t="s">
        <v>11</v>
      </c>
      <c r="N4" s="4" t="s">
        <v>12</v>
      </c>
      <c r="O4" s="67" t="s">
        <v>175</v>
      </c>
      <c r="P4" s="22" t="s">
        <v>167</v>
      </c>
      <c r="R4" s="67" t="s">
        <v>176</v>
      </c>
      <c r="S4" s="4" t="s">
        <v>13</v>
      </c>
      <c r="T4" s="4" t="s">
        <v>168</v>
      </c>
      <c r="U4" s="4" t="s">
        <v>169</v>
      </c>
      <c r="V4" s="67" t="s">
        <v>176</v>
      </c>
      <c r="W4" s="22" t="s">
        <v>167</v>
      </c>
      <c r="Y4" s="67" t="s">
        <v>177</v>
      </c>
      <c r="Z4" s="4" t="s">
        <v>170</v>
      </c>
      <c r="AA4" s="4" t="s">
        <v>171</v>
      </c>
      <c r="AB4" s="4" t="s">
        <v>172</v>
      </c>
      <c r="AC4" s="67" t="s">
        <v>177</v>
      </c>
      <c r="AD4" s="22" t="s">
        <v>167</v>
      </c>
      <c r="AF4" s="22" t="s">
        <v>181</v>
      </c>
      <c r="AG4" s="22" t="s">
        <v>181</v>
      </c>
    </row>
    <row r="5" spans="1:33">
      <c r="A5" s="17" t="s">
        <v>4</v>
      </c>
      <c r="B5" s="8" t="s">
        <v>5</v>
      </c>
      <c r="D5" s="22" t="s">
        <v>166</v>
      </c>
      <c r="E5" s="86" t="s">
        <v>183</v>
      </c>
      <c r="F5" s="86" t="s">
        <v>183</v>
      </c>
      <c r="G5" s="86" t="s">
        <v>183</v>
      </c>
      <c r="H5" s="86" t="s">
        <v>185</v>
      </c>
      <c r="I5" s="22" t="s">
        <v>174</v>
      </c>
      <c r="K5" s="22" t="s">
        <v>166</v>
      </c>
      <c r="L5" s="86" t="s">
        <v>183</v>
      </c>
      <c r="M5" s="86" t="s">
        <v>183</v>
      </c>
      <c r="N5" s="86" t="s">
        <v>183</v>
      </c>
      <c r="O5" s="86" t="s">
        <v>185</v>
      </c>
      <c r="P5" s="22" t="s">
        <v>175</v>
      </c>
      <c r="R5" s="22" t="s">
        <v>166</v>
      </c>
      <c r="S5" s="86" t="s">
        <v>185</v>
      </c>
      <c r="T5" s="4" t="s">
        <v>173</v>
      </c>
      <c r="U5" s="4" t="s">
        <v>173</v>
      </c>
      <c r="V5" s="86" t="s">
        <v>185</v>
      </c>
      <c r="W5" s="22" t="s">
        <v>176</v>
      </c>
      <c r="Y5" s="22" t="s">
        <v>166</v>
      </c>
      <c r="Z5" s="4" t="s">
        <v>173</v>
      </c>
      <c r="AA5" s="4" t="s">
        <v>173</v>
      </c>
      <c r="AB5" s="4" t="s">
        <v>173</v>
      </c>
      <c r="AC5" s="86" t="s">
        <v>185</v>
      </c>
      <c r="AD5" s="22" t="s">
        <v>177</v>
      </c>
      <c r="AF5" s="22" t="s">
        <v>166</v>
      </c>
      <c r="AG5" s="86" t="s">
        <v>185</v>
      </c>
    </row>
    <row r="6" spans="1:33">
      <c r="A6" s="11" t="s">
        <v>22</v>
      </c>
      <c r="B6" s="12" t="s">
        <v>23</v>
      </c>
      <c r="D6" s="21" t="s">
        <v>24</v>
      </c>
      <c r="E6" s="5" t="s">
        <v>22</v>
      </c>
      <c r="F6" s="5" t="s">
        <v>22</v>
      </c>
      <c r="G6" s="5" t="s">
        <v>22</v>
      </c>
      <c r="H6" s="4" t="s">
        <v>22</v>
      </c>
      <c r="I6" s="21" t="s">
        <v>24</v>
      </c>
      <c r="K6" s="21" t="s">
        <v>24</v>
      </c>
      <c r="L6" s="5" t="s">
        <v>22</v>
      </c>
      <c r="M6" s="5" t="s">
        <v>22</v>
      </c>
      <c r="N6" s="5" t="s">
        <v>22</v>
      </c>
      <c r="O6" s="4" t="s">
        <v>22</v>
      </c>
      <c r="P6" s="21" t="s">
        <v>24</v>
      </c>
      <c r="R6" s="21" t="s">
        <v>24</v>
      </c>
      <c r="S6" s="5" t="s">
        <v>22</v>
      </c>
      <c r="T6" s="5" t="s">
        <v>22</v>
      </c>
      <c r="U6" s="5" t="s">
        <v>22</v>
      </c>
      <c r="V6" s="4" t="s">
        <v>22</v>
      </c>
      <c r="W6" s="21" t="s">
        <v>24</v>
      </c>
      <c r="Y6" s="21" t="s">
        <v>24</v>
      </c>
      <c r="Z6" s="5" t="s">
        <v>22</v>
      </c>
      <c r="AA6" s="5" t="s">
        <v>22</v>
      </c>
      <c r="AB6" s="5" t="s">
        <v>22</v>
      </c>
      <c r="AC6" s="4" t="s">
        <v>22</v>
      </c>
      <c r="AD6" s="21" t="s">
        <v>24</v>
      </c>
      <c r="AE6" s="4"/>
      <c r="AF6" s="5" t="s">
        <v>22</v>
      </c>
      <c r="AG6" s="4" t="s">
        <v>22</v>
      </c>
    </row>
    <row r="7" spans="1:33">
      <c r="A7" s="8"/>
      <c r="B7" s="6" t="s">
        <v>26</v>
      </c>
      <c r="D7" s="27"/>
      <c r="E7" s="27"/>
      <c r="F7" s="27"/>
      <c r="G7" s="27"/>
      <c r="H7" s="27"/>
      <c r="I7" s="27"/>
      <c r="K7" s="27"/>
      <c r="L7" s="27"/>
      <c r="M7" s="27"/>
      <c r="N7" s="27"/>
      <c r="O7" s="27"/>
      <c r="P7" s="27"/>
      <c r="R7" s="27"/>
      <c r="S7" s="27"/>
      <c r="T7" s="27"/>
      <c r="U7" s="27"/>
      <c r="V7" s="27"/>
      <c r="W7" s="27"/>
      <c r="Y7" s="27"/>
      <c r="Z7" s="27"/>
      <c r="AA7" s="27"/>
      <c r="AB7" s="27"/>
      <c r="AC7" s="27"/>
      <c r="AD7" s="27"/>
      <c r="AF7" s="27"/>
      <c r="AG7" s="27"/>
    </row>
    <row r="8" spans="1:33" hidden="1">
      <c r="A8" s="38"/>
      <c r="B8" s="45"/>
      <c r="D8" s="27">
        <f>+'Fcst LC'!D8*'Fcst LC'!D$2</f>
        <v>0</v>
      </c>
      <c r="E8" s="80">
        <f>+'Fcst LC'!E8*'Fcst LC'!E$2</f>
        <v>0</v>
      </c>
      <c r="F8" s="80">
        <f>+'Fcst LC'!F8*'Fcst LC'!F$2</f>
        <v>0</v>
      </c>
      <c r="G8" s="80">
        <f>+'Fcst LC'!G8*'Fcst LC'!G$2</f>
        <v>0</v>
      </c>
      <c r="H8" s="3">
        <f>SUM(E8:G8)</f>
        <v>0</v>
      </c>
      <c r="I8" s="27">
        <f>+D8-H8</f>
        <v>0</v>
      </c>
      <c r="K8" s="27">
        <f>+'Fcst LC'!K8*'Fcst LC'!K$2</f>
        <v>0</v>
      </c>
      <c r="L8" s="80">
        <f>+'Fcst LC'!L8*'Fcst LC'!L$2</f>
        <v>0</v>
      </c>
      <c r="M8" s="80">
        <f>+'Fcst LC'!M8*'Fcst LC'!M$2</f>
        <v>0</v>
      </c>
      <c r="N8" s="80">
        <f>+'Fcst LC'!N8*'Fcst LC'!N$2</f>
        <v>0</v>
      </c>
      <c r="O8" s="3">
        <f>SUM(L8:N8)</f>
        <v>0</v>
      </c>
      <c r="P8" s="27">
        <f>+K8-O8</f>
        <v>0</v>
      </c>
      <c r="R8" s="27">
        <f>+'Fcst LC'!R8*'Fcst LC'!R$2</f>
        <v>0</v>
      </c>
      <c r="S8" s="80">
        <f>+'Fcst LC'!S8*'Fcst LC'!S$2</f>
        <v>0</v>
      </c>
      <c r="T8" s="80">
        <f>+'Fcst LC'!T8*'Fcst LC'!T$2</f>
        <v>0</v>
      </c>
      <c r="U8" s="80">
        <f>+'Fcst LC'!U8*'Fcst LC'!U$2</f>
        <v>0</v>
      </c>
      <c r="V8" s="3">
        <f>SUM(S8:U8)</f>
        <v>0</v>
      </c>
      <c r="W8" s="27">
        <f>+R8-V8</f>
        <v>0</v>
      </c>
      <c r="Y8" s="27">
        <f>+'Fcst LC'!Y8*'Fcst LC'!Y$2</f>
        <v>0</v>
      </c>
      <c r="Z8" s="80">
        <f>+'Fcst LC'!Z8*'Fcst LC'!Z$2</f>
        <v>0</v>
      </c>
      <c r="AA8" s="80">
        <f>+'Fcst LC'!AA8*'Fcst LC'!AA$2</f>
        <v>0</v>
      </c>
      <c r="AB8" s="80">
        <f>+'Fcst LC'!AB8*'Fcst LC'!AB$2</f>
        <v>0</v>
      </c>
      <c r="AC8" s="3">
        <f>SUM(Z8:AB8)</f>
        <v>0</v>
      </c>
      <c r="AD8" s="27">
        <f>+Y8-AC8</f>
        <v>0</v>
      </c>
      <c r="AF8" s="27">
        <f>SUM(D8,K8,R8,Y8)</f>
        <v>0</v>
      </c>
      <c r="AG8" s="27">
        <f t="shared" ref="AG8:AG16" si="0">SUM(H8,O8,V8,AC8)</f>
        <v>0</v>
      </c>
    </row>
    <row r="9" spans="1:33">
      <c r="B9" s="13" t="s">
        <v>28</v>
      </c>
      <c r="D9" s="27">
        <f>+'Fcst LC'!D9*'Fcst LC'!D$2</f>
        <v>98751</v>
      </c>
      <c r="E9" s="80">
        <f>+'Fcst LC'!E9*'Fcst LC'!E$2</f>
        <v>0</v>
      </c>
      <c r="F9" s="80">
        <f>+'Fcst LC'!F9*'Fcst LC'!F$2</f>
        <v>2051</v>
      </c>
      <c r="G9" s="80">
        <f>+'Fcst LC'!G9*'Fcst LC'!G$2</f>
        <v>6891</v>
      </c>
      <c r="H9" s="3">
        <f>SUM(E9:G9)</f>
        <v>8942</v>
      </c>
      <c r="I9" s="27">
        <f>+D9-H9</f>
        <v>89809</v>
      </c>
      <c r="K9" s="27">
        <f>+'Fcst LC'!K9*'Fcst LC'!K$2</f>
        <v>98751</v>
      </c>
      <c r="L9" s="80">
        <f>+'Fcst LC'!L9*'Fcst LC'!L$2</f>
        <v>6666</v>
      </c>
      <c r="M9" s="80">
        <f>+'Fcst LC'!M9*'Fcst LC'!M$2</f>
        <v>6891</v>
      </c>
      <c r="N9" s="80">
        <f>+'Fcst LC'!N9*'Fcst LC'!N$2</f>
        <v>6666</v>
      </c>
      <c r="O9" s="3">
        <f>SUM(L9:N9)</f>
        <v>20223</v>
      </c>
      <c r="P9" s="27">
        <f>+K9-O9</f>
        <v>78528</v>
      </c>
      <c r="R9" s="27">
        <f>+'Fcst LC'!R9*'Fcst LC'!R$2</f>
        <v>98751</v>
      </c>
      <c r="S9" s="80">
        <f>+'Fcst LC'!S9*'Fcst LC'!S$2</f>
        <v>6891</v>
      </c>
      <c r="T9" s="80">
        <f>+'Fcst LC'!T9*'Fcst LC'!T$2</f>
        <v>6891</v>
      </c>
      <c r="U9" s="80">
        <f>+'Fcst LC'!U9*'Fcst LC'!U$2</f>
        <v>6666</v>
      </c>
      <c r="V9" s="3">
        <f>SUM(S9:U9)</f>
        <v>20448</v>
      </c>
      <c r="W9" s="27">
        <f>+R9-V9</f>
        <v>78303</v>
      </c>
      <c r="Y9" s="27">
        <f>+'Fcst LC'!Y9*'Fcst LC'!Y$2</f>
        <v>98751</v>
      </c>
      <c r="Z9" s="80">
        <f>+'Fcst LC'!Z9*'Fcst LC'!Z$2</f>
        <v>6891</v>
      </c>
      <c r="AA9" s="80">
        <f>+'Fcst LC'!AA9*'Fcst LC'!AA$2</f>
        <v>6666</v>
      </c>
      <c r="AB9" s="80">
        <f>+'Fcst LC'!AB9*'Fcst LC'!AB$2</f>
        <v>6891</v>
      </c>
      <c r="AC9" s="3">
        <f>SUM(Z9:AB9)</f>
        <v>20448</v>
      </c>
      <c r="AD9" s="27">
        <f>+Y9-AC9</f>
        <v>78303</v>
      </c>
      <c r="AF9" s="27">
        <f>SUM(D9,K9,R9,Y9)</f>
        <v>395004</v>
      </c>
      <c r="AG9" s="27">
        <f t="shared" si="0"/>
        <v>70061</v>
      </c>
    </row>
    <row r="10" spans="1:33">
      <c r="B10" s="13" t="s">
        <v>29</v>
      </c>
      <c r="D10" s="27">
        <f>+'Fcst LC'!D10*'Fcst LC'!D$2</f>
        <v>0</v>
      </c>
      <c r="E10" s="80">
        <f>+'Fcst LC'!E10*'Fcst LC'!E$2</f>
        <v>0</v>
      </c>
      <c r="F10" s="80">
        <f>+'Fcst LC'!F10*'Fcst LC'!F$2</f>
        <v>0</v>
      </c>
      <c r="G10" s="80">
        <f>+'Fcst LC'!G10*'Fcst LC'!G$2</f>
        <v>0</v>
      </c>
      <c r="H10" s="3">
        <f t="shared" ref="H10:H16" si="1">SUM(E10:G10)</f>
        <v>0</v>
      </c>
      <c r="I10" s="27">
        <f t="shared" ref="I10:I16" si="2">+D10-H10</f>
        <v>0</v>
      </c>
      <c r="K10" s="27">
        <f>+'Fcst LC'!K10*'Fcst LC'!K$2</f>
        <v>0</v>
      </c>
      <c r="L10" s="80">
        <f>+'Fcst LC'!L10*'Fcst LC'!L$2</f>
        <v>0</v>
      </c>
      <c r="M10" s="80">
        <f>+'Fcst LC'!M10*'Fcst LC'!M$2</f>
        <v>0</v>
      </c>
      <c r="N10" s="80">
        <f>+'Fcst LC'!N10*'Fcst LC'!N$2</f>
        <v>0</v>
      </c>
      <c r="O10" s="3">
        <f t="shared" ref="O10:O16" si="3">SUM(L10:N10)</f>
        <v>0</v>
      </c>
      <c r="P10" s="27">
        <f t="shared" ref="P10:P16" si="4">+K10-O10</f>
        <v>0</v>
      </c>
      <c r="R10" s="27">
        <f>+'Fcst LC'!R10*'Fcst LC'!R$2</f>
        <v>0</v>
      </c>
      <c r="S10" s="80">
        <f>+'Fcst LC'!S10*'Fcst LC'!S$2</f>
        <v>0</v>
      </c>
      <c r="T10" s="80">
        <f>+'Fcst LC'!T10*'Fcst LC'!T$2</f>
        <v>0</v>
      </c>
      <c r="U10" s="80">
        <f>+'Fcst LC'!U10*'Fcst LC'!U$2</f>
        <v>0</v>
      </c>
      <c r="V10" s="3">
        <f t="shared" ref="V10:V16" si="5">SUM(S10:U10)</f>
        <v>0</v>
      </c>
      <c r="W10" s="27">
        <f t="shared" ref="W10:W16" si="6">+R10-V10</f>
        <v>0</v>
      </c>
      <c r="Y10" s="27">
        <f>+'Fcst LC'!Y10*'Fcst LC'!Y$2</f>
        <v>0</v>
      </c>
      <c r="Z10" s="80">
        <f>+'Fcst LC'!Z10*'Fcst LC'!Z$2</f>
        <v>0</v>
      </c>
      <c r="AA10" s="80">
        <f>+'Fcst LC'!AA10*'Fcst LC'!AA$2</f>
        <v>0</v>
      </c>
      <c r="AB10" s="80">
        <f>+'Fcst LC'!AB10*'Fcst LC'!AB$2</f>
        <v>0</v>
      </c>
      <c r="AC10" s="3">
        <f t="shared" ref="AC10:AC16" si="7">SUM(Z10:AB10)</f>
        <v>0</v>
      </c>
      <c r="AD10" s="27">
        <f t="shared" ref="AD10:AD16" si="8">+Y10-AC10</f>
        <v>0</v>
      </c>
      <c r="AF10" s="27">
        <f>SUM(H10,K10,R10,Y10)</f>
        <v>0</v>
      </c>
      <c r="AG10" s="27">
        <f t="shared" si="0"/>
        <v>0</v>
      </c>
    </row>
    <row r="11" spans="1:33">
      <c r="B11" s="13" t="s">
        <v>30</v>
      </c>
      <c r="D11" s="27">
        <f>+'Fcst LC'!D11*'Fcst LC'!D$2</f>
        <v>0</v>
      </c>
      <c r="E11" s="80">
        <f>+'Fcst LC'!E11*'Fcst LC'!E$2</f>
        <v>0</v>
      </c>
      <c r="F11" s="80">
        <f>+'Fcst LC'!F11*'Fcst LC'!F$2</f>
        <v>0</v>
      </c>
      <c r="G11" s="80">
        <f>+'Fcst LC'!G11*'Fcst LC'!G$2</f>
        <v>0</v>
      </c>
      <c r="H11" s="3">
        <f t="shared" si="1"/>
        <v>0</v>
      </c>
      <c r="I11" s="27">
        <f t="shared" si="2"/>
        <v>0</v>
      </c>
      <c r="K11" s="27">
        <f>+'Fcst LC'!K11*'Fcst LC'!K$2</f>
        <v>0</v>
      </c>
      <c r="L11" s="80">
        <f>+'Fcst LC'!L11*'Fcst LC'!L$2</f>
        <v>0</v>
      </c>
      <c r="M11" s="80">
        <f>+'Fcst LC'!M11*'Fcst LC'!M$2</f>
        <v>0</v>
      </c>
      <c r="N11" s="80">
        <f>+'Fcst LC'!N11*'Fcst LC'!N$2</f>
        <v>0</v>
      </c>
      <c r="O11" s="3">
        <f t="shared" si="3"/>
        <v>0</v>
      </c>
      <c r="P11" s="27">
        <f t="shared" si="4"/>
        <v>0</v>
      </c>
      <c r="R11" s="27">
        <f>+'Fcst LC'!R11*'Fcst LC'!R$2</f>
        <v>0</v>
      </c>
      <c r="S11" s="80">
        <f>+'Fcst LC'!S11*'Fcst LC'!S$2</f>
        <v>0</v>
      </c>
      <c r="T11" s="80">
        <f>+'Fcst LC'!T11*'Fcst LC'!T$2</f>
        <v>0</v>
      </c>
      <c r="U11" s="80">
        <f>+'Fcst LC'!U11*'Fcst LC'!U$2</f>
        <v>0</v>
      </c>
      <c r="V11" s="3">
        <f t="shared" si="5"/>
        <v>0</v>
      </c>
      <c r="W11" s="27">
        <f t="shared" si="6"/>
        <v>0</v>
      </c>
      <c r="Y11" s="27">
        <f>+'Fcst LC'!Y11*'Fcst LC'!Y$2</f>
        <v>0</v>
      </c>
      <c r="Z11" s="80">
        <f>+'Fcst LC'!Z11*'Fcst LC'!Z$2</f>
        <v>0</v>
      </c>
      <c r="AA11" s="80">
        <f>+'Fcst LC'!AA11*'Fcst LC'!AA$2</f>
        <v>0</v>
      </c>
      <c r="AB11" s="80">
        <f>+'Fcst LC'!AB11*'Fcst LC'!AB$2</f>
        <v>0</v>
      </c>
      <c r="AC11" s="3">
        <f t="shared" si="7"/>
        <v>0</v>
      </c>
      <c r="AD11" s="27">
        <f t="shared" si="8"/>
        <v>0</v>
      </c>
      <c r="AF11" s="27">
        <f t="shared" ref="AF11:AF16" si="9">SUM(D11,K11,R11,Y11)</f>
        <v>0</v>
      </c>
      <c r="AG11" s="27">
        <f t="shared" si="0"/>
        <v>0</v>
      </c>
    </row>
    <row r="12" spans="1:33">
      <c r="B12" s="13" t="s">
        <v>31</v>
      </c>
      <c r="D12" s="27">
        <f>+'Fcst LC'!D12*'Fcst LC'!D$2</f>
        <v>15800.16</v>
      </c>
      <c r="E12" s="80">
        <f>+'Fcst LC'!E12*'Fcst LC'!E$2</f>
        <v>0</v>
      </c>
      <c r="F12" s="80">
        <f>+'Fcst LC'!F12*'Fcst LC'!F$2</f>
        <v>307.64999999999998</v>
      </c>
      <c r="G12" s="80">
        <f>+'Fcst LC'!G12*'Fcst LC'!G$2</f>
        <v>1033.6499999999999</v>
      </c>
      <c r="H12" s="3">
        <f t="shared" si="1"/>
        <v>1341.2999999999997</v>
      </c>
      <c r="I12" s="27">
        <f t="shared" si="2"/>
        <v>14458.86</v>
      </c>
      <c r="K12" s="27">
        <f>+'Fcst LC'!K12*'Fcst LC'!K$2</f>
        <v>15800.16</v>
      </c>
      <c r="L12" s="80">
        <f>+'Fcst LC'!L12*'Fcst LC'!L$2</f>
        <v>999.9</v>
      </c>
      <c r="M12" s="80">
        <f>+'Fcst LC'!M12*'Fcst LC'!M$2</f>
        <v>1033.6499999999999</v>
      </c>
      <c r="N12" s="80">
        <f>+'Fcst LC'!N12*'Fcst LC'!N$2</f>
        <v>999.9</v>
      </c>
      <c r="O12" s="3">
        <f t="shared" si="3"/>
        <v>3033.45</v>
      </c>
      <c r="P12" s="27">
        <f t="shared" si="4"/>
        <v>12766.71</v>
      </c>
      <c r="R12" s="27">
        <f>+'Fcst LC'!R12*'Fcst LC'!R$2</f>
        <v>15800.16</v>
      </c>
      <c r="S12" s="80">
        <f>+'Fcst LC'!S12*'Fcst LC'!S$2</f>
        <v>1033.6499999999999</v>
      </c>
      <c r="T12" s="80">
        <f>+'Fcst LC'!T12*'Fcst LC'!T$2</f>
        <v>1033.6499999999999</v>
      </c>
      <c r="U12" s="80">
        <f>+'Fcst LC'!U12*'Fcst LC'!U$2</f>
        <v>999.9</v>
      </c>
      <c r="V12" s="3">
        <f t="shared" si="5"/>
        <v>3067.2</v>
      </c>
      <c r="W12" s="27">
        <f t="shared" si="6"/>
        <v>12732.96</v>
      </c>
      <c r="Y12" s="27">
        <f>+'Fcst LC'!Y12*'Fcst LC'!Y$2</f>
        <v>15800.16</v>
      </c>
      <c r="Z12" s="80">
        <f>+'Fcst LC'!Z12*'Fcst LC'!Z$2</f>
        <v>1033.6499999999999</v>
      </c>
      <c r="AA12" s="80">
        <f>+'Fcst LC'!AA12*'Fcst LC'!AA$2</f>
        <v>999.9</v>
      </c>
      <c r="AB12" s="80">
        <f>+'Fcst LC'!AB12*'Fcst LC'!AB$2</f>
        <v>1033.6499999999999</v>
      </c>
      <c r="AC12" s="3">
        <f t="shared" si="7"/>
        <v>3067.2</v>
      </c>
      <c r="AD12" s="27">
        <f t="shared" si="8"/>
        <v>12732.96</v>
      </c>
      <c r="AF12" s="27">
        <f t="shared" si="9"/>
        <v>63200.639999999999</v>
      </c>
      <c r="AG12" s="27">
        <f t="shared" si="0"/>
        <v>10509.15</v>
      </c>
    </row>
    <row r="13" spans="1:33">
      <c r="B13" s="13" t="s">
        <v>32</v>
      </c>
      <c r="D13" s="27">
        <f>+'Fcst LC'!D13*'Fcst LC'!D$2</f>
        <v>6000</v>
      </c>
      <c r="E13" s="80">
        <f>+'Fcst LC'!E13*'Fcst LC'!E$2</f>
        <v>0</v>
      </c>
      <c r="F13" s="80">
        <f>+'Fcst LC'!F13*'Fcst LC'!F$2</f>
        <v>0</v>
      </c>
      <c r="G13" s="80">
        <f>+'Fcst LC'!G13*'Fcst LC'!G$2</f>
        <v>0</v>
      </c>
      <c r="H13" s="3">
        <f t="shared" si="1"/>
        <v>0</v>
      </c>
      <c r="I13" s="27">
        <f t="shared" si="2"/>
        <v>6000</v>
      </c>
      <c r="K13" s="27">
        <f>+'Fcst LC'!K13*'Fcst LC'!K$2</f>
        <v>6000</v>
      </c>
      <c r="L13" s="80">
        <f>+'Fcst LC'!L13*'Fcst LC'!L$2</f>
        <v>0</v>
      </c>
      <c r="M13" s="80">
        <f>+'Fcst LC'!M13*'Fcst LC'!M$2</f>
        <v>0</v>
      </c>
      <c r="N13" s="80">
        <f>+'Fcst LC'!N13*'Fcst LC'!N$2</f>
        <v>0</v>
      </c>
      <c r="O13" s="3">
        <f t="shared" si="3"/>
        <v>0</v>
      </c>
      <c r="P13" s="27">
        <f t="shared" si="4"/>
        <v>6000</v>
      </c>
      <c r="R13" s="27">
        <f>+'Fcst LC'!R13*'Fcst LC'!R$2</f>
        <v>6000</v>
      </c>
      <c r="S13" s="80">
        <f>+'Fcst LC'!S13*'Fcst LC'!S$2</f>
        <v>0</v>
      </c>
      <c r="T13" s="80">
        <f>+'Fcst LC'!T13*'Fcst LC'!T$2</f>
        <v>0</v>
      </c>
      <c r="U13" s="80">
        <f>+'Fcst LC'!U13*'Fcst LC'!U$2</f>
        <v>0</v>
      </c>
      <c r="V13" s="3">
        <f t="shared" si="5"/>
        <v>0</v>
      </c>
      <c r="W13" s="27">
        <f t="shared" si="6"/>
        <v>6000</v>
      </c>
      <c r="Y13" s="27">
        <f>+'Fcst LC'!Y13*'Fcst LC'!Y$2</f>
        <v>6000</v>
      </c>
      <c r="Z13" s="80">
        <f>+'Fcst LC'!Z13*'Fcst LC'!Z$2</f>
        <v>0</v>
      </c>
      <c r="AA13" s="80">
        <f>+'Fcst LC'!AA13*'Fcst LC'!AA$2</f>
        <v>0</v>
      </c>
      <c r="AB13" s="80">
        <f>+'Fcst LC'!AB13*'Fcst LC'!AB$2</f>
        <v>0</v>
      </c>
      <c r="AC13" s="3">
        <f t="shared" si="7"/>
        <v>0</v>
      </c>
      <c r="AD13" s="27">
        <f t="shared" si="8"/>
        <v>6000</v>
      </c>
      <c r="AF13" s="27">
        <f t="shared" si="9"/>
        <v>24000</v>
      </c>
      <c r="AG13" s="27">
        <f t="shared" si="0"/>
        <v>0</v>
      </c>
    </row>
    <row r="14" spans="1:33">
      <c r="B14" s="13" t="s">
        <v>33</v>
      </c>
      <c r="D14" s="27">
        <f>+'Fcst LC'!D14*'Fcst LC'!D$2</f>
        <v>0</v>
      </c>
      <c r="E14" s="80">
        <f>+'Fcst LC'!E14*'Fcst LC'!E$2</f>
        <v>0</v>
      </c>
      <c r="F14" s="80">
        <f>+'Fcst LC'!F14*'Fcst LC'!F$2</f>
        <v>0</v>
      </c>
      <c r="G14" s="80">
        <f>+'Fcst LC'!G14*'Fcst LC'!G$2</f>
        <v>0</v>
      </c>
      <c r="H14" s="3">
        <f t="shared" si="1"/>
        <v>0</v>
      </c>
      <c r="I14" s="27">
        <f t="shared" si="2"/>
        <v>0</v>
      </c>
      <c r="K14" s="27">
        <f>+'Fcst LC'!K14*'Fcst LC'!K$2</f>
        <v>0</v>
      </c>
      <c r="L14" s="80">
        <f>+'Fcst LC'!L14*'Fcst LC'!L$2</f>
        <v>0</v>
      </c>
      <c r="M14" s="80">
        <f>+'Fcst LC'!M14*'Fcst LC'!M$2</f>
        <v>0</v>
      </c>
      <c r="N14" s="80">
        <f>+'Fcst LC'!N14*'Fcst LC'!N$2</f>
        <v>0</v>
      </c>
      <c r="O14" s="3">
        <f t="shared" si="3"/>
        <v>0</v>
      </c>
      <c r="P14" s="27">
        <f t="shared" si="4"/>
        <v>0</v>
      </c>
      <c r="R14" s="27">
        <f>+'Fcst LC'!R14*'Fcst LC'!R$2</f>
        <v>0</v>
      </c>
      <c r="S14" s="80">
        <f>+'Fcst LC'!S14*'Fcst LC'!S$2</f>
        <v>0</v>
      </c>
      <c r="T14" s="80">
        <f>+'Fcst LC'!T14*'Fcst LC'!T$2</f>
        <v>0</v>
      </c>
      <c r="U14" s="80">
        <f>+'Fcst LC'!U14*'Fcst LC'!U$2</f>
        <v>0</v>
      </c>
      <c r="V14" s="3">
        <f t="shared" si="5"/>
        <v>0</v>
      </c>
      <c r="W14" s="27">
        <f t="shared" si="6"/>
        <v>0</v>
      </c>
      <c r="Y14" s="27">
        <f>+'Fcst LC'!Y14*'Fcst LC'!Y$2</f>
        <v>0</v>
      </c>
      <c r="Z14" s="80">
        <f>+'Fcst LC'!Z14*'Fcst LC'!Z$2</f>
        <v>0</v>
      </c>
      <c r="AA14" s="80">
        <f>+'Fcst LC'!AA14*'Fcst LC'!AA$2</f>
        <v>0</v>
      </c>
      <c r="AB14" s="80">
        <f>+'Fcst LC'!AB14*'Fcst LC'!AB$2</f>
        <v>0</v>
      </c>
      <c r="AC14" s="3">
        <f t="shared" si="7"/>
        <v>0</v>
      </c>
      <c r="AD14" s="27">
        <f t="shared" si="8"/>
        <v>0</v>
      </c>
      <c r="AF14" s="27">
        <f t="shared" si="9"/>
        <v>0</v>
      </c>
      <c r="AG14" s="27">
        <f t="shared" si="0"/>
        <v>0</v>
      </c>
    </row>
    <row r="15" spans="1:33">
      <c r="B15" s="13" t="s">
        <v>34</v>
      </c>
      <c r="D15" s="27">
        <f>+'Fcst LC'!D15*'Fcst LC'!D$2</f>
        <v>15000</v>
      </c>
      <c r="E15" s="80">
        <f>+'Fcst LC'!E15*'Fcst LC'!E$2</f>
        <v>0</v>
      </c>
      <c r="F15" s="80">
        <f>+'Fcst LC'!F15*'Fcst LC'!F$2</f>
        <v>0</v>
      </c>
      <c r="G15" s="80">
        <f>+'Fcst LC'!G15*'Fcst LC'!G$2</f>
        <v>0</v>
      </c>
      <c r="H15" s="3">
        <f t="shared" si="1"/>
        <v>0</v>
      </c>
      <c r="I15" s="27">
        <f t="shared" si="2"/>
        <v>15000</v>
      </c>
      <c r="K15" s="27">
        <f>+'Fcst LC'!K15*'Fcst LC'!K$2</f>
        <v>15000</v>
      </c>
      <c r="L15" s="80">
        <f>+'Fcst LC'!L15*'Fcst LC'!L$2</f>
        <v>0</v>
      </c>
      <c r="M15" s="80">
        <f>+'Fcst LC'!M15*'Fcst LC'!M$2</f>
        <v>0</v>
      </c>
      <c r="N15" s="80">
        <f>+'Fcst LC'!N15*'Fcst LC'!N$2</f>
        <v>0</v>
      </c>
      <c r="O15" s="3">
        <f t="shared" si="3"/>
        <v>0</v>
      </c>
      <c r="P15" s="27">
        <f t="shared" si="4"/>
        <v>15000</v>
      </c>
      <c r="R15" s="27">
        <f>+'Fcst LC'!R15*'Fcst LC'!R$2</f>
        <v>15000</v>
      </c>
      <c r="S15" s="80">
        <f>+'Fcst LC'!S15*'Fcst LC'!S$2</f>
        <v>0</v>
      </c>
      <c r="T15" s="80">
        <f>+'Fcst LC'!T15*'Fcst LC'!T$2</f>
        <v>0</v>
      </c>
      <c r="U15" s="80">
        <f>+'Fcst LC'!U15*'Fcst LC'!U$2</f>
        <v>0</v>
      </c>
      <c r="V15" s="3">
        <f t="shared" si="5"/>
        <v>0</v>
      </c>
      <c r="W15" s="27">
        <f t="shared" si="6"/>
        <v>15000</v>
      </c>
      <c r="Y15" s="27">
        <f>+'Fcst LC'!Y15*'Fcst LC'!Y$2</f>
        <v>15000</v>
      </c>
      <c r="Z15" s="80">
        <f>+'Fcst LC'!Z15*'Fcst LC'!Z$2</f>
        <v>0</v>
      </c>
      <c r="AA15" s="80">
        <f>+'Fcst LC'!AA15*'Fcst LC'!AA$2</f>
        <v>0</v>
      </c>
      <c r="AB15" s="80">
        <f>+'Fcst LC'!AB15*'Fcst LC'!AB$2</f>
        <v>0</v>
      </c>
      <c r="AC15" s="3">
        <f t="shared" si="7"/>
        <v>0</v>
      </c>
      <c r="AD15" s="27">
        <f t="shared" si="8"/>
        <v>15000</v>
      </c>
      <c r="AF15" s="27">
        <f t="shared" si="9"/>
        <v>60000</v>
      </c>
      <c r="AG15" s="27">
        <f t="shared" si="0"/>
        <v>0</v>
      </c>
    </row>
    <row r="16" spans="1:33">
      <c r="B16" s="13" t="s">
        <v>38</v>
      </c>
      <c r="D16" s="27">
        <f>+'Fcst LC'!D19*'Fcst LC'!D$2</f>
        <v>750</v>
      </c>
      <c r="E16" s="80">
        <f>+'Fcst LC'!E19*'Fcst LC'!E$2</f>
        <v>0</v>
      </c>
      <c r="F16" s="80">
        <f>+'Fcst LC'!F19*'Fcst LC'!F$2</f>
        <v>0</v>
      </c>
      <c r="G16" s="80">
        <f>+'Fcst LC'!G19*'Fcst LC'!G$2</f>
        <v>0</v>
      </c>
      <c r="H16" s="3">
        <f t="shared" si="1"/>
        <v>0</v>
      </c>
      <c r="I16" s="27">
        <f t="shared" si="2"/>
        <v>750</v>
      </c>
      <c r="K16" s="27">
        <f>+'Fcst LC'!K19*'Fcst LC'!K$2</f>
        <v>750</v>
      </c>
      <c r="L16" s="80">
        <f>+'Fcst LC'!L19*'Fcst LC'!L$2</f>
        <v>0</v>
      </c>
      <c r="M16" s="80">
        <f>+'Fcst LC'!M19*'Fcst LC'!M$2</f>
        <v>0</v>
      </c>
      <c r="N16" s="80">
        <f>+'Fcst LC'!N19*'Fcst LC'!N$2</f>
        <v>0</v>
      </c>
      <c r="O16" s="3">
        <f t="shared" si="3"/>
        <v>0</v>
      </c>
      <c r="P16" s="27">
        <f t="shared" si="4"/>
        <v>750</v>
      </c>
      <c r="R16" s="27">
        <f>+'Fcst LC'!R19*'Fcst LC'!R$2</f>
        <v>750</v>
      </c>
      <c r="S16" s="80">
        <f>+'Fcst LC'!S19*'Fcst LC'!S$2</f>
        <v>0</v>
      </c>
      <c r="T16" s="80">
        <f>+'Fcst LC'!T19*'Fcst LC'!T$2</f>
        <v>0</v>
      </c>
      <c r="U16" s="80">
        <f>+'Fcst LC'!U19*'Fcst LC'!U$2</f>
        <v>0</v>
      </c>
      <c r="V16" s="3">
        <f t="shared" si="5"/>
        <v>0</v>
      </c>
      <c r="W16" s="27">
        <f t="shared" si="6"/>
        <v>750</v>
      </c>
      <c r="Y16" s="27">
        <f>+'Fcst LC'!Y19*'Fcst LC'!Y$2</f>
        <v>750</v>
      </c>
      <c r="Z16" s="80">
        <f>+'Fcst LC'!Z19*'Fcst LC'!Z$2</f>
        <v>0</v>
      </c>
      <c r="AA16" s="80">
        <f>+'Fcst LC'!AA19*'Fcst LC'!AA$2</f>
        <v>0</v>
      </c>
      <c r="AB16" s="80">
        <f>+'Fcst LC'!AB19*'Fcst LC'!AB$2</f>
        <v>0</v>
      </c>
      <c r="AC16" s="3">
        <f t="shared" si="7"/>
        <v>0</v>
      </c>
      <c r="AD16" s="27">
        <f t="shared" si="8"/>
        <v>750</v>
      </c>
      <c r="AF16" s="27">
        <f t="shared" si="9"/>
        <v>3000</v>
      </c>
      <c r="AG16" s="27">
        <f t="shared" si="0"/>
        <v>0</v>
      </c>
    </row>
    <row r="17" spans="1:33" ht="8" customHeight="1">
      <c r="E17" s="19"/>
      <c r="F17" s="19"/>
      <c r="G17" s="19"/>
      <c r="H17" s="23"/>
      <c r="L17" s="19"/>
      <c r="M17" s="19"/>
      <c r="N17" s="19"/>
      <c r="O17" s="23"/>
      <c r="S17" s="19"/>
      <c r="T17" s="19"/>
      <c r="U17" s="19"/>
      <c r="V17" s="23"/>
      <c r="Z17" s="19"/>
      <c r="AA17" s="19"/>
      <c r="AB17" s="19"/>
      <c r="AC17" s="23"/>
    </row>
    <row r="18" spans="1:33" ht="14" thickBot="1">
      <c r="A18" s="8"/>
      <c r="B18" s="7" t="s">
        <v>39</v>
      </c>
      <c r="D18" s="33">
        <f t="shared" ref="D18:I18" si="10">SUM(D8:D17)</f>
        <v>136301.16</v>
      </c>
      <c r="E18" s="33">
        <f t="shared" si="10"/>
        <v>0</v>
      </c>
      <c r="F18" s="33">
        <f t="shared" si="10"/>
        <v>2358.65</v>
      </c>
      <c r="G18" s="33">
        <f t="shared" si="10"/>
        <v>7924.65</v>
      </c>
      <c r="H18" s="33">
        <f t="shared" si="10"/>
        <v>10283.299999999999</v>
      </c>
      <c r="I18" s="33">
        <f t="shared" si="10"/>
        <v>126017.86</v>
      </c>
      <c r="K18" s="33">
        <f t="shared" ref="K18:P18" si="11">SUM(K8:K17)</f>
        <v>136301.16</v>
      </c>
      <c r="L18" s="33">
        <f t="shared" si="11"/>
        <v>7665.9</v>
      </c>
      <c r="M18" s="33">
        <f t="shared" si="11"/>
        <v>7924.65</v>
      </c>
      <c r="N18" s="33">
        <f t="shared" si="11"/>
        <v>7665.9</v>
      </c>
      <c r="O18" s="33">
        <f t="shared" si="11"/>
        <v>23256.45</v>
      </c>
      <c r="P18" s="33">
        <f t="shared" si="11"/>
        <v>113044.70999999999</v>
      </c>
      <c r="R18" s="33">
        <f t="shared" ref="R18:W18" si="12">SUM(R8:R17)</f>
        <v>136301.16</v>
      </c>
      <c r="S18" s="33">
        <f t="shared" si="12"/>
        <v>7924.65</v>
      </c>
      <c r="T18" s="33">
        <f t="shared" si="12"/>
        <v>7924.65</v>
      </c>
      <c r="U18" s="33">
        <f t="shared" si="12"/>
        <v>7665.9</v>
      </c>
      <c r="V18" s="33">
        <f t="shared" si="12"/>
        <v>23515.200000000001</v>
      </c>
      <c r="W18" s="33">
        <f t="shared" si="12"/>
        <v>112785.95999999999</v>
      </c>
      <c r="Y18" s="33">
        <f t="shared" ref="Y18:AD18" si="13">SUM(Y8:Y17)</f>
        <v>136301.16</v>
      </c>
      <c r="Z18" s="33">
        <f t="shared" si="13"/>
        <v>7924.65</v>
      </c>
      <c r="AA18" s="33">
        <f t="shared" si="13"/>
        <v>7665.9</v>
      </c>
      <c r="AB18" s="33">
        <f t="shared" si="13"/>
        <v>7924.65</v>
      </c>
      <c r="AC18" s="33">
        <f t="shared" si="13"/>
        <v>23515.200000000001</v>
      </c>
      <c r="AD18" s="33">
        <f t="shared" si="13"/>
        <v>112785.95999999999</v>
      </c>
      <c r="AF18" s="33">
        <f>SUM(AF8:AF17)</f>
        <v>545204.64</v>
      </c>
      <c r="AG18" s="33">
        <f>SUM(AG8:AG17)</f>
        <v>80570.149999999994</v>
      </c>
    </row>
    <row r="19" spans="1:33" ht="14" thickTop="1">
      <c r="E19" s="19"/>
      <c r="F19" s="19"/>
      <c r="G19" s="19"/>
      <c r="H19" s="23"/>
      <c r="L19" s="19"/>
      <c r="M19" s="19"/>
      <c r="N19" s="19"/>
      <c r="O19" s="23"/>
      <c r="S19" s="19"/>
      <c r="T19" s="19"/>
      <c r="U19" s="19"/>
      <c r="V19" s="23"/>
      <c r="Z19" s="19"/>
      <c r="AA19" s="19"/>
      <c r="AB19" s="19"/>
      <c r="AC19" s="23"/>
    </row>
    <row r="20" spans="1:33">
      <c r="B20" s="13" t="s">
        <v>40</v>
      </c>
      <c r="D20" s="27">
        <f>+'Fcst LC'!D23*'Fcst LC'!D$2</f>
        <v>21825</v>
      </c>
      <c r="E20" s="80">
        <f>+'Fcst LC'!E23*'Fcst LC'!E$2</f>
        <v>0</v>
      </c>
      <c r="F20" s="80">
        <f>+'Fcst LC'!F23*'Fcst LC'!F$2</f>
        <v>0</v>
      </c>
      <c r="G20" s="80">
        <f>+'Fcst LC'!G23*'Fcst LC'!G$2</f>
        <v>275</v>
      </c>
      <c r="H20" s="3">
        <f t="shared" ref="H20:H21" si="14">SUM(E20:G20)</f>
        <v>275</v>
      </c>
      <c r="I20" s="27">
        <f t="shared" ref="I20:I21" si="15">+D20-H20</f>
        <v>21550</v>
      </c>
      <c r="K20" s="27">
        <f>+'Fcst LC'!K23*'Fcst LC'!K$2</f>
        <v>21825</v>
      </c>
      <c r="L20" s="80">
        <f>+'Fcst LC'!L23*'Fcst LC'!L$2</f>
        <v>275</v>
      </c>
      <c r="M20" s="80">
        <f>+'Fcst LC'!M23*'Fcst LC'!M$2</f>
        <v>275</v>
      </c>
      <c r="N20" s="80">
        <f>+'Fcst LC'!N23*'Fcst LC'!N$2</f>
        <v>275</v>
      </c>
      <c r="O20" s="3">
        <f t="shared" ref="O20:O21" si="16">SUM(L20:N20)</f>
        <v>825</v>
      </c>
      <c r="P20" s="27">
        <f t="shared" ref="P20:P21" si="17">+K20-O20</f>
        <v>21000</v>
      </c>
      <c r="R20" s="27">
        <f>+'Fcst LC'!R23*'Fcst LC'!R$2</f>
        <v>21825</v>
      </c>
      <c r="S20" s="80">
        <f>+'Fcst LC'!S23*'Fcst LC'!S$2</f>
        <v>275</v>
      </c>
      <c r="T20" s="80">
        <f>+'Fcst LC'!T23*'Fcst LC'!T$2</f>
        <v>275</v>
      </c>
      <c r="U20" s="80">
        <f>+'Fcst LC'!U23*'Fcst LC'!U$2</f>
        <v>275</v>
      </c>
      <c r="V20" s="3">
        <f t="shared" ref="V20:V21" si="18">SUM(S20:U20)</f>
        <v>825</v>
      </c>
      <c r="W20" s="27">
        <f t="shared" ref="W20:W21" si="19">+R20-V20</f>
        <v>21000</v>
      </c>
      <c r="Y20" s="27">
        <f>+'Fcst LC'!Y23*'Fcst LC'!Y$2</f>
        <v>21825</v>
      </c>
      <c r="Z20" s="80">
        <f>+'Fcst LC'!Z23*'Fcst LC'!Z$2</f>
        <v>275</v>
      </c>
      <c r="AA20" s="80">
        <f>+'Fcst LC'!AA23*'Fcst LC'!AA$2</f>
        <v>275</v>
      </c>
      <c r="AB20" s="80">
        <f>+'Fcst LC'!AB23*'Fcst LC'!AB$2</f>
        <v>275</v>
      </c>
      <c r="AC20" s="3">
        <f t="shared" ref="AC20:AC21" si="20">SUM(Z20:AB20)</f>
        <v>825</v>
      </c>
      <c r="AD20" s="27">
        <f t="shared" ref="AD20:AD21" si="21">+Y20-AC20</f>
        <v>21000</v>
      </c>
      <c r="AF20" s="27">
        <f t="shared" ref="AF20:AF21" si="22">SUM(D20,K20,R20,Y20)</f>
        <v>87300</v>
      </c>
      <c r="AG20" s="27">
        <f t="shared" ref="AG20:AG21" si="23">SUM(H20,O20,V20,AC20)</f>
        <v>2750</v>
      </c>
    </row>
    <row r="21" spans="1:33">
      <c r="B21" s="13" t="s">
        <v>44</v>
      </c>
      <c r="D21" s="27">
        <f>+'Fcst LC'!D28*'Fcst LC'!D$2</f>
        <v>15500</v>
      </c>
      <c r="E21" s="80">
        <f>+'Fcst LC'!E28*'Fcst LC'!E$2</f>
        <v>0</v>
      </c>
      <c r="F21" s="80">
        <f>+'Fcst LC'!F28*'Fcst LC'!F$2</f>
        <v>0</v>
      </c>
      <c r="G21" s="80">
        <f>+'Fcst LC'!G28*'Fcst LC'!G$2</f>
        <v>2000</v>
      </c>
      <c r="H21" s="3">
        <f t="shared" si="14"/>
        <v>2000</v>
      </c>
      <c r="I21" s="27">
        <f t="shared" si="15"/>
        <v>13500</v>
      </c>
      <c r="K21" s="27">
        <f>+'Fcst LC'!K28*'Fcst LC'!K$2</f>
        <v>13000</v>
      </c>
      <c r="L21" s="80">
        <f>+'Fcst LC'!L28*'Fcst LC'!L$2</f>
        <v>0</v>
      </c>
      <c r="M21" s="80">
        <f>+'Fcst LC'!M28*'Fcst LC'!M$2</f>
        <v>0</v>
      </c>
      <c r="N21" s="80">
        <f>+'Fcst LC'!N28*'Fcst LC'!N$2</f>
        <v>0</v>
      </c>
      <c r="O21" s="3">
        <f t="shared" si="16"/>
        <v>0</v>
      </c>
      <c r="P21" s="27">
        <f t="shared" si="17"/>
        <v>13000</v>
      </c>
      <c r="R21" s="27">
        <f>+'Fcst LC'!R28*'Fcst LC'!R$2</f>
        <v>15500</v>
      </c>
      <c r="S21" s="80">
        <f>+'Fcst LC'!S28*'Fcst LC'!S$2</f>
        <v>0</v>
      </c>
      <c r="T21" s="80">
        <f>+'Fcst LC'!T28*'Fcst LC'!T$2</f>
        <v>0</v>
      </c>
      <c r="U21" s="80">
        <f>+'Fcst LC'!U28*'Fcst LC'!U$2</f>
        <v>0</v>
      </c>
      <c r="V21" s="3">
        <f t="shared" si="18"/>
        <v>0</v>
      </c>
      <c r="W21" s="27">
        <f t="shared" si="19"/>
        <v>15500</v>
      </c>
      <c r="Y21" s="27">
        <f>+'Fcst LC'!Y28*'Fcst LC'!Y$2</f>
        <v>13000</v>
      </c>
      <c r="Z21" s="80">
        <f>+'Fcst LC'!Z28*'Fcst LC'!Z$2</f>
        <v>0</v>
      </c>
      <c r="AA21" s="80">
        <f>+'Fcst LC'!AA28*'Fcst LC'!AA$2</f>
        <v>0</v>
      </c>
      <c r="AB21" s="80">
        <f>+'Fcst LC'!AB28*'Fcst LC'!AB$2</f>
        <v>0</v>
      </c>
      <c r="AC21" s="3">
        <f t="shared" si="20"/>
        <v>0</v>
      </c>
      <c r="AD21" s="27">
        <f t="shared" si="21"/>
        <v>13000</v>
      </c>
      <c r="AF21" s="27">
        <f t="shared" si="22"/>
        <v>57000</v>
      </c>
      <c r="AG21" s="27">
        <f t="shared" si="23"/>
        <v>2000</v>
      </c>
    </row>
    <row r="22" spans="1:33" ht="6" customHeight="1">
      <c r="D22" s="27"/>
      <c r="I22" s="27"/>
      <c r="K22" s="27"/>
      <c r="P22" s="27"/>
      <c r="R22" s="27"/>
      <c r="W22" s="27"/>
      <c r="Y22" s="27"/>
      <c r="AD22" s="27"/>
      <c r="AF22" s="27"/>
      <c r="AG22" s="27"/>
    </row>
    <row r="23" spans="1:33" ht="14" thickBot="1">
      <c r="A23" s="8"/>
      <c r="B23" s="7" t="s">
        <v>45</v>
      </c>
      <c r="D23" s="33">
        <f t="shared" ref="D23:I23" si="24">SUM(D20:D22)</f>
        <v>37325</v>
      </c>
      <c r="E23" s="33">
        <f t="shared" si="24"/>
        <v>0</v>
      </c>
      <c r="F23" s="33">
        <f t="shared" si="24"/>
        <v>0</v>
      </c>
      <c r="G23" s="33">
        <f t="shared" si="24"/>
        <v>2275</v>
      </c>
      <c r="H23" s="33">
        <f t="shared" si="24"/>
        <v>2275</v>
      </c>
      <c r="I23" s="33">
        <f t="shared" si="24"/>
        <v>35050</v>
      </c>
      <c r="K23" s="33">
        <f t="shared" ref="K23:P23" si="25">SUM(K20:K22)</f>
        <v>34825</v>
      </c>
      <c r="L23" s="33">
        <f t="shared" si="25"/>
        <v>275</v>
      </c>
      <c r="M23" s="33">
        <f t="shared" si="25"/>
        <v>275</v>
      </c>
      <c r="N23" s="33">
        <f t="shared" si="25"/>
        <v>275</v>
      </c>
      <c r="O23" s="33">
        <f t="shared" si="25"/>
        <v>825</v>
      </c>
      <c r="P23" s="33">
        <f t="shared" si="25"/>
        <v>34000</v>
      </c>
      <c r="R23" s="33">
        <f t="shared" ref="R23:W23" si="26">SUM(R20:R22)</f>
        <v>37325</v>
      </c>
      <c r="S23" s="33">
        <f t="shared" si="26"/>
        <v>275</v>
      </c>
      <c r="T23" s="33">
        <f t="shared" si="26"/>
        <v>275</v>
      </c>
      <c r="U23" s="33">
        <f t="shared" si="26"/>
        <v>275</v>
      </c>
      <c r="V23" s="33">
        <f t="shared" si="26"/>
        <v>825</v>
      </c>
      <c r="W23" s="33">
        <f t="shared" si="26"/>
        <v>36500</v>
      </c>
      <c r="Y23" s="33">
        <f t="shared" ref="Y23:AD23" si="27">SUM(Y20:Y22)</f>
        <v>34825</v>
      </c>
      <c r="Z23" s="33">
        <f t="shared" si="27"/>
        <v>275</v>
      </c>
      <c r="AA23" s="33">
        <f t="shared" si="27"/>
        <v>275</v>
      </c>
      <c r="AB23" s="33">
        <f t="shared" si="27"/>
        <v>275</v>
      </c>
      <c r="AC23" s="33">
        <f t="shared" si="27"/>
        <v>825</v>
      </c>
      <c r="AD23" s="33">
        <f t="shared" si="27"/>
        <v>34000</v>
      </c>
      <c r="AF23" s="33">
        <f>SUM(AF20:AF22)</f>
        <v>144300</v>
      </c>
      <c r="AG23" s="33">
        <f>SUM(AG20:AG22)</f>
        <v>4750</v>
      </c>
    </row>
    <row r="24" spans="1:33" ht="14" thickTop="1">
      <c r="E24" s="19"/>
      <c r="F24" s="19"/>
      <c r="G24" s="19"/>
      <c r="H24" s="23"/>
      <c r="L24" s="19"/>
      <c r="M24" s="19"/>
      <c r="N24" s="19"/>
      <c r="O24" s="23"/>
      <c r="S24" s="19"/>
      <c r="T24" s="19"/>
      <c r="U24" s="19"/>
      <c r="V24" s="23"/>
      <c r="Z24" s="19"/>
      <c r="AA24" s="19"/>
      <c r="AB24" s="19"/>
      <c r="AC24" s="23"/>
    </row>
    <row r="25" spans="1:33">
      <c r="B25" s="13" t="s">
        <v>49</v>
      </c>
      <c r="D25" s="27">
        <f>+'Fcst LC'!D35*'Fcst LC'!D$2</f>
        <v>41554.17</v>
      </c>
      <c r="E25" s="80">
        <f>+'Fcst LC'!E35*'Fcst LC'!E$2</f>
        <v>0</v>
      </c>
      <c r="F25" s="80">
        <f>+'Fcst LC'!F35*'Fcst LC'!F$2</f>
        <v>0</v>
      </c>
      <c r="G25" s="80">
        <f>+'Fcst LC'!G35*'Fcst LC'!G$2</f>
        <v>2333.3333333333335</v>
      </c>
      <c r="H25" s="3">
        <f t="shared" ref="H25:H28" si="28">SUM(E25:G25)</f>
        <v>2333.3333333333335</v>
      </c>
      <c r="I25" s="27">
        <f t="shared" ref="I25:I28" si="29">+D25-H25</f>
        <v>39220.836666666662</v>
      </c>
      <c r="K25" s="27">
        <f>+'Fcst LC'!K35*'Fcst LC'!K$2</f>
        <v>41554.17</v>
      </c>
      <c r="L25" s="80">
        <f>+'Fcst LC'!L35*'Fcst LC'!L$2</f>
        <v>2333.3333333333335</v>
      </c>
      <c r="M25" s="80">
        <f>+'Fcst LC'!M35*'Fcst LC'!M$2</f>
        <v>2333.3333333333335</v>
      </c>
      <c r="N25" s="80">
        <f>+'Fcst LC'!N35*'Fcst LC'!N$2</f>
        <v>2333.3333333333335</v>
      </c>
      <c r="O25" s="3">
        <f t="shared" ref="O25:O28" si="30">SUM(L25:N25)</f>
        <v>7000</v>
      </c>
      <c r="P25" s="27">
        <f t="shared" ref="P25:P28" si="31">+K25-O25</f>
        <v>34554.17</v>
      </c>
      <c r="R25" s="27">
        <f>+'Fcst LC'!R35*'Fcst LC'!R$2</f>
        <v>41554.17</v>
      </c>
      <c r="S25" s="80">
        <f>+'Fcst LC'!S35*'Fcst LC'!S$2</f>
        <v>2333.3333333333335</v>
      </c>
      <c r="T25" s="80">
        <f>+'Fcst LC'!T35*'Fcst LC'!T$2</f>
        <v>2333.3333333333335</v>
      </c>
      <c r="U25" s="80">
        <f>+'Fcst LC'!U35*'Fcst LC'!U$2</f>
        <v>2333.3333333333335</v>
      </c>
      <c r="V25" s="3">
        <f t="shared" ref="V25:V28" si="32">SUM(S25:U25)</f>
        <v>7000</v>
      </c>
      <c r="W25" s="27">
        <f t="shared" ref="W25:W28" si="33">+R25-V25</f>
        <v>34554.17</v>
      </c>
      <c r="Y25" s="27">
        <f>+'Fcst LC'!Y35*'Fcst LC'!Y$2</f>
        <v>41554.17</v>
      </c>
      <c r="Z25" s="80">
        <f>+'Fcst LC'!Z35*'Fcst LC'!Z$2</f>
        <v>2333.3333333333335</v>
      </c>
      <c r="AA25" s="80">
        <f>+'Fcst LC'!AA35*'Fcst LC'!AA$2</f>
        <v>2333.3333333333335</v>
      </c>
      <c r="AB25" s="80">
        <f>+'Fcst LC'!AB35*'Fcst LC'!AB$2</f>
        <v>2333.3333333333335</v>
      </c>
      <c r="AC25" s="3">
        <f t="shared" ref="AC25:AC28" si="34">SUM(Z25:AB25)</f>
        <v>7000</v>
      </c>
      <c r="AD25" s="27">
        <f t="shared" ref="AD25:AD28" si="35">+Y25-AC25</f>
        <v>34554.17</v>
      </c>
      <c r="AF25" s="27">
        <f t="shared" ref="AF25:AF31" si="36">SUM(D25,K25,R25,Y25)</f>
        <v>166216.68</v>
      </c>
      <c r="AG25" s="27">
        <f t="shared" ref="AG25:AG32" si="37">SUM(H25,O25,V25,AC25)</f>
        <v>23333.333333333336</v>
      </c>
    </row>
    <row r="26" spans="1:33">
      <c r="B26" s="13" t="s">
        <v>54</v>
      </c>
      <c r="D26" s="27">
        <f>+'Fcst LC'!D40*'Fcst LC'!D$2</f>
        <v>3000</v>
      </c>
      <c r="E26" s="80">
        <f>+'Fcst LC'!E40*'Fcst LC'!E$2</f>
        <v>0</v>
      </c>
      <c r="F26" s="80">
        <f>+'Fcst LC'!F40*'Fcst LC'!F$2</f>
        <v>0</v>
      </c>
      <c r="G26" s="80">
        <f>+'Fcst LC'!G40*'Fcst LC'!G$2</f>
        <v>525</v>
      </c>
      <c r="H26" s="3">
        <f t="shared" si="28"/>
        <v>525</v>
      </c>
      <c r="I26" s="27">
        <f t="shared" si="29"/>
        <v>2475</v>
      </c>
      <c r="K26" s="27">
        <f>+'Fcst LC'!K40*'Fcst LC'!K$2</f>
        <v>3000</v>
      </c>
      <c r="L26" s="80">
        <f>+'Fcst LC'!L40*'Fcst LC'!L$2</f>
        <v>525</v>
      </c>
      <c r="M26" s="80">
        <f>+'Fcst LC'!M40*'Fcst LC'!M$2</f>
        <v>525</v>
      </c>
      <c r="N26" s="80">
        <f>+'Fcst LC'!N40*'Fcst LC'!N$2</f>
        <v>525</v>
      </c>
      <c r="O26" s="3">
        <f t="shared" si="30"/>
        <v>1575</v>
      </c>
      <c r="P26" s="27">
        <f t="shared" si="31"/>
        <v>1425</v>
      </c>
      <c r="R26" s="27">
        <f>+'Fcst LC'!R40*'Fcst LC'!R$2</f>
        <v>3000</v>
      </c>
      <c r="S26" s="80">
        <f>+'Fcst LC'!S40*'Fcst LC'!S$2</f>
        <v>525</v>
      </c>
      <c r="T26" s="80">
        <f>+'Fcst LC'!T40*'Fcst LC'!T$2</f>
        <v>525</v>
      </c>
      <c r="U26" s="80">
        <f>+'Fcst LC'!U40*'Fcst LC'!U$2</f>
        <v>525</v>
      </c>
      <c r="V26" s="3">
        <f t="shared" si="32"/>
        <v>1575</v>
      </c>
      <c r="W26" s="27">
        <f t="shared" si="33"/>
        <v>1425</v>
      </c>
      <c r="Y26" s="27">
        <f>+'Fcst LC'!Y40*'Fcst LC'!Y$2</f>
        <v>3000</v>
      </c>
      <c r="Z26" s="80">
        <f>+'Fcst LC'!Z40*'Fcst LC'!Z$2</f>
        <v>525</v>
      </c>
      <c r="AA26" s="80">
        <f>+'Fcst LC'!AA40*'Fcst LC'!AA$2</f>
        <v>525</v>
      </c>
      <c r="AB26" s="80">
        <f>+'Fcst LC'!AB40*'Fcst LC'!AB$2</f>
        <v>525</v>
      </c>
      <c r="AC26" s="3">
        <f t="shared" si="34"/>
        <v>1575</v>
      </c>
      <c r="AD26" s="27">
        <f t="shared" si="35"/>
        <v>1425</v>
      </c>
      <c r="AF26" s="27">
        <f t="shared" si="36"/>
        <v>12000</v>
      </c>
      <c r="AG26" s="27">
        <f t="shared" si="37"/>
        <v>5250</v>
      </c>
    </row>
    <row r="27" spans="1:33">
      <c r="B27" s="13" t="s">
        <v>57</v>
      </c>
      <c r="D27" s="27">
        <f>+'Fcst LC'!D43*'Fcst LC'!D$2</f>
        <v>1500</v>
      </c>
      <c r="E27" s="80">
        <f>+'Fcst LC'!E43*'Fcst LC'!E$2</f>
        <v>0</v>
      </c>
      <c r="F27" s="80">
        <f>+'Fcst LC'!F43*'Fcst LC'!F$2</f>
        <v>0</v>
      </c>
      <c r="G27" s="80">
        <f>+'Fcst LC'!G43*'Fcst LC'!G$2</f>
        <v>496.755</v>
      </c>
      <c r="H27" s="3">
        <f t="shared" si="28"/>
        <v>496.755</v>
      </c>
      <c r="I27" s="27">
        <f t="shared" si="29"/>
        <v>1003.245</v>
      </c>
      <c r="K27" s="27">
        <f>+'Fcst LC'!K43*'Fcst LC'!K$2</f>
        <v>1500</v>
      </c>
      <c r="L27" s="80">
        <f>+'Fcst LC'!L43*'Fcst LC'!L$2</f>
        <v>506.69010000000003</v>
      </c>
      <c r="M27" s="80">
        <f>+'Fcst LC'!M43*'Fcst LC'!M$2</f>
        <v>516.82390199999998</v>
      </c>
      <c r="N27" s="80">
        <f>+'Fcst LC'!N43*'Fcst LC'!N$2</f>
        <v>527.16038004000006</v>
      </c>
      <c r="O27" s="3">
        <f t="shared" si="30"/>
        <v>1550.6743820400002</v>
      </c>
      <c r="P27" s="27">
        <f t="shared" si="31"/>
        <v>-50.674382040000182</v>
      </c>
      <c r="R27" s="27">
        <f>+'Fcst LC'!R43*'Fcst LC'!R$2</f>
        <v>1500</v>
      </c>
      <c r="S27" s="80">
        <f>+'Fcst LC'!S43*'Fcst LC'!S$2</f>
        <v>537.70358764080004</v>
      </c>
      <c r="T27" s="80">
        <f>+'Fcst LC'!T43*'Fcst LC'!T$2</f>
        <v>548.45765939361593</v>
      </c>
      <c r="U27" s="80">
        <f>+'Fcst LC'!U43*'Fcst LC'!U$2</f>
        <v>559.42681258148843</v>
      </c>
      <c r="V27" s="3">
        <f t="shared" si="32"/>
        <v>1645.5880596159045</v>
      </c>
      <c r="W27" s="27">
        <f t="shared" si="33"/>
        <v>-145.58805961590451</v>
      </c>
      <c r="Y27" s="27">
        <f>+'Fcst LC'!Y43*'Fcst LC'!Y$2</f>
        <v>1500</v>
      </c>
      <c r="Z27" s="80">
        <f>+'Fcst LC'!Z43*'Fcst LC'!Z$2</f>
        <v>570.61534883311811</v>
      </c>
      <c r="AA27" s="80">
        <f>+'Fcst LC'!AA43*'Fcst LC'!AA$2</f>
        <v>582.02765580978053</v>
      </c>
      <c r="AB27" s="80">
        <f>+'Fcst LC'!AB43*'Fcst LC'!AB$2</f>
        <v>593.66820892597605</v>
      </c>
      <c r="AC27" s="3">
        <f t="shared" si="34"/>
        <v>1746.3112135688748</v>
      </c>
      <c r="AD27" s="27">
        <f t="shared" si="35"/>
        <v>-246.31121356887479</v>
      </c>
      <c r="AF27" s="27">
        <f t="shared" si="36"/>
        <v>6000</v>
      </c>
      <c r="AG27" s="27">
        <f t="shared" si="37"/>
        <v>5439.3286552247791</v>
      </c>
    </row>
    <row r="28" spans="1:33">
      <c r="B28" s="13" t="s">
        <v>58</v>
      </c>
      <c r="D28" s="27">
        <f>+'Fcst LC'!D44*'Fcst LC'!D$2</f>
        <v>2250</v>
      </c>
      <c r="E28" s="80">
        <f>+'Fcst LC'!E44*'Fcst LC'!E$2</f>
        <v>0</v>
      </c>
      <c r="F28" s="80">
        <f>+'Fcst LC'!F44*'Fcst LC'!F$2</f>
        <v>0</v>
      </c>
      <c r="G28" s="80">
        <f>+'Fcst LC'!G44*'Fcst LC'!G$2</f>
        <v>75</v>
      </c>
      <c r="H28" s="3">
        <f t="shared" si="28"/>
        <v>75</v>
      </c>
      <c r="I28" s="27">
        <f t="shared" si="29"/>
        <v>2175</v>
      </c>
      <c r="K28" s="27">
        <f>+'Fcst LC'!K44*'Fcst LC'!K$2</f>
        <v>2250</v>
      </c>
      <c r="L28" s="80">
        <f>+'Fcst LC'!L44*'Fcst LC'!L$2</f>
        <v>75</v>
      </c>
      <c r="M28" s="80">
        <f>+'Fcst LC'!M44*'Fcst LC'!M$2</f>
        <v>75</v>
      </c>
      <c r="N28" s="80">
        <f>+'Fcst LC'!N44*'Fcst LC'!N$2</f>
        <v>75</v>
      </c>
      <c r="O28" s="3">
        <f t="shared" si="30"/>
        <v>225</v>
      </c>
      <c r="P28" s="27">
        <f t="shared" si="31"/>
        <v>2025</v>
      </c>
      <c r="R28" s="27">
        <f>+'Fcst LC'!R44*'Fcst LC'!R$2</f>
        <v>2250</v>
      </c>
      <c r="S28" s="80">
        <f>+'Fcst LC'!S44*'Fcst LC'!S$2</f>
        <v>75</v>
      </c>
      <c r="T28" s="80">
        <f>+'Fcst LC'!T44*'Fcst LC'!T$2</f>
        <v>75</v>
      </c>
      <c r="U28" s="80">
        <f>+'Fcst LC'!U44*'Fcst LC'!U$2</f>
        <v>75</v>
      </c>
      <c r="V28" s="3">
        <f t="shared" si="32"/>
        <v>225</v>
      </c>
      <c r="W28" s="27">
        <f t="shared" si="33"/>
        <v>2025</v>
      </c>
      <c r="Y28" s="27">
        <f>+'Fcst LC'!Y44*'Fcst LC'!Y$2</f>
        <v>2250</v>
      </c>
      <c r="Z28" s="80">
        <f>+'Fcst LC'!Z44*'Fcst LC'!Z$2</f>
        <v>75</v>
      </c>
      <c r="AA28" s="80">
        <f>+'Fcst LC'!AA44*'Fcst LC'!AA$2</f>
        <v>75</v>
      </c>
      <c r="AB28" s="80">
        <f>+'Fcst LC'!AB44*'Fcst LC'!AB$2</f>
        <v>75</v>
      </c>
      <c r="AC28" s="3">
        <f t="shared" si="34"/>
        <v>225</v>
      </c>
      <c r="AD28" s="27">
        <f t="shared" si="35"/>
        <v>2025</v>
      </c>
      <c r="AF28" s="27">
        <f t="shared" si="36"/>
        <v>9000</v>
      </c>
      <c r="AG28" s="27">
        <f t="shared" si="37"/>
        <v>750</v>
      </c>
    </row>
    <row r="29" spans="1:33">
      <c r="B29" s="13" t="s">
        <v>64</v>
      </c>
      <c r="D29" s="27">
        <f>+'Fcst LC'!D50*'Fcst LC'!D$2</f>
        <v>0</v>
      </c>
      <c r="E29" s="80">
        <f>+'Fcst LC'!E50*'Fcst LC'!E$2</f>
        <v>0</v>
      </c>
      <c r="F29" s="80">
        <f>+'Fcst LC'!F50*'Fcst LC'!F$2</f>
        <v>0</v>
      </c>
      <c r="G29" s="80">
        <f>+'Fcst LC'!G50*'Fcst LC'!G$2</f>
        <v>250</v>
      </c>
      <c r="H29" s="3">
        <f t="shared" ref="H29:H32" si="38">SUM(E29:G29)</f>
        <v>250</v>
      </c>
      <c r="I29" s="27">
        <f t="shared" ref="I29:I32" si="39">+D29-H29</f>
        <v>-250</v>
      </c>
      <c r="K29" s="27">
        <f>+'Fcst LC'!K50*'Fcst LC'!K$2</f>
        <v>0</v>
      </c>
      <c r="L29" s="80">
        <f>+'Fcst LC'!L50*'Fcst LC'!L$2</f>
        <v>250</v>
      </c>
      <c r="M29" s="80">
        <f>+'Fcst LC'!M50*'Fcst LC'!M$2</f>
        <v>250</v>
      </c>
      <c r="N29" s="80">
        <f>+'Fcst LC'!N50*'Fcst LC'!N$2</f>
        <v>250</v>
      </c>
      <c r="O29" s="3">
        <f t="shared" ref="O29:O32" si="40">SUM(L29:N29)</f>
        <v>750</v>
      </c>
      <c r="P29" s="27">
        <f t="shared" ref="P29:P32" si="41">+K29-O29</f>
        <v>-750</v>
      </c>
      <c r="R29" s="27">
        <f>+'Fcst LC'!R50*'Fcst LC'!R$2</f>
        <v>0</v>
      </c>
      <c r="S29" s="80">
        <f>+'Fcst LC'!S50*'Fcst LC'!S$2</f>
        <v>250</v>
      </c>
      <c r="T29" s="80">
        <f>+'Fcst LC'!T50*'Fcst LC'!T$2</f>
        <v>250</v>
      </c>
      <c r="U29" s="80">
        <f>+'Fcst LC'!U50*'Fcst LC'!U$2</f>
        <v>250</v>
      </c>
      <c r="V29" s="3">
        <f t="shared" ref="V29:V32" si="42">SUM(S29:U29)</f>
        <v>750</v>
      </c>
      <c r="W29" s="27">
        <f t="shared" ref="W29:W32" si="43">+R29-V29</f>
        <v>-750</v>
      </c>
      <c r="Y29" s="27">
        <f>+'Fcst LC'!Y50*'Fcst LC'!Y$2</f>
        <v>0</v>
      </c>
      <c r="Z29" s="80">
        <f>+'Fcst LC'!Z50*'Fcst LC'!Z$2</f>
        <v>250</v>
      </c>
      <c r="AA29" s="80">
        <f>+'Fcst LC'!AA50*'Fcst LC'!AA$2</f>
        <v>250</v>
      </c>
      <c r="AB29" s="80">
        <f>+'Fcst LC'!AB50*'Fcst LC'!AB$2</f>
        <v>250</v>
      </c>
      <c r="AC29" s="3">
        <f t="shared" ref="AC29:AC32" si="44">SUM(Z29:AB29)</f>
        <v>750</v>
      </c>
      <c r="AD29" s="27">
        <f t="shared" ref="AD29:AD32" si="45">+Y29-AC29</f>
        <v>-750</v>
      </c>
      <c r="AF29" s="27">
        <f t="shared" si="36"/>
        <v>0</v>
      </c>
      <c r="AG29" s="27">
        <f t="shared" si="37"/>
        <v>2500</v>
      </c>
    </row>
    <row r="30" spans="1:33">
      <c r="B30" s="13" t="s">
        <v>65</v>
      </c>
      <c r="D30" s="27">
        <f>+'Fcst LC'!D51*'Fcst LC'!D$2</f>
        <v>0</v>
      </c>
      <c r="E30" s="80">
        <f>+'Fcst LC'!E51*'Fcst LC'!E$2</f>
        <v>0</v>
      </c>
      <c r="F30" s="80">
        <f>+'Fcst LC'!F51*'Fcst LC'!F$2</f>
        <v>0</v>
      </c>
      <c r="G30" s="80">
        <f>+'Fcst LC'!G51*'Fcst LC'!G$2</f>
        <v>100</v>
      </c>
      <c r="H30" s="3">
        <f t="shared" si="38"/>
        <v>100</v>
      </c>
      <c r="I30" s="27">
        <f t="shared" si="39"/>
        <v>-100</v>
      </c>
      <c r="K30" s="27">
        <f>+'Fcst LC'!K51*'Fcst LC'!K$2</f>
        <v>0</v>
      </c>
      <c r="L30" s="80">
        <f>+'Fcst LC'!L51*'Fcst LC'!L$2</f>
        <v>100</v>
      </c>
      <c r="M30" s="80">
        <f>+'Fcst LC'!M51*'Fcst LC'!M$2</f>
        <v>100</v>
      </c>
      <c r="N30" s="80">
        <f>+'Fcst LC'!N51*'Fcst LC'!N$2</f>
        <v>100</v>
      </c>
      <c r="O30" s="3">
        <f t="shared" si="40"/>
        <v>300</v>
      </c>
      <c r="P30" s="27">
        <f t="shared" si="41"/>
        <v>-300</v>
      </c>
      <c r="R30" s="27">
        <f>+'Fcst LC'!R51*'Fcst LC'!R$2</f>
        <v>0</v>
      </c>
      <c r="S30" s="80">
        <f>+'Fcst LC'!S51*'Fcst LC'!S$2</f>
        <v>100</v>
      </c>
      <c r="T30" s="80">
        <f>+'Fcst LC'!T51*'Fcst LC'!T$2</f>
        <v>100</v>
      </c>
      <c r="U30" s="80">
        <f>+'Fcst LC'!U51*'Fcst LC'!U$2</f>
        <v>100</v>
      </c>
      <c r="V30" s="3">
        <f t="shared" si="42"/>
        <v>300</v>
      </c>
      <c r="W30" s="27">
        <f t="shared" si="43"/>
        <v>-300</v>
      </c>
      <c r="Y30" s="27">
        <f>+'Fcst LC'!Y51*'Fcst LC'!Y$2</f>
        <v>0</v>
      </c>
      <c r="Z30" s="80">
        <f>+'Fcst LC'!Z51*'Fcst LC'!Z$2</f>
        <v>100</v>
      </c>
      <c r="AA30" s="80">
        <f>+'Fcst LC'!AA51*'Fcst LC'!AA$2</f>
        <v>100</v>
      </c>
      <c r="AB30" s="80">
        <f>+'Fcst LC'!AB51*'Fcst LC'!AB$2</f>
        <v>100</v>
      </c>
      <c r="AC30" s="3">
        <f t="shared" si="44"/>
        <v>300</v>
      </c>
      <c r="AD30" s="27">
        <f t="shared" si="45"/>
        <v>-300</v>
      </c>
      <c r="AF30" s="27">
        <f t="shared" si="36"/>
        <v>0</v>
      </c>
      <c r="AG30" s="27">
        <f t="shared" si="37"/>
        <v>1000</v>
      </c>
    </row>
    <row r="31" spans="1:33">
      <c r="A31" s="53"/>
      <c r="B31" s="43" t="s">
        <v>69</v>
      </c>
      <c r="D31" s="27">
        <f>+'Fcst LC'!D55*'Fcst LC'!D$2</f>
        <v>4000</v>
      </c>
      <c r="E31" s="80">
        <f>+'Fcst LC'!E55*'Fcst LC'!E$2</f>
        <v>0</v>
      </c>
      <c r="F31" s="80">
        <f>+'Fcst LC'!F55*'Fcst LC'!F$2</f>
        <v>0</v>
      </c>
      <c r="G31" s="80">
        <f>+'Fcst LC'!G55*'Fcst LC'!G$2</f>
        <v>250</v>
      </c>
      <c r="H31" s="3">
        <f t="shared" si="38"/>
        <v>250</v>
      </c>
      <c r="I31" s="27">
        <f t="shared" si="39"/>
        <v>3750</v>
      </c>
      <c r="K31" s="27">
        <f>+'Fcst LC'!K55*'Fcst LC'!K$2</f>
        <v>4000</v>
      </c>
      <c r="L31" s="80">
        <f>+'Fcst LC'!L55*'Fcst LC'!L$2</f>
        <v>250</v>
      </c>
      <c r="M31" s="80">
        <f>+'Fcst LC'!M55*'Fcst LC'!M$2</f>
        <v>250</v>
      </c>
      <c r="N31" s="80">
        <f>+'Fcst LC'!N55*'Fcst LC'!N$2</f>
        <v>250</v>
      </c>
      <c r="O31" s="3">
        <f t="shared" si="40"/>
        <v>750</v>
      </c>
      <c r="P31" s="27">
        <f t="shared" si="41"/>
        <v>3250</v>
      </c>
      <c r="R31" s="27">
        <f>+'Fcst LC'!R55*'Fcst LC'!R$2</f>
        <v>4000</v>
      </c>
      <c r="S31" s="80">
        <f>+'Fcst LC'!S55*'Fcst LC'!S$2</f>
        <v>250</v>
      </c>
      <c r="T31" s="80">
        <f>+'Fcst LC'!T55*'Fcst LC'!T$2</f>
        <v>250</v>
      </c>
      <c r="U31" s="80">
        <f>+'Fcst LC'!U55*'Fcst LC'!U$2</f>
        <v>250</v>
      </c>
      <c r="V31" s="3">
        <f t="shared" si="42"/>
        <v>750</v>
      </c>
      <c r="W31" s="27">
        <f t="shared" si="43"/>
        <v>3250</v>
      </c>
      <c r="Y31" s="27">
        <f>+'Fcst LC'!Y55*'Fcst LC'!Y$2</f>
        <v>4000</v>
      </c>
      <c r="Z31" s="80">
        <f>+'Fcst LC'!Z55*'Fcst LC'!Z$2</f>
        <v>250</v>
      </c>
      <c r="AA31" s="80">
        <f>+'Fcst LC'!AA55*'Fcst LC'!AA$2</f>
        <v>250</v>
      </c>
      <c r="AB31" s="80">
        <f>+'Fcst LC'!AB55*'Fcst LC'!AB$2</f>
        <v>250</v>
      </c>
      <c r="AC31" s="3">
        <f t="shared" si="44"/>
        <v>750</v>
      </c>
      <c r="AD31" s="27">
        <f t="shared" si="45"/>
        <v>3250</v>
      </c>
      <c r="AF31" s="27">
        <f t="shared" si="36"/>
        <v>16000</v>
      </c>
      <c r="AG31" s="27">
        <f t="shared" si="37"/>
        <v>2500</v>
      </c>
    </row>
    <row r="32" spans="1:33">
      <c r="B32" s="43" t="s">
        <v>189</v>
      </c>
      <c r="D32" s="27">
        <f>+'Fcst LC'!D56*'Fcst LC'!D$2</f>
        <v>0</v>
      </c>
      <c r="E32" s="80">
        <f>+'Fcst LC'!E56*'Fcst LC'!E$2</f>
        <v>0</v>
      </c>
      <c r="F32" s="80">
        <f>+'Fcst LC'!F56*'Fcst LC'!F$2</f>
        <v>0</v>
      </c>
      <c r="G32" s="80">
        <f>+'Fcst LC'!G56*'Fcst LC'!G$2</f>
        <v>100</v>
      </c>
      <c r="H32" s="3">
        <f t="shared" si="38"/>
        <v>100</v>
      </c>
      <c r="I32" s="27">
        <f t="shared" si="39"/>
        <v>-100</v>
      </c>
      <c r="K32" s="27">
        <f>+'Fcst LC'!K56*'Fcst LC'!K$2</f>
        <v>0</v>
      </c>
      <c r="L32" s="80">
        <f>+'Fcst LC'!L56*'Fcst LC'!L$2</f>
        <v>100</v>
      </c>
      <c r="M32" s="80">
        <f>+'Fcst LC'!M56*'Fcst LC'!M$2</f>
        <v>100</v>
      </c>
      <c r="N32" s="80">
        <f>+'Fcst LC'!N56*'Fcst LC'!N$2</f>
        <v>100</v>
      </c>
      <c r="O32" s="3">
        <f t="shared" si="40"/>
        <v>300</v>
      </c>
      <c r="P32" s="27">
        <f t="shared" si="41"/>
        <v>-300</v>
      </c>
      <c r="R32" s="27">
        <f>+'Fcst LC'!R56*'Fcst LC'!R$2</f>
        <v>0</v>
      </c>
      <c r="S32" s="80">
        <f>+'Fcst LC'!S56*'Fcst LC'!S$2</f>
        <v>100</v>
      </c>
      <c r="T32" s="80">
        <f>+'Fcst LC'!T56*'Fcst LC'!T$2</f>
        <v>100</v>
      </c>
      <c r="U32" s="80">
        <f>+'Fcst LC'!U56*'Fcst LC'!U$2</f>
        <v>100</v>
      </c>
      <c r="V32" s="3">
        <f t="shared" si="42"/>
        <v>300</v>
      </c>
      <c r="W32" s="27">
        <f t="shared" si="43"/>
        <v>-300</v>
      </c>
      <c r="Y32" s="27">
        <f>+'Fcst LC'!Y56*'Fcst LC'!Y$2</f>
        <v>0</v>
      </c>
      <c r="Z32" s="80">
        <f>+'Fcst LC'!Z56*'Fcst LC'!Z$2</f>
        <v>100</v>
      </c>
      <c r="AA32" s="80">
        <f>+'Fcst LC'!AA56*'Fcst LC'!AA$2</f>
        <v>100</v>
      </c>
      <c r="AB32" s="80">
        <f>+'Fcst LC'!AB56*'Fcst LC'!AB$2</f>
        <v>100</v>
      </c>
      <c r="AC32" s="3">
        <f t="shared" si="44"/>
        <v>300</v>
      </c>
      <c r="AD32" s="27">
        <f t="shared" si="45"/>
        <v>-300</v>
      </c>
      <c r="AF32" s="27">
        <f>SUM(H32,K32,R32,Y32)</f>
        <v>100</v>
      </c>
      <c r="AG32" s="27">
        <f t="shared" si="37"/>
        <v>1000</v>
      </c>
    </row>
    <row r="33" spans="2:33" ht="12">
      <c r="E33" s="23"/>
      <c r="F33" s="23"/>
      <c r="G33" s="23"/>
      <c r="H33" s="23"/>
      <c r="L33" s="23"/>
      <c r="M33" s="23"/>
      <c r="N33" s="23"/>
      <c r="O33" s="23"/>
      <c r="S33" s="23"/>
      <c r="T33" s="23"/>
      <c r="U33" s="23"/>
      <c r="V33" s="23"/>
      <c r="Z33" s="23"/>
      <c r="AA33" s="23"/>
      <c r="AB33" s="23"/>
      <c r="AC33" s="23"/>
    </row>
    <row r="34" spans="2:33" ht="14" thickBot="1">
      <c r="B34" s="7" t="s">
        <v>70</v>
      </c>
      <c r="D34" s="24">
        <f t="shared" ref="D34:I34" si="46">SUM(D24:D33)</f>
        <v>52304.17</v>
      </c>
      <c r="E34" s="24">
        <f t="shared" si="46"/>
        <v>0</v>
      </c>
      <c r="F34" s="24">
        <f t="shared" si="46"/>
        <v>0</v>
      </c>
      <c r="G34" s="24">
        <f t="shared" si="46"/>
        <v>4130.0883333333331</v>
      </c>
      <c r="H34" s="24">
        <f t="shared" si="46"/>
        <v>4130.0883333333331</v>
      </c>
      <c r="I34" s="24">
        <f t="shared" si="46"/>
        <v>48174.081666666665</v>
      </c>
      <c r="K34" s="24">
        <f t="shared" ref="K34:P34" si="47">SUM(K24:K33)</f>
        <v>52304.17</v>
      </c>
      <c r="L34" s="24">
        <f t="shared" si="47"/>
        <v>4140.0234333333337</v>
      </c>
      <c r="M34" s="24">
        <f t="shared" si="47"/>
        <v>4150.157235333334</v>
      </c>
      <c r="N34" s="24">
        <f t="shared" si="47"/>
        <v>4160.4937133733338</v>
      </c>
      <c r="O34" s="24">
        <f t="shared" si="47"/>
        <v>12450.674382040001</v>
      </c>
      <c r="P34" s="24">
        <f t="shared" si="47"/>
        <v>39853.495617959998</v>
      </c>
      <c r="R34" s="24">
        <f t="shared" ref="R34:W34" si="48">SUM(R24:R33)</f>
        <v>52304.17</v>
      </c>
      <c r="S34" s="24">
        <f t="shared" si="48"/>
        <v>4171.036920974133</v>
      </c>
      <c r="T34" s="24">
        <f t="shared" si="48"/>
        <v>4181.7909927269493</v>
      </c>
      <c r="U34" s="24">
        <f t="shared" si="48"/>
        <v>4192.7601459148218</v>
      </c>
      <c r="V34" s="24">
        <f t="shared" si="48"/>
        <v>12545.588059615904</v>
      </c>
      <c r="W34" s="24">
        <f t="shared" si="48"/>
        <v>39758.581940384094</v>
      </c>
      <c r="Y34" s="24">
        <f t="shared" ref="Y34:AD34" si="49">SUM(Y24:Y33)</f>
        <v>52304.17</v>
      </c>
      <c r="Z34" s="24">
        <f t="shared" si="49"/>
        <v>4203.9486821664514</v>
      </c>
      <c r="AA34" s="24">
        <f t="shared" si="49"/>
        <v>4215.3609891431142</v>
      </c>
      <c r="AB34" s="24">
        <f t="shared" si="49"/>
        <v>4227.0015422593096</v>
      </c>
      <c r="AC34" s="24">
        <f t="shared" si="49"/>
        <v>12646.311213568875</v>
      </c>
      <c r="AD34" s="24">
        <f t="shared" si="49"/>
        <v>39657.858786431127</v>
      </c>
      <c r="AF34" s="24">
        <f>SUM(AF24:AF33)</f>
        <v>209316.68</v>
      </c>
      <c r="AG34" s="24">
        <f>SUM(AG24:AG33)</f>
        <v>41772.661988558117</v>
      </c>
    </row>
    <row r="35" spans="2:33" ht="9.5" customHeight="1" thickTop="1">
      <c r="E35" s="23"/>
      <c r="F35" s="23"/>
      <c r="G35" s="23"/>
      <c r="H35" s="23"/>
      <c r="L35" s="23"/>
      <c r="M35" s="23"/>
      <c r="N35" s="23"/>
      <c r="O35" s="23"/>
      <c r="S35" s="23"/>
      <c r="T35" s="23"/>
      <c r="U35" s="23"/>
      <c r="V35" s="23"/>
      <c r="Z35" s="23"/>
      <c r="AA35" s="23"/>
      <c r="AB35" s="23"/>
      <c r="AC35" s="23"/>
    </row>
    <row r="36" spans="2:33">
      <c r="B36" s="13" t="s">
        <v>71</v>
      </c>
      <c r="D36" s="23">
        <f>+'Fcst LC'!D60*'Fcst LC'!D$2</f>
        <v>12000</v>
      </c>
      <c r="E36" s="80">
        <f>+'Fcst LC'!E60*'Fcst LC'!E$2</f>
        <v>0</v>
      </c>
      <c r="F36" s="80">
        <f>+'Fcst LC'!F60*'Fcst LC'!F$2</f>
        <v>0</v>
      </c>
      <c r="G36" s="80">
        <f>+'Fcst LC'!G60*'Fcst LC'!G$2</f>
        <v>0</v>
      </c>
      <c r="H36" s="3">
        <f>SUM(E36:G36)</f>
        <v>0</v>
      </c>
      <c r="I36" s="27">
        <f>+D36-H36</f>
        <v>12000</v>
      </c>
      <c r="K36" s="27">
        <f>+'Fcst LC'!K60*'Fcst LC'!K$2</f>
        <v>12000</v>
      </c>
      <c r="L36" s="80">
        <f>+'Fcst LC'!L60*'Fcst LC'!L$2</f>
        <v>0</v>
      </c>
      <c r="M36" s="80">
        <f>+'Fcst LC'!M60*'Fcst LC'!M$2</f>
        <v>0</v>
      </c>
      <c r="N36" s="80">
        <f>+'Fcst LC'!N60*'Fcst LC'!N$2</f>
        <v>0</v>
      </c>
      <c r="O36" s="3">
        <f>SUM(L36:N36)</f>
        <v>0</v>
      </c>
      <c r="P36" s="27">
        <f>+K36-O36</f>
        <v>12000</v>
      </c>
      <c r="R36" s="27">
        <f>+'Fcst LC'!R60*'Fcst LC'!R$2</f>
        <v>12000</v>
      </c>
      <c r="S36" s="80">
        <f>+'Fcst LC'!S60*'Fcst LC'!S$2</f>
        <v>0</v>
      </c>
      <c r="T36" s="80">
        <f>+'Fcst LC'!T60*'Fcst LC'!T$2</f>
        <v>0</v>
      </c>
      <c r="U36" s="80">
        <f>+'Fcst LC'!U60*'Fcst LC'!U$2</f>
        <v>0</v>
      </c>
      <c r="V36" s="3">
        <f>SUM(S36:U36)</f>
        <v>0</v>
      </c>
      <c r="W36" s="27">
        <f>+R36-V36</f>
        <v>12000</v>
      </c>
      <c r="Y36" s="27">
        <f>+'Fcst LC'!Y60*'Fcst LC'!Y$2</f>
        <v>12000</v>
      </c>
      <c r="Z36" s="80">
        <f>+'Fcst LC'!Z60*'Fcst LC'!Z$2</f>
        <v>0</v>
      </c>
      <c r="AA36" s="80">
        <f>+'Fcst LC'!AA60*'Fcst LC'!AA$2</f>
        <v>0</v>
      </c>
      <c r="AB36" s="80">
        <f>+'Fcst LC'!AB60*'Fcst LC'!AB$2</f>
        <v>0</v>
      </c>
      <c r="AC36" s="3">
        <f>SUM(Z36:AB36)</f>
        <v>0</v>
      </c>
      <c r="AD36" s="27">
        <f>+Y36-AC36</f>
        <v>12000</v>
      </c>
      <c r="AF36" s="27">
        <f>SUM(D36,K36,R36,Y36)</f>
        <v>48000</v>
      </c>
      <c r="AG36" s="27">
        <f>SUM(H36,O36,V36,AC36)</f>
        <v>0</v>
      </c>
    </row>
    <row r="37" spans="2:33" hidden="1">
      <c r="E37" s="19"/>
      <c r="F37" s="19"/>
      <c r="G37" s="19"/>
      <c r="H37" s="23"/>
      <c r="L37" s="19"/>
      <c r="M37" s="19"/>
      <c r="N37" s="19"/>
      <c r="O37" s="23"/>
      <c r="S37" s="19"/>
      <c r="T37" s="19"/>
      <c r="U37" s="19"/>
      <c r="V37" s="23"/>
      <c r="Z37" s="19"/>
      <c r="AA37" s="19"/>
      <c r="AB37" s="19"/>
      <c r="AC37" s="23"/>
    </row>
    <row r="38" spans="2:33" ht="12">
      <c r="E38" s="23"/>
      <c r="F38" s="23"/>
      <c r="G38" s="23"/>
      <c r="H38" s="23"/>
      <c r="L38" s="23"/>
      <c r="M38" s="23"/>
      <c r="N38" s="23"/>
      <c r="O38" s="23"/>
      <c r="S38" s="23"/>
      <c r="T38" s="23"/>
      <c r="U38" s="23"/>
      <c r="V38" s="23"/>
      <c r="Z38" s="23"/>
      <c r="AA38" s="23"/>
      <c r="AB38" s="23"/>
      <c r="AC38" s="23"/>
    </row>
    <row r="39" spans="2:33">
      <c r="B39" s="13" t="s">
        <v>89</v>
      </c>
      <c r="D39" s="23">
        <f>+'Fcst LC'!D83*'Fcst LC'!D$2</f>
        <v>4264</v>
      </c>
      <c r="E39" s="80">
        <f>+'Fcst LC'!E83*'Fcst LC'!E$2</f>
        <v>0</v>
      </c>
      <c r="F39" s="80">
        <f>+'Fcst LC'!F83*'Fcst LC'!F$2</f>
        <v>0</v>
      </c>
      <c r="G39" s="80">
        <f>+'Fcst LC'!G83*'Fcst LC'!G$2</f>
        <v>1215</v>
      </c>
      <c r="H39" s="3">
        <f>SUM(E39:G39)</f>
        <v>1215</v>
      </c>
      <c r="I39" s="27">
        <f>+D39-H39</f>
        <v>3049</v>
      </c>
      <c r="K39" s="27">
        <f>+'Fcst LC'!K83*'Fcst LC'!K$2</f>
        <v>4791</v>
      </c>
      <c r="L39" s="80">
        <f>+'Fcst LC'!L83*'Fcst LC'!L$2</f>
        <v>1215</v>
      </c>
      <c r="M39" s="80">
        <f>+'Fcst LC'!M83*'Fcst LC'!M$2</f>
        <v>1215</v>
      </c>
      <c r="N39" s="80">
        <f>+'Fcst LC'!N83*'Fcst LC'!N$2</f>
        <v>1215</v>
      </c>
      <c r="O39" s="3">
        <f>SUM(L39:N39)</f>
        <v>3645</v>
      </c>
      <c r="P39" s="27">
        <f>+K39-O39</f>
        <v>1146</v>
      </c>
      <c r="R39" s="27">
        <f>+'Fcst LC'!R83*'Fcst LC'!R$2</f>
        <v>4917</v>
      </c>
      <c r="S39" s="80">
        <f>+'Fcst LC'!S83*'Fcst LC'!S$2</f>
        <v>1215</v>
      </c>
      <c r="T39" s="80">
        <f>+'Fcst LC'!T83*'Fcst LC'!T$2</f>
        <v>1215</v>
      </c>
      <c r="U39" s="80">
        <f>+'Fcst LC'!U83*'Fcst LC'!U$2</f>
        <v>1215</v>
      </c>
      <c r="V39" s="3">
        <f>SUM(S39:U39)</f>
        <v>3645</v>
      </c>
      <c r="W39" s="27">
        <f>+R39-V39</f>
        <v>1272</v>
      </c>
      <c r="Y39" s="27">
        <f>+'Fcst LC'!Y83*'Fcst LC'!Y$2</f>
        <v>5042</v>
      </c>
      <c r="Z39" s="80">
        <f>+'Fcst LC'!Z83*'Fcst LC'!Z$2</f>
        <v>1215</v>
      </c>
      <c r="AA39" s="80">
        <f>+'Fcst LC'!AA83*'Fcst LC'!AA$2</f>
        <v>1215</v>
      </c>
      <c r="AB39" s="80">
        <f>+'Fcst LC'!AB83*'Fcst LC'!AB$2</f>
        <v>1215</v>
      </c>
      <c r="AC39" s="3">
        <f>SUM(Z39:AB39)</f>
        <v>3645</v>
      </c>
      <c r="AD39" s="27">
        <f>+Y39-AC39</f>
        <v>1397</v>
      </c>
      <c r="AF39" s="27">
        <f>SUM(D39,K39,R39,Y39)</f>
        <v>19014</v>
      </c>
      <c r="AG39" s="27">
        <f>SUM(H39,O39,V39,AC39)</f>
        <v>12150</v>
      </c>
    </row>
    <row r="40" spans="2:33">
      <c r="E40" s="19"/>
      <c r="F40" s="19"/>
      <c r="G40" s="19"/>
      <c r="L40" s="19"/>
      <c r="M40" s="19"/>
      <c r="N40" s="19"/>
      <c r="S40" s="19"/>
      <c r="T40" s="19"/>
      <c r="U40" s="19"/>
      <c r="Z40" s="19"/>
      <c r="AA40" s="19"/>
      <c r="AB40" s="19"/>
    </row>
    <row r="41" spans="2:33">
      <c r="B41" s="13" t="s">
        <v>187</v>
      </c>
      <c r="D41" s="23">
        <f>+'Fcst LC'!D138*'Fcst LC'!D$2</f>
        <v>0</v>
      </c>
      <c r="E41" s="80">
        <f>+'Fcst LC'!E138*'Fcst LC'!E$2</f>
        <v>0</v>
      </c>
      <c r="F41" s="80">
        <f>+'Fcst LC'!F138*'Fcst LC'!F$2</f>
        <v>0</v>
      </c>
      <c r="G41" s="80">
        <f>+'Fcst LC'!G138*'Fcst LC'!G$2</f>
        <v>500</v>
      </c>
      <c r="H41" s="3">
        <f t="shared" ref="H41" si="50">SUM(E41:G41)</f>
        <v>500</v>
      </c>
      <c r="I41" s="27">
        <f t="shared" ref="I41" si="51">+D41-H41</f>
        <v>-500</v>
      </c>
      <c r="K41" s="27">
        <f>+'Fcst LC'!K138*'Fcst LC'!K$2</f>
        <v>0</v>
      </c>
      <c r="L41" s="80">
        <f>+'Fcst LC'!L138*'Fcst LC'!L$2</f>
        <v>500</v>
      </c>
      <c r="M41" s="80">
        <f>+'Fcst LC'!M138*'Fcst LC'!M$2</f>
        <v>500</v>
      </c>
      <c r="N41" s="80">
        <f>+'Fcst LC'!N138*'Fcst LC'!N$2</f>
        <v>500</v>
      </c>
      <c r="O41" s="3">
        <f t="shared" ref="O41" si="52">SUM(L41:N41)</f>
        <v>1500</v>
      </c>
      <c r="P41" s="27">
        <f t="shared" ref="P41" si="53">+K41-O41</f>
        <v>-1500</v>
      </c>
      <c r="R41" s="27">
        <f>+'Fcst LC'!R138*'Fcst LC'!R$2</f>
        <v>0</v>
      </c>
      <c r="S41" s="80">
        <f>+'Fcst LC'!S138*'Fcst LC'!S$2</f>
        <v>500</v>
      </c>
      <c r="T41" s="80">
        <f>+'Fcst LC'!T138*'Fcst LC'!T$2</f>
        <v>500</v>
      </c>
      <c r="U41" s="80">
        <f>+'Fcst LC'!U138*'Fcst LC'!U$2</f>
        <v>500</v>
      </c>
      <c r="V41" s="3">
        <f t="shared" ref="V41" si="54">SUM(S41:U41)</f>
        <v>1500</v>
      </c>
      <c r="W41" s="27">
        <f t="shared" ref="W41" si="55">+R41-V41</f>
        <v>-1500</v>
      </c>
      <c r="Y41" s="27">
        <f>+'Fcst LC'!Y138*'Fcst LC'!Y$2</f>
        <v>0</v>
      </c>
      <c r="Z41" s="80">
        <f>+'Fcst LC'!Z138*'Fcst LC'!Z$2</f>
        <v>500</v>
      </c>
      <c r="AA41" s="80">
        <f>+'Fcst LC'!AA138*'Fcst LC'!AA$2</f>
        <v>500</v>
      </c>
      <c r="AB41" s="80">
        <f>+'Fcst LC'!AB138*'Fcst LC'!AB$2</f>
        <v>500</v>
      </c>
      <c r="AC41" s="3">
        <f t="shared" ref="AC41" si="56">SUM(Z41:AB41)</f>
        <v>1500</v>
      </c>
      <c r="AD41" s="27">
        <f t="shared" ref="AD41" si="57">+Y41-AC41</f>
        <v>-1500</v>
      </c>
      <c r="AF41" s="27">
        <f t="shared" ref="AF41" si="58">SUM(H41,K41,R41,Y41)</f>
        <v>500</v>
      </c>
      <c r="AG41" s="27">
        <f t="shared" ref="AG41" si="59">SUM(H41,O41,V41,AC41)</f>
        <v>5000</v>
      </c>
    </row>
    <row r="42" spans="2:33" ht="12" hidden="1">
      <c r="E42" s="23"/>
      <c r="F42" s="23"/>
      <c r="G42" s="23"/>
      <c r="H42" s="23"/>
      <c r="L42" s="23"/>
      <c r="M42" s="23"/>
      <c r="N42" s="23"/>
      <c r="O42" s="23"/>
      <c r="S42" s="23"/>
      <c r="T42" s="23"/>
      <c r="U42" s="23"/>
      <c r="V42" s="23"/>
      <c r="Z42" s="23"/>
      <c r="AA42" s="23"/>
      <c r="AB42" s="23"/>
      <c r="AC42" s="23"/>
    </row>
    <row r="43" spans="2:33" ht="14" thickBot="1">
      <c r="B43" s="7" t="s">
        <v>132</v>
      </c>
      <c r="D43" s="24">
        <f t="shared" ref="D43:I43" si="60">SUM(D41:D42)</f>
        <v>0</v>
      </c>
      <c r="E43" s="24">
        <f t="shared" si="60"/>
        <v>0</v>
      </c>
      <c r="F43" s="24">
        <f t="shared" si="60"/>
        <v>0</v>
      </c>
      <c r="G43" s="24">
        <f t="shared" si="60"/>
        <v>500</v>
      </c>
      <c r="H43" s="24">
        <f t="shared" si="60"/>
        <v>500</v>
      </c>
      <c r="I43" s="24">
        <f t="shared" si="60"/>
        <v>-500</v>
      </c>
      <c r="K43" s="24">
        <f t="shared" ref="K43:P43" si="61">SUM(K41:K42)</f>
        <v>0</v>
      </c>
      <c r="L43" s="24">
        <f t="shared" si="61"/>
        <v>500</v>
      </c>
      <c r="M43" s="24">
        <f t="shared" si="61"/>
        <v>500</v>
      </c>
      <c r="N43" s="24">
        <f t="shared" si="61"/>
        <v>500</v>
      </c>
      <c r="O43" s="24">
        <f t="shared" si="61"/>
        <v>1500</v>
      </c>
      <c r="P43" s="24">
        <f t="shared" si="61"/>
        <v>-1500</v>
      </c>
      <c r="R43" s="24">
        <f t="shared" ref="R43:W43" si="62">SUM(R41:R42)</f>
        <v>0</v>
      </c>
      <c r="S43" s="24">
        <f t="shared" si="62"/>
        <v>500</v>
      </c>
      <c r="T43" s="24">
        <f t="shared" si="62"/>
        <v>500</v>
      </c>
      <c r="U43" s="24">
        <f t="shared" si="62"/>
        <v>500</v>
      </c>
      <c r="V43" s="24">
        <f t="shared" si="62"/>
        <v>1500</v>
      </c>
      <c r="W43" s="24">
        <f t="shared" si="62"/>
        <v>-1500</v>
      </c>
      <c r="Y43" s="24">
        <f t="shared" ref="Y43:AD43" si="63">SUM(Y41:Y42)</f>
        <v>0</v>
      </c>
      <c r="Z43" s="24">
        <f t="shared" si="63"/>
        <v>500</v>
      </c>
      <c r="AA43" s="24">
        <f t="shared" si="63"/>
        <v>500</v>
      </c>
      <c r="AB43" s="24">
        <f t="shared" si="63"/>
        <v>500</v>
      </c>
      <c r="AC43" s="24">
        <f t="shared" si="63"/>
        <v>1500</v>
      </c>
      <c r="AD43" s="24">
        <f t="shared" si="63"/>
        <v>-1500</v>
      </c>
      <c r="AF43" s="24">
        <f>SUM(AF41:AF42)</f>
        <v>500</v>
      </c>
      <c r="AG43" s="24">
        <f>SUM(AG41:AG42)</f>
        <v>5000</v>
      </c>
    </row>
    <row r="44" spans="2:33" ht="7.25" customHeight="1" thickTop="1">
      <c r="E44" s="23"/>
      <c r="F44" s="23"/>
      <c r="G44" s="23"/>
      <c r="H44" s="23"/>
      <c r="L44" s="23"/>
      <c r="M44" s="23"/>
      <c r="N44" s="23"/>
      <c r="O44" s="23"/>
      <c r="S44" s="23"/>
      <c r="T44" s="23"/>
      <c r="U44" s="23"/>
      <c r="V44" s="23"/>
      <c r="Z44" s="23"/>
      <c r="AA44" s="23"/>
      <c r="AB44" s="23"/>
      <c r="AC44" s="23"/>
    </row>
    <row r="45" spans="2:33" ht="14" thickBot="1">
      <c r="B45" s="15" t="s">
        <v>133</v>
      </c>
      <c r="D45" s="26" t="e">
        <f>SUM(D18,D23,D34,D36,#REF!,D39,#REF!,#REF!,#REF!,D43)</f>
        <v>#REF!</v>
      </c>
      <c r="E45" s="26" t="e">
        <f>SUM(E18,E23,E34,E36,#REF!,E39,#REF!,#REF!,#REF!,E43)</f>
        <v>#REF!</v>
      </c>
      <c r="F45" s="26" t="e">
        <f>SUM(F18,F23,F34,F36,#REF!,F39,#REF!,#REF!,#REF!,F43)</f>
        <v>#REF!</v>
      </c>
      <c r="G45" s="26" t="e">
        <f>SUM(G18,G23,G34,G36,#REF!,G39,#REF!,#REF!,#REF!,G43)</f>
        <v>#REF!</v>
      </c>
      <c r="H45" s="26">
        <f>SUM(H18,H23,H34,H36,H39,H43)</f>
        <v>18403.388333333332</v>
      </c>
      <c r="I45" s="26" t="e">
        <f>SUM(I18,I23,I34,I36,#REF!,I39,#REF!,#REF!,#REF!,I43)</f>
        <v>#REF!</v>
      </c>
      <c r="K45" s="26" t="e">
        <f>SUM(K18,K23,K34,K36,#REF!,K39,#REF!,#REF!,#REF!,K43)</f>
        <v>#REF!</v>
      </c>
      <c r="L45" s="26" t="e">
        <f>SUM(L18,L23,L34,L36,#REF!,L39,#REF!,#REF!,#REF!,L43)</f>
        <v>#REF!</v>
      </c>
      <c r="M45" s="26" t="e">
        <f>SUM(M18,M23,M34,M36,#REF!,M39,#REF!,#REF!,#REF!,M43)</f>
        <v>#REF!</v>
      </c>
      <c r="N45" s="26" t="e">
        <f>SUM(N18,N23,N34,N36,#REF!,N39,#REF!,#REF!,#REF!,N43)</f>
        <v>#REF!</v>
      </c>
      <c r="O45" s="26">
        <f>SUM(O18,O23,O34,O36,O39,O43)</f>
        <v>41677.124382039998</v>
      </c>
      <c r="P45" s="26" t="e">
        <f>SUM(P18,P23,P34,P36,#REF!,P39,#REF!,#REF!,#REF!,P43)</f>
        <v>#REF!</v>
      </c>
      <c r="R45" s="26" t="e">
        <f>SUM(R18,R23,R34,R36,#REF!,R39,#REF!,#REF!,#REF!,R43)</f>
        <v>#REF!</v>
      </c>
      <c r="S45" s="26" t="e">
        <f>SUM(S18,S23,S34,S36,#REF!,S39,#REF!,#REF!,#REF!,S43)</f>
        <v>#REF!</v>
      </c>
      <c r="T45" s="26" t="e">
        <f>SUM(T18,T23,T34,T36,#REF!,T39,#REF!,#REF!,#REF!,T43)</f>
        <v>#REF!</v>
      </c>
      <c r="U45" s="26" t="e">
        <f>SUM(U18,U23,U34,U36,#REF!,U39,#REF!,#REF!,#REF!,U43)</f>
        <v>#REF!</v>
      </c>
      <c r="V45" s="26">
        <f>SUM(V18,V23,V34,V36,V39,V43)</f>
        <v>42030.788059615908</v>
      </c>
      <c r="W45" s="26" t="e">
        <f>SUM(W18,W23,W34,W36,#REF!,W39,#REF!,#REF!,#REF!,W43)</f>
        <v>#REF!</v>
      </c>
      <c r="Y45" s="26" t="e">
        <f>SUM(Y18,Y23,Y34,Y36,#REF!,Y39,#REF!,#REF!,#REF!,Y43)</f>
        <v>#REF!</v>
      </c>
      <c r="Z45" s="26" t="e">
        <f>SUM(Z18,Z23,Z34,Z36,#REF!,Z39,#REF!,#REF!,#REF!,Z43)</f>
        <v>#REF!</v>
      </c>
      <c r="AA45" s="26" t="e">
        <f>SUM(AA18,AA23,AA34,AA36,#REF!,AA39,#REF!,#REF!,#REF!,AA43)</f>
        <v>#REF!</v>
      </c>
      <c r="AB45" s="26" t="e">
        <f>SUM(AB18,AB23,AB34,AB36,#REF!,AB39,#REF!,#REF!,#REF!,AB43)</f>
        <v>#REF!</v>
      </c>
      <c r="AC45" s="26">
        <f>SUM(AC18,AC23,AC34,AC36,AC39,AC43)</f>
        <v>42131.511213568876</v>
      </c>
      <c r="AD45" s="26" t="e">
        <f>SUM(AD18,AD23,AD34,AD36,#REF!,AD39,#REF!,#REF!,#REF!,AD43)</f>
        <v>#REF!</v>
      </c>
      <c r="AF45" s="26" t="e">
        <f>SUM(AF18,AF23,AF34,AF36,#REF!,AF39,#REF!,#REF!,#REF!,AF43)</f>
        <v>#REF!</v>
      </c>
      <c r="AG45" s="26">
        <f>SUM(AG18,AG23,AG34,AG36,AG39,AG43)</f>
        <v>144242.8119885581</v>
      </c>
    </row>
    <row r="46" spans="2:33" ht="14" thickTop="1">
      <c r="B46" s="15" t="s">
        <v>182</v>
      </c>
      <c r="D46" s="19"/>
      <c r="E46" s="19"/>
      <c r="F46" s="19"/>
      <c r="G46" s="19"/>
      <c r="H46" s="19"/>
      <c r="I46" s="19"/>
      <c r="K46" s="19"/>
      <c r="L46" s="19"/>
      <c r="M46" s="19"/>
      <c r="N46" s="19"/>
      <c r="O46" s="19"/>
      <c r="P46" s="19"/>
      <c r="R46" s="19"/>
      <c r="S46" s="19"/>
      <c r="T46" s="19"/>
      <c r="U46" s="19"/>
      <c r="V46" s="19"/>
      <c r="W46" s="19"/>
      <c r="Y46" s="19"/>
      <c r="Z46" s="19"/>
      <c r="AA46" s="19"/>
      <c r="AB46" s="19"/>
      <c r="AC46" s="19" t="str">
        <f>IF((+AC45+V45+O45+H45)=AG45,"","error")</f>
        <v/>
      </c>
      <c r="AD46" s="19"/>
      <c r="AF46" s="19"/>
      <c r="AG46" s="19"/>
    </row>
    <row r="47" spans="2:33" ht="12">
      <c r="B47" s="15" t="s">
        <v>179</v>
      </c>
      <c r="E47" s="23">
        <f>+'Mth LC'!D111</f>
        <v>0</v>
      </c>
      <c r="F47" s="23">
        <f>+'Mth LC'!E111</f>
        <v>3</v>
      </c>
      <c r="G47" s="23">
        <f>+'Mth LC'!F111</f>
        <v>4</v>
      </c>
      <c r="H47" s="23">
        <f>+'Mth LC'!F111</f>
        <v>4</v>
      </c>
      <c r="L47" s="23">
        <f>+'Mth LC'!G111</f>
        <v>4</v>
      </c>
      <c r="M47" s="23">
        <f>+'Mth LC'!H111</f>
        <v>4</v>
      </c>
      <c r="N47" s="23">
        <f>+'Mth LC'!I111</f>
        <v>4</v>
      </c>
      <c r="O47" s="23">
        <f>+'Mth LC'!I111</f>
        <v>4</v>
      </c>
      <c r="S47" s="23">
        <f>+'Mth LC'!J111</f>
        <v>4</v>
      </c>
      <c r="T47" s="23">
        <f>+'Mth LC'!K111</f>
        <v>4</v>
      </c>
      <c r="U47" s="23">
        <f>+'Mth LC'!L111</f>
        <v>4</v>
      </c>
      <c r="V47" s="23">
        <f>+'Mth LC'!L111</f>
        <v>4</v>
      </c>
      <c r="Z47" s="23">
        <f>+'Mth LC'!M111</f>
        <v>4</v>
      </c>
      <c r="AA47" s="23">
        <f>+'Mth LC'!N111</f>
        <v>4</v>
      </c>
      <c r="AB47" s="23">
        <f>+'Mth LC'!O111</f>
        <v>4</v>
      </c>
      <c r="AC47" s="23">
        <f>+'Mth LC'!O111</f>
        <v>4</v>
      </c>
    </row>
    <row r="48" spans="2:33">
      <c r="B48" s="6" t="s">
        <v>139</v>
      </c>
      <c r="E48" s="19"/>
      <c r="F48" s="19"/>
      <c r="G48" s="19"/>
      <c r="H48" s="23"/>
      <c r="L48" s="19"/>
      <c r="M48" s="19"/>
      <c r="N48" s="19"/>
      <c r="O48" s="23"/>
      <c r="S48" s="19"/>
      <c r="T48" s="19"/>
      <c r="U48" s="19"/>
      <c r="V48" s="23"/>
      <c r="Z48" s="19"/>
      <c r="AA48" s="19"/>
      <c r="AB48" s="19"/>
      <c r="AC48" s="23"/>
    </row>
    <row r="49" spans="1:33">
      <c r="E49" s="19"/>
      <c r="F49" s="19"/>
      <c r="G49" s="19"/>
      <c r="H49" s="23"/>
      <c r="L49" s="19"/>
      <c r="M49" s="19"/>
      <c r="N49" s="19"/>
      <c r="O49" s="23"/>
      <c r="S49" s="19"/>
      <c r="T49" s="19"/>
      <c r="U49" s="19"/>
      <c r="V49" s="23"/>
      <c r="Z49" s="19"/>
      <c r="AA49" s="19"/>
      <c r="AB49" s="19"/>
      <c r="AC49" s="23"/>
    </row>
    <row r="50" spans="1:33">
      <c r="A50" s="14">
        <v>15100</v>
      </c>
      <c r="B50" s="13" t="s">
        <v>140</v>
      </c>
      <c r="D50" s="23">
        <f>+'Fcst LC'!D147*'Fcst LC'!D$2</f>
        <v>55500</v>
      </c>
      <c r="E50" s="80">
        <f>+'Fcst LC'!E147*'Fcst LC'!E$2</f>
        <v>0</v>
      </c>
      <c r="F50" s="80">
        <f>+'Fcst LC'!F147*'Fcst LC'!F$2</f>
        <v>0</v>
      </c>
      <c r="G50" s="80">
        <f>+'Fcst LC'!G147*'Fcst LC'!G$2</f>
        <v>0</v>
      </c>
      <c r="H50" s="3">
        <f>SUM(E50:G50)</f>
        <v>0</v>
      </c>
      <c r="I50" s="27">
        <f>+D50-H50</f>
        <v>55500</v>
      </c>
      <c r="K50" s="27">
        <f>+'Fcst LC'!K147*'Fcst LC'!K$2</f>
        <v>1500</v>
      </c>
      <c r="L50" s="80">
        <f>+'Fcst LC'!L147*'Fcst LC'!L$2</f>
        <v>0</v>
      </c>
      <c r="M50" s="80">
        <f>+'Fcst LC'!M147*'Fcst LC'!M$2</f>
        <v>0</v>
      </c>
      <c r="N50" s="80">
        <f>+'Fcst LC'!N147*'Fcst LC'!N$2</f>
        <v>0</v>
      </c>
      <c r="O50" s="3">
        <f>SUM(L50:N50)</f>
        <v>0</v>
      </c>
      <c r="P50" s="27">
        <f>+K50-O50</f>
        <v>1500</v>
      </c>
      <c r="R50" s="27">
        <f>+'Fcst LC'!R147*'Fcst LC'!R$2</f>
        <v>1500</v>
      </c>
      <c r="S50" s="80">
        <f>+'Fcst LC'!S147*'Fcst LC'!S$2</f>
        <v>0</v>
      </c>
      <c r="T50" s="80">
        <f>+'Fcst LC'!T147*'Fcst LC'!T$2</f>
        <v>0</v>
      </c>
      <c r="U50" s="80">
        <f>+'Fcst LC'!U147*'Fcst LC'!U$2</f>
        <v>0</v>
      </c>
      <c r="V50" s="3">
        <f>SUM(S50:U50)</f>
        <v>0</v>
      </c>
      <c r="W50" s="27">
        <f>+R50-V50</f>
        <v>1500</v>
      </c>
      <c r="Y50" s="27">
        <f>+'Fcst LC'!Y147*'Fcst LC'!Y$2</f>
        <v>1500</v>
      </c>
      <c r="Z50" s="80">
        <f>+'Fcst LC'!Z147*'Fcst LC'!Z$2</f>
        <v>0</v>
      </c>
      <c r="AA50" s="80">
        <f>+'Fcst LC'!AA147*'Fcst LC'!AA$2</f>
        <v>0</v>
      </c>
      <c r="AB50" s="80">
        <f>+'Fcst LC'!AB147*'Fcst LC'!AB$2</f>
        <v>0</v>
      </c>
      <c r="AC50" s="3">
        <f>SUM(Z50:AB50)</f>
        <v>0</v>
      </c>
      <c r="AD50" s="27">
        <f>+Y50-AC50</f>
        <v>1500</v>
      </c>
      <c r="AF50" s="27"/>
      <c r="AG50" s="27">
        <f>SUM(H50,O50,V50,AC50)</f>
        <v>0</v>
      </c>
    </row>
    <row r="51" spans="1:33">
      <c r="A51" s="14">
        <v>15230</v>
      </c>
      <c r="B51" s="13" t="s">
        <v>141</v>
      </c>
      <c r="D51" s="23">
        <f>+'Fcst LC'!D148*'Fcst LC'!D$2</f>
        <v>0</v>
      </c>
      <c r="E51" s="80">
        <f>+'Fcst LC'!E148*'Fcst LC'!E$2</f>
        <v>0</v>
      </c>
      <c r="F51" s="80">
        <f>+'Fcst LC'!F148*'Fcst LC'!F$2</f>
        <v>0</v>
      </c>
      <c r="G51" s="80">
        <f>+'Fcst LC'!G148*'Fcst LC'!G$2</f>
        <v>0</v>
      </c>
      <c r="H51" s="3">
        <f>SUM(E51:G51)</f>
        <v>0</v>
      </c>
      <c r="I51" s="27">
        <f>+D51-H51</f>
        <v>0</v>
      </c>
      <c r="K51" s="27">
        <f>+'Fcst LC'!K148*'Fcst LC'!K$2</f>
        <v>0</v>
      </c>
      <c r="L51" s="80">
        <f>+'Fcst LC'!L148*'Fcst LC'!L$2</f>
        <v>0</v>
      </c>
      <c r="M51" s="80">
        <f>+'Fcst LC'!M148*'Fcst LC'!M$2</f>
        <v>0</v>
      </c>
      <c r="N51" s="80">
        <f>+'Fcst LC'!N148*'Fcst LC'!N$2</f>
        <v>0</v>
      </c>
      <c r="O51" s="3">
        <f>SUM(L51:N51)</f>
        <v>0</v>
      </c>
      <c r="P51" s="27">
        <f>+K51-O51</f>
        <v>0</v>
      </c>
      <c r="R51" s="27">
        <f>+'Fcst LC'!R148*'Fcst LC'!R$2</f>
        <v>0</v>
      </c>
      <c r="S51" s="80">
        <f>+'Fcst LC'!S148*'Fcst LC'!S$2</f>
        <v>0</v>
      </c>
      <c r="T51" s="80">
        <f>+'Fcst LC'!T148*'Fcst LC'!T$2</f>
        <v>0</v>
      </c>
      <c r="U51" s="80">
        <f>+'Fcst LC'!U148*'Fcst LC'!U$2</f>
        <v>0</v>
      </c>
      <c r="V51" s="3">
        <f>SUM(S51:U51)</f>
        <v>0</v>
      </c>
      <c r="W51" s="27">
        <f>+R51-V51</f>
        <v>0</v>
      </c>
      <c r="Y51" s="27">
        <f>+'Fcst LC'!Y148*'Fcst LC'!Y$2</f>
        <v>0</v>
      </c>
      <c r="Z51" s="80">
        <f>+'Fcst LC'!Z148*'Fcst LC'!Z$2</f>
        <v>0</v>
      </c>
      <c r="AA51" s="80">
        <f>+'Fcst LC'!AA148*'Fcst LC'!AA$2</f>
        <v>0</v>
      </c>
      <c r="AB51" s="80">
        <f>+'Fcst LC'!AB148*'Fcst LC'!AB$2</f>
        <v>0</v>
      </c>
      <c r="AC51" s="3">
        <f>SUM(Z51:AB51)</f>
        <v>0</v>
      </c>
      <c r="AD51" s="27">
        <f>+Y51-AC51</f>
        <v>0</v>
      </c>
      <c r="AF51" s="27"/>
      <c r="AG51" s="27">
        <f>SUM(H51,O51,V51,AC51)</f>
        <v>0</v>
      </c>
    </row>
    <row r="52" spans="1:33">
      <c r="A52" s="14">
        <v>15240</v>
      </c>
      <c r="B52" s="13" t="s">
        <v>142</v>
      </c>
      <c r="D52" s="23">
        <f>+'Fcst LC'!D149*'Fcst LC'!D$2</f>
        <v>1000</v>
      </c>
      <c r="E52" s="80">
        <f>+'Fcst LC'!E149*'Fcst LC'!E$2</f>
        <v>0</v>
      </c>
      <c r="F52" s="80">
        <f>+'Fcst LC'!F149*'Fcst LC'!F$2</f>
        <v>0</v>
      </c>
      <c r="G52" s="80">
        <f>+'Fcst LC'!G149*'Fcst LC'!G$2</f>
        <v>0</v>
      </c>
      <c r="H52" s="3">
        <f>SUM(E52:G52)</f>
        <v>0</v>
      </c>
      <c r="I52" s="27">
        <f>+D52-H52</f>
        <v>1000</v>
      </c>
      <c r="K52" s="27">
        <f>+'Fcst LC'!K149*'Fcst LC'!K$2</f>
        <v>0</v>
      </c>
      <c r="L52" s="80">
        <f>+'Fcst LC'!L149*'Fcst LC'!L$2</f>
        <v>0</v>
      </c>
      <c r="M52" s="80">
        <f>+'Fcst LC'!M149*'Fcst LC'!M$2</f>
        <v>0</v>
      </c>
      <c r="N52" s="80">
        <f>+'Fcst LC'!N149*'Fcst LC'!N$2</f>
        <v>0</v>
      </c>
      <c r="O52" s="3">
        <f>SUM(L52:N52)</f>
        <v>0</v>
      </c>
      <c r="P52" s="27">
        <f>+K52-O52</f>
        <v>0</v>
      </c>
      <c r="R52" s="27">
        <f>+'Fcst LC'!R149*'Fcst LC'!R$2</f>
        <v>0</v>
      </c>
      <c r="S52" s="80">
        <f>+'Fcst LC'!S149*'Fcst LC'!S$2</f>
        <v>0</v>
      </c>
      <c r="T52" s="80">
        <f>+'Fcst LC'!T149*'Fcst LC'!T$2</f>
        <v>0</v>
      </c>
      <c r="U52" s="80">
        <f>+'Fcst LC'!U149*'Fcst LC'!U$2</f>
        <v>0</v>
      </c>
      <c r="V52" s="3">
        <f>SUM(S52:U52)</f>
        <v>0</v>
      </c>
      <c r="W52" s="27">
        <f>+R52-V52</f>
        <v>0</v>
      </c>
      <c r="Y52" s="27">
        <f>+'Fcst LC'!Y149*'Fcst LC'!Y$2</f>
        <v>0</v>
      </c>
      <c r="Z52" s="80">
        <f>+'Fcst LC'!Z149*'Fcst LC'!Z$2</f>
        <v>0</v>
      </c>
      <c r="AA52" s="80">
        <f>+'Fcst LC'!AA149*'Fcst LC'!AA$2</f>
        <v>0</v>
      </c>
      <c r="AB52" s="80">
        <f>+'Fcst LC'!AB149*'Fcst LC'!AB$2</f>
        <v>0</v>
      </c>
      <c r="AC52" s="3">
        <f>SUM(Z52:AB52)</f>
        <v>0</v>
      </c>
      <c r="AD52" s="27">
        <f>+Y52-AC52</f>
        <v>0</v>
      </c>
      <c r="AF52" s="27"/>
      <c r="AG52" s="27">
        <f>SUM(H52,O52,V52,AC52)</f>
        <v>0</v>
      </c>
    </row>
    <row r="53" spans="1:33">
      <c r="A53" s="14">
        <v>15300</v>
      </c>
      <c r="B53" s="13" t="s">
        <v>143</v>
      </c>
      <c r="D53" s="23">
        <f>+'Fcst LC'!D150*'Fcst LC'!D$2</f>
        <v>0</v>
      </c>
      <c r="E53" s="80">
        <f>+'Fcst LC'!E150*'Fcst LC'!E$2</f>
        <v>0</v>
      </c>
      <c r="F53" s="80">
        <f>+'Fcst LC'!F150*'Fcst LC'!F$2</f>
        <v>0</v>
      </c>
      <c r="G53" s="80">
        <f>+'Fcst LC'!G150*'Fcst LC'!G$2</f>
        <v>0</v>
      </c>
      <c r="H53" s="3">
        <f>SUM(E53:G53)</f>
        <v>0</v>
      </c>
      <c r="I53" s="27">
        <f>+D53-H53</f>
        <v>0</v>
      </c>
      <c r="K53" s="27">
        <f>+'Fcst LC'!K150*'Fcst LC'!K$2</f>
        <v>0</v>
      </c>
      <c r="L53" s="80">
        <f>+'Fcst LC'!L150*'Fcst LC'!L$2</f>
        <v>0</v>
      </c>
      <c r="M53" s="80">
        <f>+'Fcst LC'!M150*'Fcst LC'!M$2</f>
        <v>0</v>
      </c>
      <c r="N53" s="80">
        <f>+'Fcst LC'!N150*'Fcst LC'!N$2</f>
        <v>0</v>
      </c>
      <c r="O53" s="3">
        <f>SUM(L53:N53)</f>
        <v>0</v>
      </c>
      <c r="P53" s="27">
        <f>+K53-O53</f>
        <v>0</v>
      </c>
      <c r="R53" s="27">
        <f>+'Fcst LC'!R150*'Fcst LC'!R$2</f>
        <v>0</v>
      </c>
      <c r="S53" s="80">
        <f>+'Fcst LC'!S150*'Fcst LC'!S$2</f>
        <v>0</v>
      </c>
      <c r="T53" s="80">
        <f>+'Fcst LC'!T150*'Fcst LC'!T$2</f>
        <v>0</v>
      </c>
      <c r="U53" s="80">
        <f>+'Fcst LC'!U150*'Fcst LC'!U$2</f>
        <v>0</v>
      </c>
      <c r="V53" s="3">
        <f>SUM(S53:U53)</f>
        <v>0</v>
      </c>
      <c r="W53" s="27">
        <f>+R53-V53</f>
        <v>0</v>
      </c>
      <c r="Y53" s="27">
        <f>+'Fcst LC'!Y150*'Fcst LC'!Y$2</f>
        <v>0</v>
      </c>
      <c r="Z53" s="80">
        <f>+'Fcst LC'!Z150*'Fcst LC'!Z$2</f>
        <v>0</v>
      </c>
      <c r="AA53" s="80">
        <f>+'Fcst LC'!AA150*'Fcst LC'!AA$2</f>
        <v>0</v>
      </c>
      <c r="AB53" s="80">
        <f>+'Fcst LC'!AB150*'Fcst LC'!AB$2</f>
        <v>0</v>
      </c>
      <c r="AC53" s="3">
        <f>SUM(Z53:AB53)</f>
        <v>0</v>
      </c>
      <c r="AD53" s="27">
        <f>+Y53-AC53</f>
        <v>0</v>
      </c>
      <c r="AF53" s="27"/>
      <c r="AG53" s="27">
        <f>SUM(H53,O53,V53,AC53)</f>
        <v>0</v>
      </c>
    </row>
    <row r="54" spans="1:33">
      <c r="A54" s="14">
        <v>19200</v>
      </c>
      <c r="B54" s="13" t="s">
        <v>144</v>
      </c>
      <c r="D54" s="23">
        <f>+'Fcst LC'!D151*'Fcst LC'!D$2</f>
        <v>0</v>
      </c>
      <c r="E54" s="80">
        <f>+'Fcst LC'!E151*'Fcst LC'!E$2</f>
        <v>0</v>
      </c>
      <c r="F54" s="80">
        <f>+'Fcst LC'!F151*'Fcst LC'!F$2</f>
        <v>0</v>
      </c>
      <c r="G54" s="80">
        <f>+'Fcst LC'!G151*'Fcst LC'!G$2</f>
        <v>43750</v>
      </c>
      <c r="H54" s="3">
        <f>SUM(E54:G54)</f>
        <v>43750</v>
      </c>
      <c r="I54" s="27">
        <f>+D54-H54</f>
        <v>-43750</v>
      </c>
      <c r="K54" s="27">
        <f>+'Fcst LC'!K151*'Fcst LC'!K$2</f>
        <v>0</v>
      </c>
      <c r="L54" s="80">
        <f>+'Fcst LC'!L151*'Fcst LC'!L$2</f>
        <v>0</v>
      </c>
      <c r="M54" s="80">
        <f>+'Fcst LC'!M151*'Fcst LC'!M$2</f>
        <v>0</v>
      </c>
      <c r="N54" s="80">
        <f>+'Fcst LC'!N151*'Fcst LC'!N$2</f>
        <v>0</v>
      </c>
      <c r="O54" s="3">
        <f>SUM(L54:N54)</f>
        <v>0</v>
      </c>
      <c r="P54" s="27">
        <f>+K54-O54</f>
        <v>0</v>
      </c>
      <c r="R54" s="27">
        <f>+'Fcst LC'!R151*'Fcst LC'!R$2</f>
        <v>0</v>
      </c>
      <c r="S54" s="80">
        <f>+'Fcst LC'!S151*'Fcst LC'!S$2</f>
        <v>0</v>
      </c>
      <c r="T54" s="80">
        <f>+'Fcst LC'!T151*'Fcst LC'!T$2</f>
        <v>0</v>
      </c>
      <c r="U54" s="80">
        <f>+'Fcst LC'!U151*'Fcst LC'!U$2</f>
        <v>0</v>
      </c>
      <c r="V54" s="3">
        <f>SUM(S54:U54)</f>
        <v>0</v>
      </c>
      <c r="W54" s="27">
        <f>+R54-V54</f>
        <v>0</v>
      </c>
      <c r="Y54" s="27">
        <f>+'Fcst LC'!Y151*'Fcst LC'!Y$2</f>
        <v>0</v>
      </c>
      <c r="Z54" s="80">
        <f>+'Fcst LC'!Z151*'Fcst LC'!Z$2</f>
        <v>0</v>
      </c>
      <c r="AA54" s="80">
        <f>+'Fcst LC'!AA151*'Fcst LC'!AA$2</f>
        <v>0</v>
      </c>
      <c r="AB54" s="80">
        <f>+'Fcst LC'!AB151*'Fcst LC'!AB$2</f>
        <v>0</v>
      </c>
      <c r="AC54" s="3">
        <f>SUM(Z54:AB54)</f>
        <v>0</v>
      </c>
      <c r="AD54" s="27">
        <f>+Y54-AC54</f>
        <v>0</v>
      </c>
      <c r="AF54" s="27"/>
      <c r="AG54" s="27">
        <f>SUM(H54,O54,V54,AC54)</f>
        <v>43750</v>
      </c>
    </row>
    <row r="55" spans="1:33" ht="12">
      <c r="E55" s="23"/>
      <c r="F55" s="23"/>
      <c r="G55" s="23"/>
      <c r="H55" s="23"/>
      <c r="L55" s="23"/>
      <c r="M55" s="23"/>
      <c r="N55" s="23"/>
      <c r="O55" s="23"/>
      <c r="S55" s="23"/>
      <c r="T55" s="23"/>
      <c r="U55" s="23"/>
      <c r="V55" s="23"/>
      <c r="Z55" s="23"/>
      <c r="AA55" s="23"/>
      <c r="AB55" s="23"/>
      <c r="AC55" s="23"/>
    </row>
    <row r="56" spans="1:33" ht="14" thickBot="1">
      <c r="B56" s="7" t="s">
        <v>145</v>
      </c>
      <c r="D56" s="24">
        <f t="shared" ref="D56:I56" si="64">SUM(D49:D55)</f>
        <v>56500</v>
      </c>
      <c r="E56" s="24">
        <f t="shared" si="64"/>
        <v>0</v>
      </c>
      <c r="F56" s="24">
        <f t="shared" si="64"/>
        <v>0</v>
      </c>
      <c r="G56" s="24">
        <f t="shared" si="64"/>
        <v>43750</v>
      </c>
      <c r="H56" s="24">
        <f t="shared" si="64"/>
        <v>43750</v>
      </c>
      <c r="I56" s="24">
        <f t="shared" si="64"/>
        <v>12750</v>
      </c>
      <c r="K56" s="24">
        <f t="shared" ref="K56:P56" si="65">SUM(K49:K55)</f>
        <v>1500</v>
      </c>
      <c r="L56" s="24">
        <f t="shared" si="65"/>
        <v>0</v>
      </c>
      <c r="M56" s="24">
        <f t="shared" si="65"/>
        <v>0</v>
      </c>
      <c r="N56" s="24">
        <f t="shared" si="65"/>
        <v>0</v>
      </c>
      <c r="O56" s="24">
        <f t="shared" si="65"/>
        <v>0</v>
      </c>
      <c r="P56" s="24">
        <f t="shared" si="65"/>
        <v>1500</v>
      </c>
      <c r="R56" s="24">
        <f t="shared" ref="R56:W56" si="66">SUM(R49:R55)</f>
        <v>1500</v>
      </c>
      <c r="S56" s="24">
        <f t="shared" si="66"/>
        <v>0</v>
      </c>
      <c r="T56" s="24">
        <f t="shared" si="66"/>
        <v>0</v>
      </c>
      <c r="U56" s="24">
        <f t="shared" si="66"/>
        <v>0</v>
      </c>
      <c r="V56" s="24">
        <f t="shared" si="66"/>
        <v>0</v>
      </c>
      <c r="W56" s="24">
        <f t="shared" si="66"/>
        <v>1500</v>
      </c>
      <c r="Y56" s="24">
        <f t="shared" ref="Y56:AD56" si="67">SUM(Y49:Y55)</f>
        <v>1500</v>
      </c>
      <c r="Z56" s="24">
        <f t="shared" si="67"/>
        <v>0</v>
      </c>
      <c r="AA56" s="24">
        <f t="shared" si="67"/>
        <v>0</v>
      </c>
      <c r="AB56" s="24">
        <f t="shared" si="67"/>
        <v>0</v>
      </c>
      <c r="AC56" s="24">
        <f t="shared" si="67"/>
        <v>0</v>
      </c>
      <c r="AD56" s="24">
        <f t="shared" si="67"/>
        <v>1500</v>
      </c>
      <c r="AF56" s="24"/>
      <c r="AG56" s="24">
        <f>SUM(AG49:AG55)</f>
        <v>43750</v>
      </c>
    </row>
    <row r="57" spans="1:33" thickTop="1">
      <c r="E57" s="23"/>
      <c r="F57" s="23"/>
      <c r="G57" s="23"/>
      <c r="H57" s="23"/>
      <c r="L57" s="23"/>
      <c r="M57" s="23"/>
      <c r="N57" s="23"/>
      <c r="O57" s="23"/>
      <c r="S57" s="23"/>
      <c r="T57" s="23"/>
      <c r="U57" s="23"/>
      <c r="V57" s="23"/>
      <c r="Z57" s="23"/>
      <c r="AA57" s="23"/>
      <c r="AB57" s="23"/>
      <c r="AC57" s="23"/>
    </row>
    <row r="58" spans="1:33">
      <c r="B58" s="13" t="s">
        <v>146</v>
      </c>
      <c r="D58" s="23">
        <f>+'Fcst LC'!D155*'Fcst LC'!D$2</f>
        <v>0</v>
      </c>
      <c r="E58" s="19">
        <f>+'Fcst LC'!E155*'Fcst LC'!E$2</f>
        <v>0</v>
      </c>
      <c r="F58" s="19">
        <f>+'Fcst LC'!F155*'Fcst LC'!F$2</f>
        <v>0</v>
      </c>
      <c r="G58" s="19">
        <f>+'Fcst LC'!G155*'Fcst LC'!G$2</f>
        <v>43750</v>
      </c>
      <c r="H58" s="19">
        <f>+G58</f>
        <v>43750</v>
      </c>
      <c r="I58" s="27">
        <f>+D58-H58</f>
        <v>-43750</v>
      </c>
      <c r="K58" s="23">
        <f>+'Fcst LC'!K155*'Fcst LC'!K$2</f>
        <v>0</v>
      </c>
      <c r="L58" s="19">
        <f>+'Fcst LC'!L155*'Fcst LC'!L$2</f>
        <v>43750</v>
      </c>
      <c r="M58" s="19">
        <f>+'Fcst LC'!M155*'Fcst LC'!M$2</f>
        <v>43750</v>
      </c>
      <c r="N58" s="19">
        <f>+'Fcst LC'!N155*'Fcst LC'!N$2</f>
        <v>43750</v>
      </c>
      <c r="O58" s="19">
        <f>+N58</f>
        <v>43750</v>
      </c>
      <c r="P58" s="27">
        <f>+K58-O58</f>
        <v>-43750</v>
      </c>
      <c r="R58" s="23">
        <f>+'Fcst LC'!R155*'Fcst LC'!R$2</f>
        <v>0</v>
      </c>
      <c r="S58" s="19">
        <f>+'Fcst LC'!S155*'Fcst LC'!S$2</f>
        <v>43750</v>
      </c>
      <c r="T58" s="19">
        <f>+'Fcst LC'!T155*'Fcst LC'!T$2</f>
        <v>43750</v>
      </c>
      <c r="U58" s="19">
        <f>+'Fcst LC'!U155*'Fcst LC'!U$2</f>
        <v>43750</v>
      </c>
      <c r="V58" s="19">
        <f>+U58</f>
        <v>43750</v>
      </c>
      <c r="W58" s="27">
        <f>+R58-V58</f>
        <v>-43750</v>
      </c>
      <c r="Y58" s="23">
        <f>+'Fcst LC'!Y155*'Fcst LC'!Y$2</f>
        <v>0</v>
      </c>
      <c r="Z58" s="19">
        <f>+'Fcst LC'!Z155*'Fcst LC'!Z$2</f>
        <v>43750</v>
      </c>
      <c r="AA58" s="19">
        <f>+'Fcst LC'!AA155*'Fcst LC'!AA$2</f>
        <v>43750</v>
      </c>
      <c r="AB58" s="19">
        <f>+'Fcst LC'!AB155*'Fcst LC'!AB$2</f>
        <v>43750</v>
      </c>
      <c r="AC58" s="19">
        <f>+AB58</f>
        <v>43750</v>
      </c>
      <c r="AD58" s="27">
        <f>+Y58-AC58</f>
        <v>-43750</v>
      </c>
      <c r="AF58" s="27"/>
      <c r="AG58" s="27"/>
    </row>
    <row r="59" spans="1:33">
      <c r="E59" s="19"/>
      <c r="F59" s="19"/>
      <c r="G59" s="19"/>
      <c r="H59" s="23"/>
      <c r="L59" s="19"/>
      <c r="M59" s="19"/>
      <c r="N59" s="19"/>
      <c r="O59" s="23"/>
      <c r="S59" s="19"/>
      <c r="T59" s="19"/>
      <c r="U59" s="19"/>
      <c r="V59" s="23"/>
      <c r="Z59" s="19"/>
      <c r="AA59" s="19"/>
      <c r="AB59" s="19"/>
      <c r="AC59" s="23"/>
    </row>
    <row r="60" spans="1:33">
      <c r="B60" s="6" t="str">
        <f>IF('Mth LC'!B60&gt;0,'Mth LC'!B60,"")</f>
        <v>Production Equipment</v>
      </c>
      <c r="E60" s="19"/>
      <c r="F60" s="19"/>
      <c r="G60" s="19"/>
      <c r="H60" s="23"/>
      <c r="L60" s="19"/>
      <c r="M60" s="19"/>
      <c r="N60" s="19"/>
      <c r="O60" s="23"/>
      <c r="S60" s="19"/>
      <c r="T60" s="19"/>
      <c r="U60" s="19"/>
      <c r="V60" s="23"/>
      <c r="Z60" s="19"/>
      <c r="AA60" s="19"/>
      <c r="AB60" s="19"/>
      <c r="AC60" s="23"/>
    </row>
    <row r="61" spans="1:33">
      <c r="D61" s="27"/>
      <c r="E61" s="19"/>
      <c r="F61" s="19"/>
      <c r="G61" s="19"/>
      <c r="H61" s="27"/>
      <c r="I61" s="27"/>
      <c r="K61" s="27"/>
      <c r="L61" s="19"/>
      <c r="M61" s="19"/>
      <c r="N61" s="19"/>
      <c r="O61" s="27"/>
      <c r="P61" s="27"/>
      <c r="R61" s="27"/>
      <c r="S61" s="19"/>
      <c r="T61" s="19"/>
      <c r="U61" s="19"/>
      <c r="V61" s="27"/>
      <c r="W61" s="27"/>
      <c r="Y61" s="27"/>
      <c r="Z61" s="19"/>
      <c r="AA61" s="19"/>
      <c r="AB61" s="19"/>
      <c r="AC61" s="27"/>
      <c r="AD61" s="27"/>
      <c r="AF61" s="27"/>
      <c r="AG61" s="27"/>
    </row>
    <row r="62" spans="1:33">
      <c r="B62" s="30" t="str">
        <f>IF('Mth LC'!B62&gt;0,'Mth LC'!B62,"")</f>
        <v>Ovens</v>
      </c>
      <c r="D62" s="23">
        <f>+'Fcst LC'!D159*'Fcst LC'!D$2</f>
        <v>0</v>
      </c>
      <c r="E62" s="80">
        <f>+'Fcst LC'!E159*'Fcst LC'!E$2</f>
        <v>0</v>
      </c>
      <c r="F62" s="80">
        <f>+'Fcst LC'!F159*'Fcst LC'!F$2</f>
        <v>0</v>
      </c>
      <c r="G62" s="80">
        <f>+'Fcst LC'!G159*'Fcst LC'!G$2</f>
        <v>21995</v>
      </c>
      <c r="H62" s="3">
        <f t="shared" ref="H62:H68" si="68">SUM(E62:G62)</f>
        <v>21995</v>
      </c>
      <c r="I62" s="27">
        <f t="shared" ref="I62:I68" si="69">+D62-H62</f>
        <v>-21995</v>
      </c>
      <c r="K62" s="27">
        <f>+'Fcst LC'!K159*'Fcst LC'!K$2</f>
        <v>0</v>
      </c>
      <c r="L62" s="80">
        <f>+'Fcst LC'!L159*'Fcst LC'!L$2</f>
        <v>0</v>
      </c>
      <c r="M62" s="80">
        <f>+'Fcst LC'!M159*'Fcst LC'!M$2</f>
        <v>0</v>
      </c>
      <c r="N62" s="80">
        <f>+'Fcst LC'!N159*'Fcst LC'!N$2</f>
        <v>0</v>
      </c>
      <c r="O62" s="3">
        <f t="shared" ref="O62:O68" si="70">SUM(L62:N62)</f>
        <v>0</v>
      </c>
      <c r="P62" s="27">
        <f t="shared" ref="P62:P68" si="71">+K62-O62</f>
        <v>0</v>
      </c>
      <c r="R62" s="27">
        <f>+'Fcst LC'!R159*'Fcst LC'!R$2</f>
        <v>0</v>
      </c>
      <c r="S62" s="80">
        <f>+'Fcst LC'!S159*'Fcst LC'!S$2</f>
        <v>0</v>
      </c>
      <c r="T62" s="80">
        <f>+'Fcst LC'!T159*'Fcst LC'!T$2</f>
        <v>0</v>
      </c>
      <c r="U62" s="80">
        <f>+'Fcst LC'!U159*'Fcst LC'!U$2</f>
        <v>0</v>
      </c>
      <c r="V62" s="3">
        <f t="shared" ref="V62:V68" si="72">SUM(S62:U62)</f>
        <v>0</v>
      </c>
      <c r="W62" s="27">
        <f t="shared" ref="W62:W68" si="73">+R62-V62</f>
        <v>0</v>
      </c>
      <c r="Y62" s="27">
        <f>+'Fcst LC'!Y159*'Fcst LC'!Y$2</f>
        <v>0</v>
      </c>
      <c r="Z62" s="80">
        <f>+'Fcst LC'!Z159*'Fcst LC'!Z$2</f>
        <v>0</v>
      </c>
      <c r="AA62" s="80">
        <f>+'Fcst LC'!AA159*'Fcst LC'!AA$2</f>
        <v>0</v>
      </c>
      <c r="AB62" s="80">
        <f>+'Fcst LC'!AB159*'Fcst LC'!AB$2</f>
        <v>0</v>
      </c>
      <c r="AC62" s="3">
        <f t="shared" ref="AC62:AC68" si="74">SUM(Z62:AB62)</f>
        <v>0</v>
      </c>
      <c r="AD62" s="27">
        <f t="shared" ref="AD62:AD68" si="75">+Y62-AC62</f>
        <v>0</v>
      </c>
      <c r="AF62" s="27"/>
      <c r="AG62" s="27">
        <f t="shared" ref="AG62:AG68" si="76">SUM(H62,O62,V62,AC62)</f>
        <v>21995</v>
      </c>
    </row>
    <row r="63" spans="1:33">
      <c r="B63" s="30" t="str">
        <f>IF('Mth LC'!B63&gt;0,'Mth LC'!B63,"")</f>
        <v>Refrigeration</v>
      </c>
      <c r="D63" s="23">
        <f>+'Fcst LC'!D160*'Fcst LC'!D$2</f>
        <v>0</v>
      </c>
      <c r="E63" s="80">
        <f>+'Fcst LC'!E160*'Fcst LC'!E$2</f>
        <v>0</v>
      </c>
      <c r="F63" s="80">
        <f>+'Fcst LC'!F160*'Fcst LC'!F$2</f>
        <v>0</v>
      </c>
      <c r="G63" s="80">
        <f>+'Fcst LC'!G160*'Fcst LC'!G$2</f>
        <v>10500</v>
      </c>
      <c r="H63" s="3">
        <f t="shared" si="68"/>
        <v>10500</v>
      </c>
      <c r="I63" s="27">
        <f t="shared" si="69"/>
        <v>-10500</v>
      </c>
      <c r="K63" s="27">
        <f>+'Fcst LC'!K160*'Fcst LC'!K$2</f>
        <v>0</v>
      </c>
      <c r="L63" s="80">
        <f>+'Fcst LC'!L160*'Fcst LC'!L$2</f>
        <v>0</v>
      </c>
      <c r="M63" s="80">
        <f>+'Fcst LC'!M160*'Fcst LC'!M$2</f>
        <v>0</v>
      </c>
      <c r="N63" s="80">
        <f>+'Fcst LC'!N160*'Fcst LC'!N$2</f>
        <v>0</v>
      </c>
      <c r="O63" s="3">
        <f t="shared" si="70"/>
        <v>0</v>
      </c>
      <c r="P63" s="27">
        <f t="shared" si="71"/>
        <v>0</v>
      </c>
      <c r="R63" s="27">
        <f>+'Fcst LC'!R160*'Fcst LC'!R$2</f>
        <v>0</v>
      </c>
      <c r="S63" s="80">
        <f>+'Fcst LC'!S160*'Fcst LC'!S$2</f>
        <v>0</v>
      </c>
      <c r="T63" s="80">
        <f>+'Fcst LC'!T160*'Fcst LC'!T$2</f>
        <v>0</v>
      </c>
      <c r="U63" s="80">
        <f>+'Fcst LC'!U160*'Fcst LC'!U$2</f>
        <v>0</v>
      </c>
      <c r="V63" s="3">
        <f t="shared" si="72"/>
        <v>0</v>
      </c>
      <c r="W63" s="27">
        <f t="shared" si="73"/>
        <v>0</v>
      </c>
      <c r="Y63" s="27">
        <f>+'Fcst LC'!Y160*'Fcst LC'!Y$2</f>
        <v>0</v>
      </c>
      <c r="Z63" s="80">
        <f>+'Fcst LC'!Z160*'Fcst LC'!Z$2</f>
        <v>0</v>
      </c>
      <c r="AA63" s="80">
        <f>+'Fcst LC'!AA160*'Fcst LC'!AA$2</f>
        <v>0</v>
      </c>
      <c r="AB63" s="80">
        <f>+'Fcst LC'!AB160*'Fcst LC'!AB$2</f>
        <v>0</v>
      </c>
      <c r="AC63" s="3">
        <f t="shared" si="74"/>
        <v>0</v>
      </c>
      <c r="AD63" s="27">
        <f t="shared" si="75"/>
        <v>0</v>
      </c>
      <c r="AF63" s="27"/>
      <c r="AG63" s="27">
        <f t="shared" si="76"/>
        <v>10500</v>
      </c>
    </row>
    <row r="64" spans="1:33">
      <c r="B64" s="30" t="str">
        <f>IF('Mth LC'!B64&gt;0,'Mth LC'!B64,"")</f>
        <v>Tables, Chairs, Etc</v>
      </c>
      <c r="D64" s="23">
        <f>+'Fcst LC'!D161*'Fcst LC'!D$2</f>
        <v>1000</v>
      </c>
      <c r="E64" s="80">
        <f>+'Fcst LC'!E161*'Fcst LC'!E$2</f>
        <v>0</v>
      </c>
      <c r="F64" s="80">
        <f>+'Fcst LC'!F161*'Fcst LC'!F$2</f>
        <v>0</v>
      </c>
      <c r="G64" s="80">
        <f>+'Fcst LC'!G161*'Fcst LC'!G$2</f>
        <v>13000</v>
      </c>
      <c r="H64" s="3">
        <f t="shared" si="68"/>
        <v>13000</v>
      </c>
      <c r="I64" s="27">
        <f t="shared" si="69"/>
        <v>-12000</v>
      </c>
      <c r="K64" s="27">
        <f>+'Fcst LC'!K161*'Fcst LC'!K$2</f>
        <v>0</v>
      </c>
      <c r="L64" s="80">
        <f>+'Fcst LC'!L161*'Fcst LC'!L$2</f>
        <v>0</v>
      </c>
      <c r="M64" s="80">
        <f>+'Fcst LC'!M161*'Fcst LC'!M$2</f>
        <v>0</v>
      </c>
      <c r="N64" s="80">
        <f>+'Fcst LC'!N161*'Fcst LC'!N$2</f>
        <v>0</v>
      </c>
      <c r="O64" s="3">
        <f t="shared" si="70"/>
        <v>0</v>
      </c>
      <c r="P64" s="27">
        <f t="shared" si="71"/>
        <v>0</v>
      </c>
      <c r="R64" s="27">
        <f>+'Fcst LC'!R161*'Fcst LC'!R$2</f>
        <v>0</v>
      </c>
      <c r="S64" s="80">
        <f>+'Fcst LC'!S161*'Fcst LC'!S$2</f>
        <v>0</v>
      </c>
      <c r="T64" s="80">
        <f>+'Fcst LC'!T161*'Fcst LC'!T$2</f>
        <v>0</v>
      </c>
      <c r="U64" s="80">
        <f>+'Fcst LC'!U161*'Fcst LC'!U$2</f>
        <v>0</v>
      </c>
      <c r="V64" s="3">
        <f t="shared" si="72"/>
        <v>0</v>
      </c>
      <c r="W64" s="27">
        <f t="shared" si="73"/>
        <v>0</v>
      </c>
      <c r="Y64" s="27">
        <f>+'Fcst LC'!Y161*'Fcst LC'!Y$2</f>
        <v>0</v>
      </c>
      <c r="Z64" s="80">
        <f>+'Fcst LC'!Z161*'Fcst LC'!Z$2</f>
        <v>0</v>
      </c>
      <c r="AA64" s="80">
        <f>+'Fcst LC'!AA161*'Fcst LC'!AA$2</f>
        <v>0</v>
      </c>
      <c r="AB64" s="80">
        <f>+'Fcst LC'!AB161*'Fcst LC'!AB$2</f>
        <v>0</v>
      </c>
      <c r="AC64" s="3">
        <f t="shared" si="74"/>
        <v>0</v>
      </c>
      <c r="AD64" s="27">
        <f t="shared" si="75"/>
        <v>0</v>
      </c>
      <c r="AF64" s="27"/>
      <c r="AG64" s="27">
        <f t="shared" si="76"/>
        <v>13000</v>
      </c>
    </row>
    <row r="65" spans="2:33">
      <c r="B65" s="30" t="str">
        <f>IF('Mth LC'!B65&gt;0,'Mth LC'!B65,"")</f>
        <v>POS &amp; Internet</v>
      </c>
      <c r="D65" s="23">
        <f>+'Fcst LC'!D162*'Fcst LC'!D$2</f>
        <v>0</v>
      </c>
      <c r="E65" s="80">
        <f>+'Fcst LC'!E162*'Fcst LC'!E$2</f>
        <v>0</v>
      </c>
      <c r="F65" s="80">
        <f>+'Fcst LC'!F162*'Fcst LC'!F$2</f>
        <v>0</v>
      </c>
      <c r="G65" s="80">
        <f>+'Fcst LC'!G162*'Fcst LC'!G$2</f>
        <v>1000</v>
      </c>
      <c r="H65" s="3">
        <f t="shared" si="68"/>
        <v>1000</v>
      </c>
      <c r="I65" s="27">
        <f t="shared" si="69"/>
        <v>-1000</v>
      </c>
      <c r="K65" s="27">
        <f>+'Fcst LC'!K162*'Fcst LC'!K$2</f>
        <v>0</v>
      </c>
      <c r="L65" s="80">
        <f>+'Fcst LC'!L162*'Fcst LC'!L$2</f>
        <v>0</v>
      </c>
      <c r="M65" s="80">
        <f>+'Fcst LC'!M162*'Fcst LC'!M$2</f>
        <v>0</v>
      </c>
      <c r="N65" s="80">
        <f>+'Fcst LC'!N162*'Fcst LC'!N$2</f>
        <v>0</v>
      </c>
      <c r="O65" s="3">
        <f t="shared" si="70"/>
        <v>0</v>
      </c>
      <c r="P65" s="27">
        <f t="shared" si="71"/>
        <v>0</v>
      </c>
      <c r="R65" s="27">
        <f>+'Fcst LC'!R162*'Fcst LC'!R$2</f>
        <v>0</v>
      </c>
      <c r="S65" s="80">
        <f>+'Fcst LC'!S162*'Fcst LC'!S$2</f>
        <v>0</v>
      </c>
      <c r="T65" s="80">
        <f>+'Fcst LC'!T162*'Fcst LC'!T$2</f>
        <v>0</v>
      </c>
      <c r="U65" s="80">
        <f>+'Fcst LC'!U162*'Fcst LC'!U$2</f>
        <v>0</v>
      </c>
      <c r="V65" s="3">
        <f t="shared" si="72"/>
        <v>0</v>
      </c>
      <c r="W65" s="27">
        <f t="shared" si="73"/>
        <v>0</v>
      </c>
      <c r="Y65" s="27">
        <f>+'Fcst LC'!Y162*'Fcst LC'!Y$2</f>
        <v>0</v>
      </c>
      <c r="Z65" s="80">
        <f>+'Fcst LC'!Z162*'Fcst LC'!Z$2</f>
        <v>0</v>
      </c>
      <c r="AA65" s="80">
        <f>+'Fcst LC'!AA162*'Fcst LC'!AA$2</f>
        <v>0</v>
      </c>
      <c r="AB65" s="80">
        <f>+'Fcst LC'!AB162*'Fcst LC'!AB$2</f>
        <v>0</v>
      </c>
      <c r="AC65" s="3">
        <f t="shared" si="74"/>
        <v>0</v>
      </c>
      <c r="AD65" s="27">
        <f t="shared" si="75"/>
        <v>0</v>
      </c>
      <c r="AF65" s="27"/>
      <c r="AG65" s="27">
        <f t="shared" si="76"/>
        <v>1000</v>
      </c>
    </row>
    <row r="66" spans="2:33">
      <c r="B66" s="30" t="str">
        <f>IF('Mth LC'!B66&gt;0,'Mth LC'!B66,"")</f>
        <v>Pots and Pans</v>
      </c>
      <c r="D66" s="23">
        <f>+'Fcst LC'!D163*'Fcst LC'!D$2</f>
        <v>0</v>
      </c>
      <c r="E66" s="80">
        <f>+'Fcst LC'!E163*'Fcst LC'!E$2</f>
        <v>0</v>
      </c>
      <c r="F66" s="80">
        <f>+'Fcst LC'!F163*'Fcst LC'!F$2</f>
        <v>0</v>
      </c>
      <c r="G66" s="80">
        <f>+'Fcst LC'!G163*'Fcst LC'!G$2</f>
        <v>500</v>
      </c>
      <c r="H66" s="3">
        <f t="shared" si="68"/>
        <v>500</v>
      </c>
      <c r="I66" s="27">
        <f t="shared" si="69"/>
        <v>-500</v>
      </c>
      <c r="K66" s="27">
        <f>+'Fcst LC'!K163*'Fcst LC'!K$2</f>
        <v>0</v>
      </c>
      <c r="L66" s="80">
        <f>+'Fcst LC'!L163*'Fcst LC'!L$2</f>
        <v>0</v>
      </c>
      <c r="M66" s="80">
        <f>+'Fcst LC'!M163*'Fcst LC'!M$2</f>
        <v>0</v>
      </c>
      <c r="N66" s="80">
        <f>+'Fcst LC'!N163*'Fcst LC'!N$2</f>
        <v>0</v>
      </c>
      <c r="O66" s="3">
        <f t="shared" si="70"/>
        <v>0</v>
      </c>
      <c r="P66" s="27">
        <f t="shared" si="71"/>
        <v>0</v>
      </c>
      <c r="R66" s="27">
        <f>+'Fcst LC'!R163*'Fcst LC'!R$2</f>
        <v>0</v>
      </c>
      <c r="S66" s="80">
        <f>+'Fcst LC'!S163*'Fcst LC'!S$2</f>
        <v>0</v>
      </c>
      <c r="T66" s="80">
        <f>+'Fcst LC'!T163*'Fcst LC'!T$2</f>
        <v>0</v>
      </c>
      <c r="U66" s="80">
        <f>+'Fcst LC'!U163*'Fcst LC'!U$2</f>
        <v>0</v>
      </c>
      <c r="V66" s="3">
        <f t="shared" si="72"/>
        <v>0</v>
      </c>
      <c r="W66" s="27">
        <f t="shared" si="73"/>
        <v>0</v>
      </c>
      <c r="Y66" s="27">
        <f>+'Fcst LC'!Y163*'Fcst LC'!Y$2</f>
        <v>0</v>
      </c>
      <c r="Z66" s="80">
        <f>+'Fcst LC'!Z163*'Fcst LC'!Z$2</f>
        <v>0</v>
      </c>
      <c r="AA66" s="80">
        <f>+'Fcst LC'!AA163*'Fcst LC'!AA$2</f>
        <v>0</v>
      </c>
      <c r="AB66" s="80">
        <f>+'Fcst LC'!AB163*'Fcst LC'!AB$2</f>
        <v>0</v>
      </c>
      <c r="AC66" s="3">
        <f t="shared" si="74"/>
        <v>0</v>
      </c>
      <c r="AD66" s="27">
        <f t="shared" si="75"/>
        <v>0</v>
      </c>
      <c r="AF66" s="27"/>
      <c r="AG66" s="27">
        <f t="shared" si="76"/>
        <v>500</v>
      </c>
    </row>
    <row r="67" spans="2:33">
      <c r="B67" s="30" t="str">
        <f>IF('Mth LC'!B67&gt;0,'Mth LC'!B67,"")</f>
        <v>Dough  mixer</v>
      </c>
      <c r="D67" s="23">
        <f>+'Fcst LC'!D164*'Fcst LC'!D$2</f>
        <v>0</v>
      </c>
      <c r="E67" s="80">
        <f>+'Fcst LC'!E164*'Fcst LC'!E$2</f>
        <v>0</v>
      </c>
      <c r="F67" s="80">
        <f>+'Fcst LC'!F164*'Fcst LC'!F$2</f>
        <v>0</v>
      </c>
      <c r="G67" s="80">
        <f>+'Fcst LC'!G164*'Fcst LC'!G$2</f>
        <v>3500</v>
      </c>
      <c r="H67" s="3">
        <f t="shared" si="68"/>
        <v>3500</v>
      </c>
      <c r="I67" s="27">
        <f t="shared" si="69"/>
        <v>-3500</v>
      </c>
      <c r="K67" s="27">
        <f>+'Fcst LC'!K164*'Fcst LC'!K$2</f>
        <v>0</v>
      </c>
      <c r="L67" s="80">
        <f>+'Fcst LC'!L164*'Fcst LC'!L$2</f>
        <v>0</v>
      </c>
      <c r="M67" s="80">
        <f>+'Fcst LC'!M164*'Fcst LC'!M$2</f>
        <v>0</v>
      </c>
      <c r="N67" s="80">
        <f>+'Fcst LC'!N164*'Fcst LC'!N$2</f>
        <v>0</v>
      </c>
      <c r="O67" s="3">
        <f t="shared" si="70"/>
        <v>0</v>
      </c>
      <c r="P67" s="27">
        <f t="shared" si="71"/>
        <v>0</v>
      </c>
      <c r="R67" s="27">
        <f>+'Fcst LC'!R164*'Fcst LC'!R$2</f>
        <v>0</v>
      </c>
      <c r="S67" s="80">
        <f>+'Fcst LC'!S164*'Fcst LC'!S$2</f>
        <v>0</v>
      </c>
      <c r="T67" s="80">
        <f>+'Fcst LC'!T164*'Fcst LC'!T$2</f>
        <v>0</v>
      </c>
      <c r="U67" s="80">
        <f>+'Fcst LC'!U164*'Fcst LC'!U$2</f>
        <v>0</v>
      </c>
      <c r="V67" s="3">
        <f t="shared" si="72"/>
        <v>0</v>
      </c>
      <c r="W67" s="27">
        <f t="shared" si="73"/>
        <v>0</v>
      </c>
      <c r="Y67" s="27">
        <f>+'Fcst LC'!Y164*'Fcst LC'!Y$2</f>
        <v>0</v>
      </c>
      <c r="Z67" s="80">
        <f>+'Fcst LC'!Z164*'Fcst LC'!Z$2</f>
        <v>0</v>
      </c>
      <c r="AA67" s="80">
        <f>+'Fcst LC'!AA164*'Fcst LC'!AA$2</f>
        <v>0</v>
      </c>
      <c r="AB67" s="80">
        <f>+'Fcst LC'!AB164*'Fcst LC'!AB$2</f>
        <v>0</v>
      </c>
      <c r="AC67" s="3">
        <f t="shared" si="74"/>
        <v>0</v>
      </c>
      <c r="AD67" s="27">
        <f t="shared" si="75"/>
        <v>0</v>
      </c>
      <c r="AF67" s="27"/>
      <c r="AG67" s="27">
        <f t="shared" si="76"/>
        <v>3500</v>
      </c>
    </row>
    <row r="68" spans="2:33">
      <c r="B68" s="30" t="str">
        <f>IF('Mth LC'!B68&gt;0,'Mth LC'!B68,"")</f>
        <v>Dishwashing</v>
      </c>
      <c r="D68" s="23">
        <f>+'Fcst LC'!D165*'Fcst LC'!D$2</f>
        <v>0</v>
      </c>
      <c r="E68" s="80">
        <f>+'Fcst LC'!E165*'Fcst LC'!E$2</f>
        <v>0</v>
      </c>
      <c r="F68" s="80">
        <f>+'Fcst LC'!F165*'Fcst LC'!F$2</f>
        <v>0</v>
      </c>
      <c r="G68" s="80">
        <f>+'Fcst LC'!G165*'Fcst LC'!G$2</f>
        <v>1350</v>
      </c>
      <c r="H68" s="3">
        <f t="shared" si="68"/>
        <v>1350</v>
      </c>
      <c r="I68" s="27">
        <f t="shared" si="69"/>
        <v>-1350</v>
      </c>
      <c r="K68" s="27">
        <f>+'Fcst LC'!K165*'Fcst LC'!K$2</f>
        <v>0</v>
      </c>
      <c r="L68" s="80">
        <f>+'Fcst LC'!L165*'Fcst LC'!L$2</f>
        <v>0</v>
      </c>
      <c r="M68" s="80">
        <f>+'Fcst LC'!M165*'Fcst LC'!M$2</f>
        <v>0</v>
      </c>
      <c r="N68" s="80">
        <f>+'Fcst LC'!N165*'Fcst LC'!N$2</f>
        <v>0</v>
      </c>
      <c r="O68" s="3">
        <f t="shared" si="70"/>
        <v>0</v>
      </c>
      <c r="P68" s="27">
        <f t="shared" si="71"/>
        <v>0</v>
      </c>
      <c r="R68" s="27">
        <f>+'Fcst LC'!R165*'Fcst LC'!R$2</f>
        <v>0</v>
      </c>
      <c r="S68" s="80">
        <f>+'Fcst LC'!S165*'Fcst LC'!S$2</f>
        <v>0</v>
      </c>
      <c r="T68" s="80">
        <f>+'Fcst LC'!T165*'Fcst LC'!T$2</f>
        <v>0</v>
      </c>
      <c r="U68" s="80">
        <f>+'Fcst LC'!U165*'Fcst LC'!U$2</f>
        <v>0</v>
      </c>
      <c r="V68" s="3">
        <f t="shared" si="72"/>
        <v>0</v>
      </c>
      <c r="W68" s="27">
        <f t="shared" si="73"/>
        <v>0</v>
      </c>
      <c r="Y68" s="27">
        <f>+'Fcst LC'!Y165*'Fcst LC'!Y$2</f>
        <v>0</v>
      </c>
      <c r="Z68" s="80">
        <f>+'Fcst LC'!Z165*'Fcst LC'!Z$2</f>
        <v>0</v>
      </c>
      <c r="AA68" s="80">
        <f>+'Fcst LC'!AA165*'Fcst LC'!AA$2</f>
        <v>0</v>
      </c>
      <c r="AB68" s="80">
        <f>+'Fcst LC'!AB165*'Fcst LC'!AB$2</f>
        <v>0</v>
      </c>
      <c r="AC68" s="3">
        <f t="shared" si="74"/>
        <v>0</v>
      </c>
      <c r="AD68" s="27">
        <f t="shared" si="75"/>
        <v>0</v>
      </c>
      <c r="AF68" s="27"/>
      <c r="AG68" s="27">
        <f t="shared" si="76"/>
        <v>1350</v>
      </c>
    </row>
    <row r="69" spans="2:33" ht="12">
      <c r="E69" s="23"/>
      <c r="F69" s="23"/>
      <c r="G69" s="23"/>
      <c r="H69" s="23"/>
      <c r="L69" s="23"/>
      <c r="M69" s="23"/>
      <c r="N69" s="23"/>
      <c r="O69" s="23"/>
      <c r="S69" s="23"/>
      <c r="T69" s="23"/>
      <c r="U69" s="23"/>
      <c r="V69" s="23"/>
      <c r="Z69" s="23"/>
      <c r="AA69" s="23"/>
      <c r="AB69" s="23"/>
      <c r="AC69" s="23"/>
    </row>
    <row r="70" spans="2:33" ht="14" thickBot="1">
      <c r="B70" s="7" t="str">
        <f>IF('Mth LC'!B70&gt;0,'Mth LC'!B70,"")</f>
        <v>Total Production Equipment:</v>
      </c>
      <c r="D70" s="24">
        <f t="shared" ref="D70:I70" si="77">SUM(D61:D69)</f>
        <v>1000</v>
      </c>
      <c r="E70" s="24">
        <f t="shared" si="77"/>
        <v>0</v>
      </c>
      <c r="F70" s="24">
        <f t="shared" si="77"/>
        <v>0</v>
      </c>
      <c r="G70" s="24">
        <f t="shared" si="77"/>
        <v>51845</v>
      </c>
      <c r="H70" s="24">
        <f t="shared" si="77"/>
        <v>51845</v>
      </c>
      <c r="I70" s="24">
        <f t="shared" si="77"/>
        <v>-50845</v>
      </c>
      <c r="K70" s="24">
        <f t="shared" ref="K70:P70" si="78">SUM(K61:K69)</f>
        <v>0</v>
      </c>
      <c r="L70" s="24">
        <f t="shared" si="78"/>
        <v>0</v>
      </c>
      <c r="M70" s="24">
        <f t="shared" si="78"/>
        <v>0</v>
      </c>
      <c r="N70" s="24">
        <f t="shared" si="78"/>
        <v>0</v>
      </c>
      <c r="O70" s="24">
        <f t="shared" si="78"/>
        <v>0</v>
      </c>
      <c r="P70" s="24">
        <f t="shared" si="78"/>
        <v>0</v>
      </c>
      <c r="R70" s="24">
        <f t="shared" ref="R70:W70" si="79">SUM(R61:R69)</f>
        <v>0</v>
      </c>
      <c r="S70" s="24">
        <f t="shared" si="79"/>
        <v>0</v>
      </c>
      <c r="T70" s="24">
        <f t="shared" si="79"/>
        <v>0</v>
      </c>
      <c r="U70" s="24">
        <f t="shared" si="79"/>
        <v>0</v>
      </c>
      <c r="V70" s="24">
        <f t="shared" si="79"/>
        <v>0</v>
      </c>
      <c r="W70" s="24">
        <f t="shared" si="79"/>
        <v>0</v>
      </c>
      <c r="Y70" s="24">
        <f t="shared" ref="Y70:AD70" si="80">SUM(Y61:Y69)</f>
        <v>0</v>
      </c>
      <c r="Z70" s="24">
        <f t="shared" si="80"/>
        <v>0</v>
      </c>
      <c r="AA70" s="24">
        <f t="shared" si="80"/>
        <v>0</v>
      </c>
      <c r="AB70" s="24">
        <f t="shared" si="80"/>
        <v>0</v>
      </c>
      <c r="AC70" s="24">
        <f t="shared" si="80"/>
        <v>0</v>
      </c>
      <c r="AD70" s="24">
        <f t="shared" si="80"/>
        <v>0</v>
      </c>
      <c r="AF70" s="24"/>
      <c r="AG70" s="24">
        <f>SUM(AG61:AG69)</f>
        <v>51845</v>
      </c>
    </row>
    <row r="71" spans="2:33" thickTop="1">
      <c r="E71" s="23"/>
      <c r="F71" s="23"/>
      <c r="G71" s="23"/>
      <c r="H71" s="23"/>
      <c r="L71" s="23"/>
      <c r="M71" s="23"/>
      <c r="N71" s="23"/>
      <c r="O71" s="23"/>
      <c r="S71" s="23"/>
      <c r="T71" s="23"/>
      <c r="U71" s="23"/>
      <c r="V71" s="23"/>
      <c r="Z71" s="23"/>
      <c r="AA71" s="23"/>
      <c r="AB71" s="23"/>
      <c r="AC71" s="23"/>
    </row>
    <row r="72" spans="2:33">
      <c r="B72" s="6" t="str">
        <f>IF('Mth LC'!B72&gt;0,'Mth LC'!B72,"")</f>
        <v>Buildout Costs</v>
      </c>
      <c r="E72" s="23"/>
      <c r="F72" s="23"/>
      <c r="G72" s="23"/>
      <c r="H72" s="23"/>
      <c r="L72" s="23"/>
      <c r="M72" s="23"/>
      <c r="N72" s="23"/>
      <c r="O72" s="23"/>
      <c r="S72" s="23"/>
      <c r="T72" s="23"/>
      <c r="U72" s="23"/>
      <c r="V72" s="23"/>
      <c r="Z72" s="23"/>
      <c r="AA72" s="23"/>
      <c r="AB72" s="23"/>
      <c r="AC72" s="23"/>
    </row>
    <row r="73" spans="2:33">
      <c r="D73" s="27"/>
      <c r="E73" s="19"/>
      <c r="F73" s="19"/>
      <c r="G73" s="19"/>
      <c r="H73" s="27"/>
      <c r="I73" s="27"/>
      <c r="K73" s="27"/>
      <c r="L73" s="19"/>
      <c r="M73" s="19"/>
      <c r="N73" s="19"/>
      <c r="O73" s="27"/>
      <c r="P73" s="27"/>
      <c r="R73" s="27"/>
      <c r="S73" s="19"/>
      <c r="T73" s="19"/>
      <c r="U73" s="19"/>
      <c r="V73" s="27"/>
      <c r="W73" s="27"/>
      <c r="Y73" s="27"/>
      <c r="Z73" s="19"/>
      <c r="AA73" s="19"/>
      <c r="AB73" s="19"/>
      <c r="AC73" s="27"/>
      <c r="AD73" s="27"/>
      <c r="AF73" s="27"/>
      <c r="AG73" s="27"/>
    </row>
    <row r="74" spans="2:33">
      <c r="B74" s="30" t="str">
        <f>IF('Mth LC'!B74&gt;0,'Mth LC'!B74,"")</f>
        <v>HVAC, plumbing, electrical</v>
      </c>
      <c r="D74" s="23">
        <f>+'Fcst LC'!D171*'Fcst LC'!D$2</f>
        <v>0</v>
      </c>
      <c r="E74" s="80">
        <f>+'Fcst LC'!E171*'Fcst LC'!E$2</f>
        <v>0</v>
      </c>
      <c r="F74" s="80">
        <f>+'Fcst LC'!F171*'Fcst LC'!F$2</f>
        <v>0</v>
      </c>
      <c r="G74" s="80">
        <f>+'Fcst LC'!G171*'Fcst LC'!G$2</f>
        <v>7500</v>
      </c>
      <c r="H74" s="3">
        <f>SUM(E74:G74)</f>
        <v>7500</v>
      </c>
      <c r="I74" s="27">
        <f>+D74-H74</f>
        <v>-7500</v>
      </c>
      <c r="K74" s="27">
        <f>+'Fcst LC'!K171*'Fcst LC'!K$2</f>
        <v>0</v>
      </c>
      <c r="L74" s="80">
        <f>+'Fcst LC'!L171*'Fcst LC'!L$2</f>
        <v>0</v>
      </c>
      <c r="M74" s="80">
        <f>+'Fcst LC'!M171*'Fcst LC'!M$2</f>
        <v>0</v>
      </c>
      <c r="N74" s="80">
        <f>+'Fcst LC'!N171*'Fcst LC'!N$2</f>
        <v>0</v>
      </c>
      <c r="O74" s="3">
        <f>SUM(L74:N74)</f>
        <v>0</v>
      </c>
      <c r="P74" s="27">
        <f>+K74-O74</f>
        <v>0</v>
      </c>
      <c r="R74" s="27">
        <f>+'Fcst LC'!R171*'Fcst LC'!R$2</f>
        <v>0</v>
      </c>
      <c r="S74" s="80">
        <f>+'Fcst LC'!S171*'Fcst LC'!S$2</f>
        <v>0</v>
      </c>
      <c r="T74" s="80">
        <f>+'Fcst LC'!T171*'Fcst LC'!T$2</f>
        <v>0</v>
      </c>
      <c r="U74" s="80">
        <f>+'Fcst LC'!U171*'Fcst LC'!U$2</f>
        <v>0</v>
      </c>
      <c r="V74" s="3">
        <f>SUM(S74:U74)</f>
        <v>0</v>
      </c>
      <c r="W74" s="27">
        <f>+R74-V74</f>
        <v>0</v>
      </c>
      <c r="Y74" s="27">
        <f>+'Fcst LC'!Y171*'Fcst LC'!Y$2</f>
        <v>0</v>
      </c>
      <c r="Z74" s="80">
        <f>+'Fcst LC'!Z171*'Fcst LC'!Z$2</f>
        <v>0</v>
      </c>
      <c r="AA74" s="80">
        <f>+'Fcst LC'!AA171*'Fcst LC'!AA$2</f>
        <v>0</v>
      </c>
      <c r="AB74" s="80">
        <f>+'Fcst LC'!AB171*'Fcst LC'!AB$2</f>
        <v>0</v>
      </c>
      <c r="AC74" s="3">
        <f>SUM(Z74:AB74)</f>
        <v>0</v>
      </c>
      <c r="AD74" s="27">
        <f>+Y74-AC74</f>
        <v>0</v>
      </c>
      <c r="AF74" s="27"/>
      <c r="AG74" s="27">
        <f>SUM(H74,O74,V74,AC74)</f>
        <v>7500</v>
      </c>
    </row>
    <row r="75" spans="2:33">
      <c r="B75" s="30" t="str">
        <f>IF('Mth LC'!B75&gt;0,'Mth LC'!B75,"")</f>
        <v>Carpentry, buildout</v>
      </c>
      <c r="D75" s="23">
        <f>+'Fcst LC'!D172*'Fcst LC'!D$2</f>
        <v>0</v>
      </c>
      <c r="E75" s="80">
        <f>+'Fcst LC'!E172*'Fcst LC'!E$2</f>
        <v>0</v>
      </c>
      <c r="F75" s="80">
        <f>+'Fcst LC'!F172*'Fcst LC'!F$2</f>
        <v>0</v>
      </c>
      <c r="G75" s="80">
        <f>+'Fcst LC'!G172*'Fcst LC'!G$2</f>
        <v>25000</v>
      </c>
      <c r="H75" s="3">
        <f>SUM(E75:G75)</f>
        <v>25000</v>
      </c>
      <c r="I75" s="27">
        <f>+D75-H75</f>
        <v>-25000</v>
      </c>
      <c r="K75" s="27">
        <f>+'Fcst LC'!K172*'Fcst LC'!K$2</f>
        <v>0</v>
      </c>
      <c r="L75" s="80">
        <f>+'Fcst LC'!L172*'Fcst LC'!L$2</f>
        <v>0</v>
      </c>
      <c r="M75" s="80">
        <f>+'Fcst LC'!M172*'Fcst LC'!M$2</f>
        <v>0</v>
      </c>
      <c r="N75" s="80">
        <f>+'Fcst LC'!N172*'Fcst LC'!N$2</f>
        <v>0</v>
      </c>
      <c r="O75" s="3">
        <f>SUM(L75:N75)</f>
        <v>0</v>
      </c>
      <c r="P75" s="27">
        <f>+K75-O75</f>
        <v>0</v>
      </c>
      <c r="R75" s="27">
        <f>+'Fcst LC'!R172*'Fcst LC'!R$2</f>
        <v>0</v>
      </c>
      <c r="S75" s="80">
        <f>+'Fcst LC'!S172*'Fcst LC'!S$2</f>
        <v>0</v>
      </c>
      <c r="T75" s="80">
        <f>+'Fcst LC'!T172*'Fcst LC'!T$2</f>
        <v>0</v>
      </c>
      <c r="U75" s="80">
        <f>+'Fcst LC'!U172*'Fcst LC'!U$2</f>
        <v>0</v>
      </c>
      <c r="V75" s="3">
        <f>SUM(S75:U75)</f>
        <v>0</v>
      </c>
      <c r="W75" s="27">
        <f>+R75-V75</f>
        <v>0</v>
      </c>
      <c r="Y75" s="27">
        <f>+'Fcst LC'!Y172*'Fcst LC'!Y$2</f>
        <v>0</v>
      </c>
      <c r="Z75" s="80">
        <f>+'Fcst LC'!Z172*'Fcst LC'!Z$2</f>
        <v>0</v>
      </c>
      <c r="AA75" s="80">
        <f>+'Fcst LC'!AA172*'Fcst LC'!AA$2</f>
        <v>0</v>
      </c>
      <c r="AB75" s="80">
        <f>+'Fcst LC'!AB172*'Fcst LC'!AB$2</f>
        <v>0</v>
      </c>
      <c r="AC75" s="3">
        <f>SUM(Z75:AB75)</f>
        <v>0</v>
      </c>
      <c r="AD75" s="27">
        <f>+Y75-AC75</f>
        <v>0</v>
      </c>
      <c r="AF75" s="27"/>
      <c r="AG75" s="27">
        <f>SUM(H75,O75,V75,AC75)</f>
        <v>25000</v>
      </c>
    </row>
    <row r="76" spans="2:33">
      <c r="B76" s="30" t="str">
        <f>IF('Mth LC'!B76&gt;0,'Mth LC'!B76,"")</f>
        <v>Design, Permit, Other</v>
      </c>
      <c r="D76" s="23">
        <f>+'Fcst LC'!D173*'Fcst LC'!D$2</f>
        <v>0</v>
      </c>
      <c r="E76" s="80">
        <f>+'Fcst LC'!E173*'Fcst LC'!E$2</f>
        <v>0</v>
      </c>
      <c r="F76" s="80">
        <f>+'Fcst LC'!F173*'Fcst LC'!F$2</f>
        <v>0</v>
      </c>
      <c r="G76" s="80">
        <f>+'Fcst LC'!G173*'Fcst LC'!G$2</f>
        <v>10000</v>
      </c>
      <c r="H76" s="3">
        <f>SUM(E76:G76)</f>
        <v>10000</v>
      </c>
      <c r="I76" s="27">
        <f>+D76-H76</f>
        <v>-10000</v>
      </c>
      <c r="K76" s="27">
        <f>+'Fcst LC'!K173*'Fcst LC'!K$2</f>
        <v>0</v>
      </c>
      <c r="L76" s="80">
        <f>+'Fcst LC'!L173*'Fcst LC'!L$2</f>
        <v>0</v>
      </c>
      <c r="M76" s="80">
        <f>+'Fcst LC'!M173*'Fcst LC'!M$2</f>
        <v>0</v>
      </c>
      <c r="N76" s="80">
        <f>+'Fcst LC'!N173*'Fcst LC'!N$2</f>
        <v>0</v>
      </c>
      <c r="O76" s="3">
        <f>SUM(L76:N76)</f>
        <v>0</v>
      </c>
      <c r="P76" s="27">
        <f>+K76-O76</f>
        <v>0</v>
      </c>
      <c r="R76" s="27">
        <f>+'Fcst LC'!R173*'Fcst LC'!R$2</f>
        <v>0</v>
      </c>
      <c r="S76" s="80">
        <f>+'Fcst LC'!S173*'Fcst LC'!S$2</f>
        <v>0</v>
      </c>
      <c r="T76" s="80">
        <f>+'Fcst LC'!T173*'Fcst LC'!T$2</f>
        <v>0</v>
      </c>
      <c r="U76" s="80">
        <f>+'Fcst LC'!U173*'Fcst LC'!U$2</f>
        <v>0</v>
      </c>
      <c r="V76" s="3">
        <f>SUM(S76:U76)</f>
        <v>0</v>
      </c>
      <c r="W76" s="27">
        <f>+R76-V76</f>
        <v>0</v>
      </c>
      <c r="Y76" s="27">
        <f>+'Fcst LC'!Y173*'Fcst LC'!Y$2</f>
        <v>0</v>
      </c>
      <c r="Z76" s="80">
        <f>+'Fcst LC'!Z173*'Fcst LC'!Z$2</f>
        <v>0</v>
      </c>
      <c r="AA76" s="80">
        <f>+'Fcst LC'!AA173*'Fcst LC'!AA$2</f>
        <v>0</v>
      </c>
      <c r="AB76" s="80">
        <f>+'Fcst LC'!AB173*'Fcst LC'!AB$2</f>
        <v>0</v>
      </c>
      <c r="AC76" s="3">
        <f>SUM(Z76:AB76)</f>
        <v>0</v>
      </c>
      <c r="AD76" s="27">
        <f>+Y76-AC76</f>
        <v>0</v>
      </c>
      <c r="AF76" s="27"/>
      <c r="AG76" s="27">
        <f>SUM(H76,O76,V76,AC76)</f>
        <v>10000</v>
      </c>
    </row>
    <row r="77" spans="2:33">
      <c r="B77" s="30" t="str">
        <f>IF('Mth LC'!B77&gt;0,'Mth LC'!B77,"")</f>
        <v>Signage</v>
      </c>
      <c r="D77" s="23">
        <f>+'Fcst LC'!D174*'Fcst LC'!D$2</f>
        <v>0</v>
      </c>
      <c r="E77" s="80">
        <f>+'Fcst LC'!E174*'Fcst LC'!E$2</f>
        <v>0</v>
      </c>
      <c r="F77" s="80">
        <f>+'Fcst LC'!F174*'Fcst LC'!F$2</f>
        <v>0</v>
      </c>
      <c r="G77" s="80">
        <f>+'Fcst LC'!G174*'Fcst LC'!G$2</f>
        <v>1250</v>
      </c>
      <c r="H77" s="3">
        <f>SUM(E77:G77)</f>
        <v>1250</v>
      </c>
      <c r="I77" s="27">
        <f>+D77-H77</f>
        <v>-1250</v>
      </c>
      <c r="K77" s="27">
        <f>+'Fcst LC'!K174*'Fcst LC'!K$2</f>
        <v>0</v>
      </c>
      <c r="L77" s="80">
        <f>+'Fcst LC'!L174*'Fcst LC'!L$2</f>
        <v>0</v>
      </c>
      <c r="M77" s="80">
        <f>+'Fcst LC'!M174*'Fcst LC'!M$2</f>
        <v>0</v>
      </c>
      <c r="N77" s="80">
        <f>+'Fcst LC'!N174*'Fcst LC'!N$2</f>
        <v>0</v>
      </c>
      <c r="O77" s="3">
        <f>SUM(L77:N77)</f>
        <v>0</v>
      </c>
      <c r="P77" s="27">
        <f>+K77-O77</f>
        <v>0</v>
      </c>
      <c r="R77" s="27">
        <f>+'Fcst LC'!R174*'Fcst LC'!R$2</f>
        <v>0</v>
      </c>
      <c r="S77" s="80">
        <f>+'Fcst LC'!S174*'Fcst LC'!S$2</f>
        <v>0</v>
      </c>
      <c r="T77" s="80">
        <f>+'Fcst LC'!T174*'Fcst LC'!T$2</f>
        <v>0</v>
      </c>
      <c r="U77" s="80">
        <f>+'Fcst LC'!U174*'Fcst LC'!U$2</f>
        <v>0</v>
      </c>
      <c r="V77" s="3">
        <f>SUM(S77:U77)</f>
        <v>0</v>
      </c>
      <c r="W77" s="27">
        <f>+R77-V77</f>
        <v>0</v>
      </c>
      <c r="Y77" s="27">
        <f>+'Fcst LC'!Y174*'Fcst LC'!Y$2</f>
        <v>0</v>
      </c>
      <c r="Z77" s="80">
        <f>+'Fcst LC'!Z174*'Fcst LC'!Z$2</f>
        <v>0</v>
      </c>
      <c r="AA77" s="80">
        <f>+'Fcst LC'!AA174*'Fcst LC'!AA$2</f>
        <v>0</v>
      </c>
      <c r="AB77" s="80">
        <f>+'Fcst LC'!AB174*'Fcst LC'!AB$2</f>
        <v>0</v>
      </c>
      <c r="AC77" s="3">
        <f>SUM(Z77:AB77)</f>
        <v>0</v>
      </c>
      <c r="AD77" s="27">
        <f>+Y77-AC77</f>
        <v>0</v>
      </c>
      <c r="AF77" s="27"/>
      <c r="AG77" s="27">
        <f>SUM(H77,O77,V77,AC77)</f>
        <v>1250</v>
      </c>
    </row>
    <row r="78" spans="2:33" ht="12">
      <c r="E78" s="23"/>
      <c r="F78" s="23"/>
      <c r="G78" s="23"/>
      <c r="H78" s="23"/>
      <c r="L78" s="23"/>
      <c r="M78" s="23"/>
      <c r="N78" s="23"/>
      <c r="O78" s="23"/>
      <c r="S78" s="23"/>
      <c r="T78" s="23"/>
      <c r="U78" s="23"/>
      <c r="V78" s="23"/>
      <c r="Z78" s="23"/>
      <c r="AA78" s="23"/>
      <c r="AB78" s="23"/>
      <c r="AC78" s="23"/>
    </row>
    <row r="79" spans="2:33" ht="14" thickBot="1">
      <c r="B79" s="7" t="str">
        <f>IF('Mth LC'!B79&gt;0,'Mth LC'!B79,"")</f>
        <v>Total Buildout Costs:</v>
      </c>
      <c r="D79" s="24">
        <f t="shared" ref="D79:I79" si="81">SUM(D73:D78)</f>
        <v>0</v>
      </c>
      <c r="E79" s="24">
        <f t="shared" si="81"/>
        <v>0</v>
      </c>
      <c r="F79" s="24">
        <f t="shared" si="81"/>
        <v>0</v>
      </c>
      <c r="G79" s="24">
        <f t="shared" si="81"/>
        <v>43750</v>
      </c>
      <c r="H79" s="24">
        <f t="shared" si="81"/>
        <v>43750</v>
      </c>
      <c r="I79" s="24">
        <f t="shared" si="81"/>
        <v>-43750</v>
      </c>
      <c r="K79" s="24">
        <f t="shared" ref="K79:P79" si="82">SUM(K73:K78)</f>
        <v>0</v>
      </c>
      <c r="L79" s="24">
        <f t="shared" si="82"/>
        <v>0</v>
      </c>
      <c r="M79" s="24">
        <f t="shared" si="82"/>
        <v>0</v>
      </c>
      <c r="N79" s="24">
        <f t="shared" si="82"/>
        <v>0</v>
      </c>
      <c r="O79" s="24">
        <f t="shared" si="82"/>
        <v>0</v>
      </c>
      <c r="P79" s="24">
        <f t="shared" si="82"/>
        <v>0</v>
      </c>
      <c r="R79" s="24">
        <f t="shared" ref="R79:W79" si="83">SUM(R73:R78)</f>
        <v>0</v>
      </c>
      <c r="S79" s="24">
        <f t="shared" si="83"/>
        <v>0</v>
      </c>
      <c r="T79" s="24">
        <f t="shared" si="83"/>
        <v>0</v>
      </c>
      <c r="U79" s="24">
        <f t="shared" si="83"/>
        <v>0</v>
      </c>
      <c r="V79" s="24">
        <f t="shared" si="83"/>
        <v>0</v>
      </c>
      <c r="W79" s="24">
        <f t="shared" si="83"/>
        <v>0</v>
      </c>
      <c r="Y79" s="24">
        <f t="shared" ref="Y79:AD79" si="84">SUM(Y73:Y78)</f>
        <v>0</v>
      </c>
      <c r="Z79" s="24">
        <f t="shared" si="84"/>
        <v>0</v>
      </c>
      <c r="AA79" s="24">
        <f t="shared" si="84"/>
        <v>0</v>
      </c>
      <c r="AB79" s="24">
        <f t="shared" si="84"/>
        <v>0</v>
      </c>
      <c r="AC79" s="24">
        <f t="shared" si="84"/>
        <v>0</v>
      </c>
      <c r="AD79" s="24">
        <f t="shared" si="84"/>
        <v>0</v>
      </c>
      <c r="AF79" s="24"/>
      <c r="AG79" s="24">
        <f>SUM(AG73:AG78)</f>
        <v>43750</v>
      </c>
    </row>
    <row r="80" spans="2:33" thickTop="1">
      <c r="E80" s="23"/>
      <c r="F80" s="23"/>
      <c r="G80" s="23"/>
      <c r="H80" s="23"/>
      <c r="L80" s="23"/>
      <c r="M80" s="23"/>
      <c r="N80" s="23"/>
      <c r="O80" s="23"/>
      <c r="S80" s="23"/>
      <c r="T80" s="23"/>
      <c r="U80" s="23"/>
      <c r="V80" s="23"/>
      <c r="Z80" s="23"/>
      <c r="AA80" s="23"/>
      <c r="AB80" s="23"/>
      <c r="AC80" s="23"/>
    </row>
    <row r="81" spans="1:33" ht="12">
      <c r="E81" s="23"/>
      <c r="F81" s="23"/>
      <c r="G81" s="23"/>
      <c r="H81" s="23"/>
      <c r="L81" s="23"/>
      <c r="M81" s="23"/>
      <c r="N81" s="23"/>
      <c r="O81" s="23"/>
      <c r="S81" s="23"/>
      <c r="T81" s="23"/>
      <c r="U81" s="23"/>
      <c r="V81" s="23"/>
      <c r="Z81" s="23"/>
      <c r="AA81" s="23"/>
      <c r="AB81" s="23"/>
      <c r="AC81" s="23"/>
    </row>
    <row r="82" spans="1:33">
      <c r="B82" s="6" t="s">
        <v>89</v>
      </c>
      <c r="E82" s="23"/>
      <c r="F82" s="23"/>
      <c r="G82" s="23"/>
      <c r="H82" s="23"/>
      <c r="L82" s="23"/>
      <c r="M82" s="23"/>
      <c r="N82" s="23"/>
      <c r="O82" s="23"/>
      <c r="S82" s="23"/>
      <c r="T82" s="23"/>
      <c r="U82" s="23"/>
      <c r="V82" s="23"/>
      <c r="Z82" s="23"/>
      <c r="AA82" s="23"/>
      <c r="AB82" s="23"/>
      <c r="AC82" s="23"/>
    </row>
    <row r="83" spans="1:33">
      <c r="D83" s="27"/>
      <c r="E83" s="27"/>
      <c r="F83" s="27"/>
      <c r="G83" s="27"/>
      <c r="H83" s="27"/>
      <c r="I83" s="27"/>
      <c r="K83" s="27"/>
      <c r="L83" s="27"/>
      <c r="M83" s="27"/>
      <c r="N83" s="27"/>
      <c r="O83" s="27"/>
      <c r="P83" s="27"/>
      <c r="R83" s="27"/>
      <c r="S83" s="27"/>
      <c r="T83" s="27"/>
      <c r="U83" s="27"/>
      <c r="V83" s="27"/>
      <c r="W83" s="27"/>
      <c r="Y83" s="27"/>
      <c r="Z83" s="27"/>
      <c r="AA83" s="27"/>
      <c r="AB83" s="27"/>
      <c r="AC83" s="27"/>
      <c r="AD83" s="27"/>
      <c r="AF83" s="27"/>
      <c r="AG83" s="27"/>
    </row>
    <row r="84" spans="1:33">
      <c r="B84" s="13" t="s">
        <v>147</v>
      </c>
      <c r="D84" s="23">
        <f>+'Fcst LC'!D181*'Fcst LC'!D$2</f>
        <v>0</v>
      </c>
      <c r="E84" s="80">
        <f>+'Fcst LC'!E181*'Fcst LC'!E$2</f>
        <v>0</v>
      </c>
      <c r="F84" s="80">
        <f>+'Fcst LC'!F181*'Fcst LC'!F$2</f>
        <v>0</v>
      </c>
      <c r="G84" s="80">
        <f>+'Fcst LC'!G181*'Fcst LC'!G$2</f>
        <v>0</v>
      </c>
      <c r="H84" s="3">
        <f>SUM(E84:G84)</f>
        <v>0</v>
      </c>
      <c r="I84" s="27">
        <f>+D84-H84</f>
        <v>0</v>
      </c>
      <c r="K84" s="27">
        <f>+'Fcst LC'!K181*'Fcst LC'!K$2</f>
        <v>0</v>
      </c>
      <c r="L84" s="80">
        <f>+'Fcst LC'!L181*'Fcst LC'!L$2</f>
        <v>0</v>
      </c>
      <c r="M84" s="80">
        <f>+'Fcst LC'!M181*'Fcst LC'!M$2</f>
        <v>0</v>
      </c>
      <c r="N84" s="80">
        <f>+'Fcst LC'!N181*'Fcst LC'!N$2</f>
        <v>0</v>
      </c>
      <c r="O84" s="3">
        <f>SUM(L84:N84)</f>
        <v>0</v>
      </c>
      <c r="P84" s="27">
        <f>+K84-O84</f>
        <v>0</v>
      </c>
      <c r="R84" s="27">
        <f>+'Fcst LC'!R181*'Fcst LC'!R$2</f>
        <v>0</v>
      </c>
      <c r="S84" s="80">
        <f>+'Fcst LC'!S181*'Fcst LC'!S$2</f>
        <v>0</v>
      </c>
      <c r="T84" s="80">
        <f>+'Fcst LC'!T181*'Fcst LC'!T$2</f>
        <v>0</v>
      </c>
      <c r="U84" s="80">
        <f>+'Fcst LC'!U181*'Fcst LC'!U$2</f>
        <v>0</v>
      </c>
      <c r="V84" s="3">
        <f>SUM(S84:U84)</f>
        <v>0</v>
      </c>
      <c r="W84" s="27">
        <f>+R84-V84</f>
        <v>0</v>
      </c>
      <c r="Y84" s="27">
        <f>+'Fcst LC'!Y181*'Fcst LC'!Y$2</f>
        <v>0</v>
      </c>
      <c r="Z84" s="80">
        <f>+'Fcst LC'!Z181*'Fcst LC'!Z$2</f>
        <v>0</v>
      </c>
      <c r="AA84" s="80">
        <f>+'Fcst LC'!AA181*'Fcst LC'!AA$2</f>
        <v>0</v>
      </c>
      <c r="AB84" s="80">
        <f>+'Fcst LC'!AB181*'Fcst LC'!AB$2</f>
        <v>0</v>
      </c>
      <c r="AC84" s="3">
        <f>SUM(Z84:AB84)</f>
        <v>0</v>
      </c>
      <c r="AD84" s="27">
        <f>+Y84-AC84</f>
        <v>0</v>
      </c>
      <c r="AF84" s="27"/>
      <c r="AG84" s="27">
        <f>SUM(H84,O84,V84,AC84)</f>
        <v>0</v>
      </c>
    </row>
    <row r="85" spans="1:33">
      <c r="B85" s="13" t="s">
        <v>148</v>
      </c>
      <c r="D85" s="23">
        <f>+'Fcst LC'!D182*'Fcst LC'!D$2</f>
        <v>4264</v>
      </c>
      <c r="E85" s="80">
        <f>+'Fcst LC'!E182*'Fcst LC'!E$2</f>
        <v>0</v>
      </c>
      <c r="F85" s="80">
        <f>+'Fcst LC'!F182*'Fcst LC'!F$2</f>
        <v>0</v>
      </c>
      <c r="G85" s="80">
        <f>+'Fcst LC'!G182*'Fcst LC'!G$2</f>
        <v>1215</v>
      </c>
      <c r="H85" s="3">
        <f>SUM(E85:G85)</f>
        <v>1215</v>
      </c>
      <c r="I85" s="27">
        <f>+D85-H85</f>
        <v>3049</v>
      </c>
      <c r="K85" s="27">
        <f>+'Fcst LC'!K182*'Fcst LC'!K$2</f>
        <v>4791</v>
      </c>
      <c r="L85" s="80">
        <f>+'Fcst LC'!L182*'Fcst LC'!L$2</f>
        <v>1215</v>
      </c>
      <c r="M85" s="80">
        <f>+'Fcst LC'!M182*'Fcst LC'!M$2</f>
        <v>1215</v>
      </c>
      <c r="N85" s="80">
        <f>+'Fcst LC'!N182*'Fcst LC'!N$2</f>
        <v>1215</v>
      </c>
      <c r="O85" s="3">
        <f>SUM(L85:N85)</f>
        <v>3645</v>
      </c>
      <c r="P85" s="27">
        <f>+K85-O85</f>
        <v>1146</v>
      </c>
      <c r="R85" s="27">
        <f>+'Fcst LC'!R182*'Fcst LC'!R$2</f>
        <v>4917</v>
      </c>
      <c r="S85" s="80">
        <f>+'Fcst LC'!S182*'Fcst LC'!S$2</f>
        <v>1215</v>
      </c>
      <c r="T85" s="80">
        <f>+'Fcst LC'!T182*'Fcst LC'!T$2</f>
        <v>1215</v>
      </c>
      <c r="U85" s="80">
        <f>+'Fcst LC'!U182*'Fcst LC'!U$2</f>
        <v>1215</v>
      </c>
      <c r="V85" s="3">
        <f>SUM(S85:U85)</f>
        <v>3645</v>
      </c>
      <c r="W85" s="27">
        <f>+R85-V85</f>
        <v>1272</v>
      </c>
      <c r="Y85" s="27">
        <f>+'Fcst LC'!Y182*'Fcst LC'!Y$2</f>
        <v>5042</v>
      </c>
      <c r="Z85" s="80">
        <f>+'Fcst LC'!Z182*'Fcst LC'!Z$2</f>
        <v>1215</v>
      </c>
      <c r="AA85" s="80">
        <f>+'Fcst LC'!AA182*'Fcst LC'!AA$2</f>
        <v>1215</v>
      </c>
      <c r="AB85" s="80">
        <f>+'Fcst LC'!AB182*'Fcst LC'!AB$2</f>
        <v>1215</v>
      </c>
      <c r="AC85" s="3">
        <f>SUM(Z85:AB85)</f>
        <v>3645</v>
      </c>
      <c r="AD85" s="27">
        <f>+Y85-AC85</f>
        <v>1397</v>
      </c>
      <c r="AF85" s="27"/>
      <c r="AG85" s="27">
        <f>SUM(H85,O85,V85,AC85)</f>
        <v>12150</v>
      </c>
    </row>
    <row r="86" spans="1:33" ht="12">
      <c r="E86" s="23"/>
      <c r="F86" s="23"/>
      <c r="G86" s="23"/>
      <c r="H86" s="23"/>
      <c r="L86" s="23"/>
      <c r="M86" s="23"/>
      <c r="N86" s="23"/>
      <c r="O86" s="23"/>
      <c r="S86" s="23"/>
      <c r="T86" s="23"/>
      <c r="U86" s="23"/>
      <c r="V86" s="23"/>
      <c r="Z86" s="23"/>
      <c r="AA86" s="23"/>
      <c r="AB86" s="23"/>
      <c r="AC86" s="23"/>
    </row>
    <row r="87" spans="1:33" ht="14" thickBot="1">
      <c r="B87" s="7" t="s">
        <v>149</v>
      </c>
      <c r="D87" s="24">
        <f t="shared" ref="D87:I87" si="85">SUM(D83:D86)</f>
        <v>4264</v>
      </c>
      <c r="E87" s="24">
        <f t="shared" si="85"/>
        <v>0</v>
      </c>
      <c r="F87" s="24">
        <f t="shared" si="85"/>
        <v>0</v>
      </c>
      <c r="G87" s="24">
        <f t="shared" si="85"/>
        <v>1215</v>
      </c>
      <c r="H87" s="24">
        <f t="shared" si="85"/>
        <v>1215</v>
      </c>
      <c r="I87" s="24">
        <f t="shared" si="85"/>
        <v>3049</v>
      </c>
      <c r="K87" s="24">
        <f t="shared" ref="K87:P87" si="86">SUM(K83:K86)</f>
        <v>4791</v>
      </c>
      <c r="L87" s="24">
        <f t="shared" si="86"/>
        <v>1215</v>
      </c>
      <c r="M87" s="24">
        <f t="shared" si="86"/>
        <v>1215</v>
      </c>
      <c r="N87" s="24">
        <f t="shared" si="86"/>
        <v>1215</v>
      </c>
      <c r="O87" s="24">
        <f t="shared" si="86"/>
        <v>3645</v>
      </c>
      <c r="P87" s="24">
        <f t="shared" si="86"/>
        <v>1146</v>
      </c>
      <c r="R87" s="24">
        <f t="shared" ref="R87:W87" si="87">SUM(R83:R86)</f>
        <v>4917</v>
      </c>
      <c r="S87" s="24">
        <f t="shared" si="87"/>
        <v>1215</v>
      </c>
      <c r="T87" s="24">
        <f t="shared" si="87"/>
        <v>1215</v>
      </c>
      <c r="U87" s="24">
        <f t="shared" si="87"/>
        <v>1215</v>
      </c>
      <c r="V87" s="24">
        <f t="shared" si="87"/>
        <v>3645</v>
      </c>
      <c r="W87" s="24">
        <f t="shared" si="87"/>
        <v>1272</v>
      </c>
      <c r="Y87" s="24">
        <f t="shared" ref="Y87:AD87" si="88">SUM(Y83:Y86)</f>
        <v>5042</v>
      </c>
      <c r="Z87" s="24">
        <f t="shared" si="88"/>
        <v>1215</v>
      </c>
      <c r="AA87" s="24">
        <f t="shared" si="88"/>
        <v>1215</v>
      </c>
      <c r="AB87" s="24">
        <f t="shared" si="88"/>
        <v>1215</v>
      </c>
      <c r="AC87" s="24">
        <f t="shared" si="88"/>
        <v>3645</v>
      </c>
      <c r="AD87" s="24">
        <f t="shared" si="88"/>
        <v>1397</v>
      </c>
      <c r="AF87" s="24"/>
      <c r="AG87" s="24">
        <f>SUM(AG83:AG86)</f>
        <v>12150</v>
      </c>
    </row>
    <row r="88" spans="1:33" thickTop="1">
      <c r="E88" s="23"/>
      <c r="F88" s="23"/>
      <c r="G88" s="23"/>
      <c r="H88" s="23"/>
      <c r="L88" s="23"/>
      <c r="M88" s="23"/>
      <c r="N88" s="23"/>
      <c r="O88" s="23"/>
      <c r="S88" s="23"/>
      <c r="T88" s="23"/>
      <c r="U88" s="23"/>
      <c r="V88" s="23"/>
      <c r="Z88" s="23"/>
      <c r="AA88" s="23"/>
      <c r="AB88" s="23"/>
      <c r="AC88" s="23"/>
    </row>
    <row r="89" spans="1:33" ht="12">
      <c r="B89" s="15" t="s">
        <v>150</v>
      </c>
      <c r="E89" s="23"/>
      <c r="F89" s="23"/>
      <c r="G89" s="23"/>
      <c r="H89" s="23"/>
      <c r="L89" s="23"/>
      <c r="M89" s="23"/>
      <c r="N89" s="23"/>
      <c r="O89" s="23"/>
      <c r="S89" s="23"/>
      <c r="T89" s="23"/>
      <c r="U89" s="23"/>
      <c r="V89" s="23"/>
      <c r="Z89" s="23"/>
      <c r="AA89" s="23"/>
      <c r="AB89" s="23"/>
      <c r="AC89" s="23"/>
    </row>
    <row r="90" spans="1:33" ht="12">
      <c r="E90" s="23"/>
      <c r="F90" s="23"/>
      <c r="G90" s="23"/>
      <c r="H90" s="23"/>
      <c r="L90" s="23"/>
      <c r="M90" s="23"/>
      <c r="N90" s="23"/>
      <c r="O90" s="23"/>
      <c r="S90" s="23"/>
      <c r="T90" s="23"/>
      <c r="U90" s="23"/>
      <c r="V90" s="23"/>
      <c r="Z90" s="23"/>
      <c r="AA90" s="23"/>
      <c r="AB90" s="23"/>
      <c r="AC90" s="23"/>
    </row>
    <row r="91" spans="1:33">
      <c r="A91" s="8"/>
      <c r="B91" s="28" t="s">
        <v>28</v>
      </c>
      <c r="D91" s="19"/>
      <c r="I91" s="19"/>
      <c r="K91" s="19"/>
      <c r="P91" s="19"/>
      <c r="R91" s="19"/>
      <c r="W91" s="19"/>
      <c r="Y91" s="19"/>
      <c r="AD91" s="19"/>
      <c r="AF91" s="19"/>
      <c r="AG91" s="19"/>
    </row>
    <row r="92" spans="1:33">
      <c r="A92" s="8" t="str">
        <f>IF('Mth LC'!A92&gt;0,'Mth LC'!A92,"")</f>
        <v/>
      </c>
      <c r="B92" s="29" t="str">
        <f>IF('Mth LC'!B92&gt;0,'Mth LC'!B92,"")</f>
        <v/>
      </c>
      <c r="D92" s="19"/>
      <c r="I92" s="19"/>
      <c r="K92" s="19"/>
      <c r="P92" s="19"/>
      <c r="R92" s="19"/>
      <c r="W92" s="19"/>
      <c r="Y92" s="19"/>
      <c r="AD92" s="19"/>
      <c r="AF92" s="19"/>
      <c r="AG92" s="19"/>
    </row>
    <row r="93" spans="1:33">
      <c r="A93" s="32">
        <f>IF('Mth LC'!A93&gt;0,'Mth LC'!A93,"")</f>
        <v>42430</v>
      </c>
      <c r="B93" s="29" t="str">
        <f>IF('Mth LC'!B93&gt;0,'Mth LC'!B93,"")</f>
        <v>Mgr ($/hr * hrs/wk * 52)</v>
      </c>
      <c r="C93" s="23">
        <f>+'Fcst LC'!C190*'Fcst LC'!C$2</f>
        <v>31200</v>
      </c>
      <c r="D93" s="23">
        <f>+'Fcst LC'!D190*'Fcst LC'!D$2</f>
        <v>0</v>
      </c>
      <c r="E93" s="19">
        <f>+'Fcst LC'!E190*'Fcst LC'!E$2</f>
        <v>0</v>
      </c>
      <c r="F93" s="19">
        <f>+'Fcst LC'!F190*'Fcst LC'!F$2</f>
        <v>0</v>
      </c>
      <c r="G93" s="19">
        <f>+'Fcst LC'!G190*'Fcst LC'!G$2</f>
        <v>2650</v>
      </c>
      <c r="H93" s="3">
        <f t="shared" ref="H93:H96" si="89">SUM(E93:G93)</f>
        <v>2650</v>
      </c>
      <c r="I93" s="27">
        <f t="shared" ref="I93:I96" si="90">+D93-H93</f>
        <v>-2650</v>
      </c>
      <c r="K93" s="27">
        <f>+'Fcst LC'!K190*'Fcst LC'!K$2</f>
        <v>0</v>
      </c>
      <c r="L93" s="19">
        <f>+'Fcst LC'!L190*'Fcst LC'!L$2</f>
        <v>2564</v>
      </c>
      <c r="M93" s="19">
        <f>+'Fcst LC'!M190*'Fcst LC'!M$2</f>
        <v>2650</v>
      </c>
      <c r="N93" s="19">
        <f>+'Fcst LC'!N190*'Fcst LC'!N$2</f>
        <v>2564</v>
      </c>
      <c r="O93" s="3">
        <f t="shared" ref="O93:O96" si="91">SUM(L93:N93)</f>
        <v>7778</v>
      </c>
      <c r="P93" s="27">
        <f t="shared" ref="P93:P96" si="92">+K93-O93</f>
        <v>-7778</v>
      </c>
      <c r="R93" s="27">
        <f>+'Fcst LC'!R190*'Fcst LC'!R$2</f>
        <v>0</v>
      </c>
      <c r="S93" s="19">
        <f>+'Fcst LC'!S190*'Fcst LC'!S$2</f>
        <v>2650</v>
      </c>
      <c r="T93" s="19">
        <f>+'Fcst LC'!T190*'Fcst LC'!T$2</f>
        <v>2650</v>
      </c>
      <c r="U93" s="19">
        <f>+'Fcst LC'!U190*'Fcst LC'!U$2</f>
        <v>2564</v>
      </c>
      <c r="V93" s="3">
        <f t="shared" ref="V93:V96" si="93">SUM(S93:U93)</f>
        <v>7864</v>
      </c>
      <c r="W93" s="27">
        <f t="shared" ref="W93:W96" si="94">+R93-V93</f>
        <v>-7864</v>
      </c>
      <c r="Y93" s="27">
        <f>+'Fcst LC'!Y190*'Fcst LC'!Y$2</f>
        <v>0</v>
      </c>
      <c r="Z93" s="19">
        <f>+'Fcst LC'!Z190*'Fcst LC'!Z$2</f>
        <v>2650</v>
      </c>
      <c r="AA93" s="19">
        <f>+'Fcst LC'!AA190*'Fcst LC'!AA$2</f>
        <v>2564</v>
      </c>
      <c r="AB93" s="19">
        <f>+'Fcst LC'!AB190*'Fcst LC'!AB$2</f>
        <v>2650</v>
      </c>
      <c r="AC93" s="3">
        <f t="shared" ref="AC93:AC96" si="95">SUM(Z93:AB93)</f>
        <v>7864</v>
      </c>
      <c r="AD93" s="27">
        <f t="shared" ref="AD93:AD96" si="96">+Y93-AC93</f>
        <v>-7864</v>
      </c>
      <c r="AF93" s="27"/>
      <c r="AG93" s="27">
        <f t="shared" ref="AG93:AG96" si="97">SUM(H93,O93,V93,AC93)</f>
        <v>26156</v>
      </c>
    </row>
    <row r="94" spans="1:33">
      <c r="A94" s="32">
        <f>IF('Mth LC'!A94&gt;0,'Mth LC'!A94,"")</f>
        <v>42415</v>
      </c>
      <c r="B94" s="29" t="str">
        <f>IF('Mth LC'!B94&gt;0,'Mth LC'!B94,"")</f>
        <v>New hire ($/hr * hrs/wk * 52)</v>
      </c>
      <c r="C94" s="23">
        <f>+'Fcst LC'!C191*'Fcst LC'!C$2</f>
        <v>27040</v>
      </c>
      <c r="D94" s="23">
        <f>+'Fcst LC'!D191*'Fcst LC'!D$2</f>
        <v>0</v>
      </c>
      <c r="E94" s="19">
        <f>+'Fcst LC'!E191*'Fcst LC'!E$2</f>
        <v>0</v>
      </c>
      <c r="F94" s="19">
        <f>+'Fcst LC'!F191*'Fcst LC'!F$2</f>
        <v>1111</v>
      </c>
      <c r="G94" s="19">
        <f>+'Fcst LC'!G191*'Fcst LC'!G$2</f>
        <v>2297</v>
      </c>
      <c r="H94" s="3">
        <f t="shared" si="89"/>
        <v>3408</v>
      </c>
      <c r="I94" s="27">
        <f t="shared" si="90"/>
        <v>-3408</v>
      </c>
      <c r="K94" s="27">
        <f>+'Fcst LC'!K191*'Fcst LC'!K$2</f>
        <v>0</v>
      </c>
      <c r="L94" s="19">
        <f>+'Fcst LC'!L191*'Fcst LC'!L$2</f>
        <v>2222</v>
      </c>
      <c r="M94" s="19">
        <f>+'Fcst LC'!M191*'Fcst LC'!M$2</f>
        <v>2297</v>
      </c>
      <c r="N94" s="19">
        <f>+'Fcst LC'!N191*'Fcst LC'!N$2</f>
        <v>2222</v>
      </c>
      <c r="O94" s="3">
        <f t="shared" si="91"/>
        <v>6741</v>
      </c>
      <c r="P94" s="27">
        <f t="shared" si="92"/>
        <v>-6741</v>
      </c>
      <c r="R94" s="27">
        <f>+'Fcst LC'!R191*'Fcst LC'!R$2</f>
        <v>0</v>
      </c>
      <c r="S94" s="19">
        <f>+'Fcst LC'!S191*'Fcst LC'!S$2</f>
        <v>2297</v>
      </c>
      <c r="T94" s="19">
        <f>+'Fcst LC'!T191*'Fcst LC'!T$2</f>
        <v>2297</v>
      </c>
      <c r="U94" s="19">
        <f>+'Fcst LC'!U191*'Fcst LC'!U$2</f>
        <v>2222</v>
      </c>
      <c r="V94" s="3">
        <f t="shared" si="93"/>
        <v>6816</v>
      </c>
      <c r="W94" s="27">
        <f t="shared" si="94"/>
        <v>-6816</v>
      </c>
      <c r="Y94" s="27">
        <f>+'Fcst LC'!Y191*'Fcst LC'!Y$2</f>
        <v>0</v>
      </c>
      <c r="Z94" s="19">
        <f>+'Fcst LC'!Z191*'Fcst LC'!Z$2</f>
        <v>2297</v>
      </c>
      <c r="AA94" s="19">
        <f>+'Fcst LC'!AA191*'Fcst LC'!AA$2</f>
        <v>2222</v>
      </c>
      <c r="AB94" s="19">
        <f>+'Fcst LC'!AB191*'Fcst LC'!AB$2</f>
        <v>2297</v>
      </c>
      <c r="AC94" s="3">
        <f t="shared" si="95"/>
        <v>6816</v>
      </c>
      <c r="AD94" s="27">
        <f t="shared" si="96"/>
        <v>-6816</v>
      </c>
      <c r="AF94" s="27"/>
      <c r="AG94" s="27">
        <f t="shared" si="97"/>
        <v>23781</v>
      </c>
    </row>
    <row r="95" spans="1:33">
      <c r="A95" s="32">
        <f>IF('Mth LC'!A95&gt;0,'Mth LC'!A95,"")</f>
        <v>42415</v>
      </c>
      <c r="B95" s="29" t="str">
        <f>IF('Mth LC'!B95&gt;0,'Mth LC'!B95,"")</f>
        <v>New hire ($/hr * hrs/wk * 52)</v>
      </c>
      <c r="C95" s="23">
        <f>+'Fcst LC'!C192*'Fcst LC'!C$2</f>
        <v>11440</v>
      </c>
      <c r="D95" s="23">
        <f>+'Fcst LC'!D192*'Fcst LC'!D$2</f>
        <v>0</v>
      </c>
      <c r="E95" s="19">
        <f>+'Fcst LC'!E192*'Fcst LC'!E$2</f>
        <v>0</v>
      </c>
      <c r="F95" s="19">
        <f>+'Fcst LC'!F192*'Fcst LC'!F$2</f>
        <v>470</v>
      </c>
      <c r="G95" s="19">
        <f>+'Fcst LC'!G192*'Fcst LC'!G$2</f>
        <v>972</v>
      </c>
      <c r="H95" s="3">
        <f t="shared" si="89"/>
        <v>1442</v>
      </c>
      <c r="I95" s="27">
        <f t="shared" si="90"/>
        <v>-1442</v>
      </c>
      <c r="K95" s="27">
        <f>+'Fcst LC'!K192*'Fcst LC'!K$2</f>
        <v>0</v>
      </c>
      <c r="L95" s="19">
        <f>+'Fcst LC'!L192*'Fcst LC'!L$2</f>
        <v>940</v>
      </c>
      <c r="M95" s="19">
        <f>+'Fcst LC'!M192*'Fcst LC'!M$2</f>
        <v>972</v>
      </c>
      <c r="N95" s="19">
        <f>+'Fcst LC'!N192*'Fcst LC'!N$2</f>
        <v>940</v>
      </c>
      <c r="O95" s="3">
        <f t="shared" si="91"/>
        <v>2852</v>
      </c>
      <c r="P95" s="27">
        <f t="shared" si="92"/>
        <v>-2852</v>
      </c>
      <c r="R95" s="27">
        <f>+'Fcst LC'!R192*'Fcst LC'!R$2</f>
        <v>0</v>
      </c>
      <c r="S95" s="19">
        <f>+'Fcst LC'!S192*'Fcst LC'!S$2</f>
        <v>972</v>
      </c>
      <c r="T95" s="19">
        <f>+'Fcst LC'!T192*'Fcst LC'!T$2</f>
        <v>972</v>
      </c>
      <c r="U95" s="19">
        <f>+'Fcst LC'!U192*'Fcst LC'!U$2</f>
        <v>940</v>
      </c>
      <c r="V95" s="3">
        <f t="shared" si="93"/>
        <v>2884</v>
      </c>
      <c r="W95" s="27">
        <f t="shared" si="94"/>
        <v>-2884</v>
      </c>
      <c r="Y95" s="27">
        <f>+'Fcst LC'!Y192*'Fcst LC'!Y$2</f>
        <v>0</v>
      </c>
      <c r="Z95" s="19">
        <f>+'Fcst LC'!Z192*'Fcst LC'!Z$2</f>
        <v>972</v>
      </c>
      <c r="AA95" s="19">
        <f>+'Fcst LC'!AA192*'Fcst LC'!AA$2</f>
        <v>940</v>
      </c>
      <c r="AB95" s="19">
        <f>+'Fcst LC'!AB192*'Fcst LC'!AB$2</f>
        <v>972</v>
      </c>
      <c r="AC95" s="3">
        <f t="shared" si="95"/>
        <v>2884</v>
      </c>
      <c r="AD95" s="27">
        <f t="shared" si="96"/>
        <v>-2884</v>
      </c>
      <c r="AF95" s="27"/>
      <c r="AG95" s="27">
        <f t="shared" si="97"/>
        <v>10062</v>
      </c>
    </row>
    <row r="96" spans="1:33">
      <c r="A96" s="32">
        <f>IF('Mth LC'!A96&gt;0,'Mth LC'!A96,"")</f>
        <v>42415</v>
      </c>
      <c r="B96" s="29" t="str">
        <f>IF('Mth LC'!B96&gt;0,'Mth LC'!B96,"")</f>
        <v>New hire ($/hr * hrs/wk * 52)</v>
      </c>
      <c r="C96" s="23">
        <f>+'Fcst LC'!C193*'Fcst LC'!C$2</f>
        <v>11440</v>
      </c>
      <c r="D96" s="23">
        <f>+'Fcst LC'!D193*'Fcst LC'!D$2</f>
        <v>0</v>
      </c>
      <c r="E96" s="19">
        <f>+'Fcst LC'!E193*'Fcst LC'!E$2</f>
        <v>0</v>
      </c>
      <c r="F96" s="19">
        <f>+'Fcst LC'!F193*'Fcst LC'!F$2</f>
        <v>470</v>
      </c>
      <c r="G96" s="19">
        <f>+'Fcst LC'!G193*'Fcst LC'!G$2</f>
        <v>972</v>
      </c>
      <c r="H96" s="3">
        <f t="shared" si="89"/>
        <v>1442</v>
      </c>
      <c r="I96" s="27">
        <f t="shared" si="90"/>
        <v>-1442</v>
      </c>
      <c r="K96" s="27">
        <f>+'Fcst LC'!K193*'Fcst LC'!K$2</f>
        <v>0</v>
      </c>
      <c r="L96" s="19">
        <f>+'Fcst LC'!L193*'Fcst LC'!L$2</f>
        <v>940</v>
      </c>
      <c r="M96" s="19">
        <f>+'Fcst LC'!M193*'Fcst LC'!M$2</f>
        <v>972</v>
      </c>
      <c r="N96" s="19">
        <f>+'Fcst LC'!N193*'Fcst LC'!N$2</f>
        <v>940</v>
      </c>
      <c r="O96" s="3">
        <f t="shared" si="91"/>
        <v>2852</v>
      </c>
      <c r="P96" s="27">
        <f t="shared" si="92"/>
        <v>-2852</v>
      </c>
      <c r="R96" s="27">
        <f>+'Fcst LC'!R193*'Fcst LC'!R$2</f>
        <v>0</v>
      </c>
      <c r="S96" s="19">
        <f>+'Fcst LC'!S193*'Fcst LC'!S$2</f>
        <v>972</v>
      </c>
      <c r="T96" s="19">
        <f>+'Fcst LC'!T193*'Fcst LC'!T$2</f>
        <v>972</v>
      </c>
      <c r="U96" s="19">
        <f>+'Fcst LC'!U193*'Fcst LC'!U$2</f>
        <v>940</v>
      </c>
      <c r="V96" s="3">
        <f t="shared" si="93"/>
        <v>2884</v>
      </c>
      <c r="W96" s="27">
        <f t="shared" si="94"/>
        <v>-2884</v>
      </c>
      <c r="Y96" s="27">
        <f>+'Fcst LC'!Y193*'Fcst LC'!Y$2</f>
        <v>0</v>
      </c>
      <c r="Z96" s="19">
        <f>+'Fcst LC'!Z193*'Fcst LC'!Z$2</f>
        <v>972</v>
      </c>
      <c r="AA96" s="19">
        <f>+'Fcst LC'!AA193*'Fcst LC'!AA$2</f>
        <v>940</v>
      </c>
      <c r="AB96" s="19">
        <f>+'Fcst LC'!AB193*'Fcst LC'!AB$2</f>
        <v>972</v>
      </c>
      <c r="AC96" s="3">
        <f t="shared" si="95"/>
        <v>2884</v>
      </c>
      <c r="AD96" s="27">
        <f t="shared" si="96"/>
        <v>-2884</v>
      </c>
      <c r="AF96" s="27"/>
      <c r="AG96" s="27">
        <f t="shared" si="97"/>
        <v>10062</v>
      </c>
    </row>
    <row r="97" spans="1:33">
      <c r="A97" s="32"/>
      <c r="B97" s="1"/>
      <c r="D97" s="19"/>
      <c r="I97" s="19"/>
      <c r="K97" s="19"/>
      <c r="P97" s="19"/>
      <c r="R97" s="19"/>
      <c r="W97" s="19"/>
      <c r="Y97" s="19"/>
      <c r="AD97" s="19"/>
      <c r="AF97" s="19"/>
      <c r="AG97" s="19"/>
    </row>
    <row r="98" spans="1:33" ht="14" thickBot="1">
      <c r="A98" s="32"/>
      <c r="B98" s="7" t="s">
        <v>151</v>
      </c>
      <c r="D98" s="24">
        <f t="shared" ref="D98:I98" si="98">SUM(D92:D97)</f>
        <v>0</v>
      </c>
      <c r="E98" s="24">
        <f t="shared" si="98"/>
        <v>0</v>
      </c>
      <c r="F98" s="24">
        <f t="shared" si="98"/>
        <v>2051</v>
      </c>
      <c r="G98" s="24">
        <f t="shared" si="98"/>
        <v>6891</v>
      </c>
      <c r="H98" s="24">
        <f t="shared" si="98"/>
        <v>8942</v>
      </c>
      <c r="I98" s="24">
        <f t="shared" si="98"/>
        <v>-8942</v>
      </c>
      <c r="K98" s="24">
        <f t="shared" ref="K98:P98" si="99">SUM(K92:K97)</f>
        <v>0</v>
      </c>
      <c r="L98" s="24">
        <f t="shared" si="99"/>
        <v>6666</v>
      </c>
      <c r="M98" s="24">
        <f t="shared" si="99"/>
        <v>6891</v>
      </c>
      <c r="N98" s="24">
        <f t="shared" si="99"/>
        <v>6666</v>
      </c>
      <c r="O98" s="24">
        <f t="shared" si="99"/>
        <v>20223</v>
      </c>
      <c r="P98" s="24">
        <f t="shared" si="99"/>
        <v>-20223</v>
      </c>
      <c r="R98" s="24">
        <f t="shared" ref="R98:W98" si="100">SUM(R92:R97)</f>
        <v>0</v>
      </c>
      <c r="S98" s="24">
        <f t="shared" si="100"/>
        <v>6891</v>
      </c>
      <c r="T98" s="24">
        <f t="shared" si="100"/>
        <v>6891</v>
      </c>
      <c r="U98" s="24">
        <f t="shared" si="100"/>
        <v>6666</v>
      </c>
      <c r="V98" s="24">
        <f t="shared" si="100"/>
        <v>20448</v>
      </c>
      <c r="W98" s="24">
        <f t="shared" si="100"/>
        <v>-20448</v>
      </c>
      <c r="Y98" s="24">
        <f t="shared" ref="Y98:AD98" si="101">SUM(Y92:Y97)</f>
        <v>0</v>
      </c>
      <c r="Z98" s="24">
        <f t="shared" si="101"/>
        <v>6891</v>
      </c>
      <c r="AA98" s="24">
        <f t="shared" si="101"/>
        <v>6666</v>
      </c>
      <c r="AB98" s="24">
        <f t="shared" si="101"/>
        <v>6891</v>
      </c>
      <c r="AC98" s="24">
        <f t="shared" si="101"/>
        <v>20448</v>
      </c>
      <c r="AD98" s="24">
        <f t="shared" si="101"/>
        <v>-20448</v>
      </c>
      <c r="AF98" s="24"/>
      <c r="AG98" s="24">
        <f>SUM(AG92:AG97)</f>
        <v>70061</v>
      </c>
    </row>
    <row r="99" spans="1:33" ht="14" thickTop="1">
      <c r="A99" s="32"/>
      <c r="B99" s="7"/>
      <c r="D99" s="19"/>
      <c r="E99" s="19"/>
      <c r="F99" s="19"/>
      <c r="G99" s="19"/>
      <c r="H99" s="19"/>
      <c r="I99" s="19"/>
      <c r="K99" s="19"/>
      <c r="L99" s="19"/>
      <c r="M99" s="19"/>
      <c r="N99" s="19"/>
      <c r="O99" s="19"/>
      <c r="P99" s="19"/>
      <c r="R99" s="19"/>
      <c r="S99" s="19"/>
      <c r="T99" s="19"/>
      <c r="U99" s="19"/>
      <c r="V99" s="19"/>
      <c r="W99" s="19"/>
      <c r="Y99" s="19"/>
      <c r="Z99" s="19"/>
      <c r="AA99" s="19"/>
      <c r="AB99" s="19"/>
      <c r="AC99" s="19"/>
      <c r="AD99" s="19"/>
      <c r="AF99" s="19"/>
      <c r="AG99" s="19"/>
    </row>
    <row r="100" spans="1:33">
      <c r="A100" s="16">
        <f>IF('Mth LC'!A100&gt;0,'Mth LC'!A100,"")</f>
        <v>42583</v>
      </c>
      <c r="B100" s="30" t="str">
        <f>IF('Mth LC'!B100&gt;0,'Mth LC'!B100,"")</f>
        <v>New Hire ($/hr,40 hr wk,52 wks yr)</v>
      </c>
      <c r="C100" s="23">
        <f>+'Fcst LC'!C234*'Fcst LC'!C$2</f>
        <v>0</v>
      </c>
      <c r="D100" s="20"/>
      <c r="E100" s="19">
        <f>+'Fcst LC'!E234*'Fcst LC'!E$2</f>
        <v>0</v>
      </c>
      <c r="F100" s="19">
        <f>+'Fcst LC'!F234*'Fcst LC'!F$2</f>
        <v>0</v>
      </c>
      <c r="G100" s="19">
        <f>+'Fcst LC'!G234*'Fcst LC'!G$2</f>
        <v>0</v>
      </c>
      <c r="H100" s="3">
        <f t="shared" ref="H100:H103" si="102">SUM(E100:G100)</f>
        <v>0</v>
      </c>
      <c r="I100" s="27">
        <f t="shared" ref="I100:I103" si="103">+D100-H100</f>
        <v>0</v>
      </c>
      <c r="K100" s="27">
        <f>+'Fcst LC'!K234*'Fcst LC'!K$2</f>
        <v>0</v>
      </c>
      <c r="L100" s="19">
        <f>+'Fcst LC'!L234*'Fcst LC'!L$2</f>
        <v>0</v>
      </c>
      <c r="M100" s="19">
        <f>+'Fcst LC'!M234*'Fcst LC'!M$2</f>
        <v>0</v>
      </c>
      <c r="N100" s="19">
        <f>+'Fcst LC'!N234*'Fcst LC'!N$2</f>
        <v>0</v>
      </c>
      <c r="O100" s="3">
        <f t="shared" ref="O100:O103" si="104">SUM(L100:N100)</f>
        <v>0</v>
      </c>
      <c r="P100" s="27">
        <f t="shared" ref="P100:P103" si="105">+K100-O100</f>
        <v>0</v>
      </c>
      <c r="R100" s="27">
        <f>+'Fcst LC'!R234*'Fcst LC'!R$2</f>
        <v>0</v>
      </c>
      <c r="S100" s="19">
        <f>+'Fcst LC'!S234*'Fcst LC'!S$2</f>
        <v>0</v>
      </c>
      <c r="T100" s="19">
        <f>+'Fcst LC'!T234*'Fcst LC'!T$2</f>
        <v>0</v>
      </c>
      <c r="U100" s="19">
        <f>+'Fcst LC'!U234*'Fcst LC'!U$2</f>
        <v>0</v>
      </c>
      <c r="V100" s="3">
        <f t="shared" ref="V100:V103" si="106">SUM(S100:U100)</f>
        <v>0</v>
      </c>
      <c r="W100" s="27">
        <f t="shared" ref="W100:W103" si="107">+R100-V100</f>
        <v>0</v>
      </c>
      <c r="Y100" s="27">
        <f>+'Fcst LC'!Y234*'Fcst LC'!Y$2</f>
        <v>0</v>
      </c>
      <c r="Z100" s="19">
        <f>+'Fcst LC'!Z234*'Fcst LC'!Z$2</f>
        <v>0</v>
      </c>
      <c r="AA100" s="19">
        <f>+'Fcst LC'!AA234*'Fcst LC'!AA$2</f>
        <v>0</v>
      </c>
      <c r="AB100" s="19">
        <f>+'Fcst LC'!AB234*'Fcst LC'!AB$2</f>
        <v>0</v>
      </c>
      <c r="AC100" s="3">
        <f t="shared" ref="AC100:AC103" si="108">SUM(Z100:AB100)</f>
        <v>0</v>
      </c>
      <c r="AD100" s="27">
        <f t="shared" ref="AD100:AD103" si="109">+Y100-AC100</f>
        <v>0</v>
      </c>
      <c r="AF100" s="27"/>
      <c r="AG100" s="27">
        <f t="shared" ref="AG100:AG107" si="110">SUM(H100,O100,V100,AC100)</f>
        <v>0</v>
      </c>
    </row>
    <row r="101" spans="1:33">
      <c r="A101" s="16" t="str">
        <f>IF('Mth LC'!A101&gt;0,'Mth LC'!A101,"")</f>
        <v/>
      </c>
      <c r="B101" s="30" t="str">
        <f>IF('Mth LC'!B101&gt;0,'Mth LC'!B101,"")</f>
        <v>New Hire</v>
      </c>
      <c r="C101" s="23">
        <f>+'Fcst LC'!C235*'Fcst LC'!C$2</f>
        <v>0</v>
      </c>
      <c r="D101" s="20"/>
      <c r="E101" s="19">
        <f>+'Fcst LC'!E235*'Fcst LC'!E$2</f>
        <v>0</v>
      </c>
      <c r="F101" s="19">
        <f>+'Fcst LC'!F235*'Fcst LC'!F$2</f>
        <v>0</v>
      </c>
      <c r="G101" s="19">
        <f>+'Fcst LC'!G235*'Fcst LC'!G$2</f>
        <v>0</v>
      </c>
      <c r="H101" s="3">
        <f t="shared" si="102"/>
        <v>0</v>
      </c>
      <c r="I101" s="27">
        <f t="shared" si="103"/>
        <v>0</v>
      </c>
      <c r="K101" s="27">
        <f>+'Fcst LC'!K235*'Fcst LC'!K$2</f>
        <v>0</v>
      </c>
      <c r="L101" s="19">
        <f>+'Fcst LC'!L235*'Fcst LC'!L$2</f>
        <v>0</v>
      </c>
      <c r="M101" s="19">
        <f>+'Fcst LC'!M235*'Fcst LC'!M$2</f>
        <v>0</v>
      </c>
      <c r="N101" s="19">
        <f>+'Fcst LC'!N235*'Fcst LC'!N$2</f>
        <v>0</v>
      </c>
      <c r="O101" s="3">
        <f t="shared" si="104"/>
        <v>0</v>
      </c>
      <c r="P101" s="27">
        <f t="shared" si="105"/>
        <v>0</v>
      </c>
      <c r="R101" s="27">
        <f>+'Fcst LC'!R235*'Fcst LC'!R$2</f>
        <v>0</v>
      </c>
      <c r="S101" s="19">
        <f>+'Fcst LC'!S235*'Fcst LC'!S$2</f>
        <v>0</v>
      </c>
      <c r="T101" s="19">
        <f>+'Fcst LC'!T235*'Fcst LC'!T$2</f>
        <v>0</v>
      </c>
      <c r="U101" s="19">
        <f>+'Fcst LC'!U235*'Fcst LC'!U$2</f>
        <v>0</v>
      </c>
      <c r="V101" s="3">
        <f t="shared" si="106"/>
        <v>0</v>
      </c>
      <c r="W101" s="27">
        <f t="shared" si="107"/>
        <v>0</v>
      </c>
      <c r="Y101" s="27">
        <f>+'Fcst LC'!Y235*'Fcst LC'!Y$2</f>
        <v>0</v>
      </c>
      <c r="Z101" s="19">
        <f>+'Fcst LC'!Z235*'Fcst LC'!Z$2</f>
        <v>0</v>
      </c>
      <c r="AA101" s="19">
        <f>+'Fcst LC'!AA235*'Fcst LC'!AA$2</f>
        <v>0</v>
      </c>
      <c r="AB101" s="19">
        <f>+'Fcst LC'!AB235*'Fcst LC'!AB$2</f>
        <v>0</v>
      </c>
      <c r="AC101" s="3">
        <f t="shared" si="108"/>
        <v>0</v>
      </c>
      <c r="AD101" s="27">
        <f t="shared" si="109"/>
        <v>0</v>
      </c>
      <c r="AF101" s="27"/>
      <c r="AG101" s="27">
        <f t="shared" si="110"/>
        <v>0</v>
      </c>
    </row>
    <row r="102" spans="1:33">
      <c r="A102" s="16" t="str">
        <f>IF('Mth LC'!A102&gt;0,'Mth LC'!A102,"")</f>
        <v/>
      </c>
      <c r="B102" s="30" t="str">
        <f>IF('Mth LC'!B102&gt;0,'Mth LC'!B102,"")</f>
        <v>New Hire</v>
      </c>
      <c r="C102" s="23">
        <f>+'Fcst LC'!C236*'Fcst LC'!C$2</f>
        <v>0</v>
      </c>
      <c r="D102" s="20"/>
      <c r="E102" s="19">
        <f>+'Fcst LC'!E236*'Fcst LC'!E$2</f>
        <v>0</v>
      </c>
      <c r="F102" s="19">
        <f>+'Fcst LC'!F236*'Fcst LC'!F$2</f>
        <v>0</v>
      </c>
      <c r="G102" s="19">
        <f>+'Fcst LC'!G236*'Fcst LC'!G$2</f>
        <v>0</v>
      </c>
      <c r="H102" s="3">
        <f t="shared" si="102"/>
        <v>0</v>
      </c>
      <c r="I102" s="27">
        <f t="shared" si="103"/>
        <v>0</v>
      </c>
      <c r="K102" s="27">
        <f>+'Fcst LC'!K236*'Fcst LC'!K$2</f>
        <v>0</v>
      </c>
      <c r="L102" s="19">
        <f>+'Fcst LC'!L236*'Fcst LC'!L$2</f>
        <v>0</v>
      </c>
      <c r="M102" s="19">
        <f>+'Fcst LC'!M236*'Fcst LC'!M$2</f>
        <v>0</v>
      </c>
      <c r="N102" s="19">
        <f>+'Fcst LC'!N236*'Fcst LC'!N$2</f>
        <v>0</v>
      </c>
      <c r="O102" s="3">
        <f t="shared" si="104"/>
        <v>0</v>
      </c>
      <c r="P102" s="27">
        <f t="shared" si="105"/>
        <v>0</v>
      </c>
      <c r="R102" s="27">
        <f>+'Fcst LC'!R236*'Fcst LC'!R$2</f>
        <v>0</v>
      </c>
      <c r="S102" s="19">
        <f>+'Fcst LC'!S236*'Fcst LC'!S$2</f>
        <v>0</v>
      </c>
      <c r="T102" s="19">
        <f>+'Fcst LC'!T236*'Fcst LC'!T$2</f>
        <v>0</v>
      </c>
      <c r="U102" s="19">
        <f>+'Fcst LC'!U236*'Fcst LC'!U$2</f>
        <v>0</v>
      </c>
      <c r="V102" s="3">
        <f t="shared" si="106"/>
        <v>0</v>
      </c>
      <c r="W102" s="27">
        <f t="shared" si="107"/>
        <v>0</v>
      </c>
      <c r="Y102" s="27">
        <f>+'Fcst LC'!Y236*'Fcst LC'!Y$2</f>
        <v>0</v>
      </c>
      <c r="Z102" s="19">
        <f>+'Fcst LC'!Z236*'Fcst LC'!Z$2</f>
        <v>0</v>
      </c>
      <c r="AA102" s="19">
        <f>+'Fcst LC'!AA236*'Fcst LC'!AA$2</f>
        <v>0</v>
      </c>
      <c r="AB102" s="19">
        <f>+'Fcst LC'!AB236*'Fcst LC'!AB$2</f>
        <v>0</v>
      </c>
      <c r="AC102" s="3">
        <f t="shared" si="108"/>
        <v>0</v>
      </c>
      <c r="AD102" s="27">
        <f t="shared" si="109"/>
        <v>0</v>
      </c>
      <c r="AF102" s="27"/>
      <c r="AG102" s="27">
        <f t="shared" si="110"/>
        <v>0</v>
      </c>
    </row>
    <row r="103" spans="1:33">
      <c r="A103" s="16" t="str">
        <f>IF('Mth LC'!A103&gt;0,'Mth LC'!A103,"")</f>
        <v/>
      </c>
      <c r="B103" s="30" t="str">
        <f>IF('Mth LC'!B103&gt;0,'Mth LC'!B103,"")</f>
        <v>New Hire</v>
      </c>
      <c r="C103" s="23">
        <f>+'Fcst LC'!C237*'Fcst LC'!C$2</f>
        <v>0</v>
      </c>
      <c r="D103" s="20"/>
      <c r="E103" s="19">
        <f>+'Fcst LC'!E237*'Fcst LC'!E$2</f>
        <v>0</v>
      </c>
      <c r="F103" s="19">
        <f>+'Fcst LC'!F237*'Fcst LC'!F$2</f>
        <v>0</v>
      </c>
      <c r="G103" s="19">
        <f>+'Fcst LC'!G237*'Fcst LC'!G$2</f>
        <v>0</v>
      </c>
      <c r="H103" s="3">
        <f t="shared" si="102"/>
        <v>0</v>
      </c>
      <c r="I103" s="27">
        <f t="shared" si="103"/>
        <v>0</v>
      </c>
      <c r="K103" s="27">
        <f>+'Fcst LC'!K237*'Fcst LC'!K$2</f>
        <v>0</v>
      </c>
      <c r="L103" s="19">
        <f>+'Fcst LC'!L237*'Fcst LC'!L$2</f>
        <v>0</v>
      </c>
      <c r="M103" s="19">
        <f>+'Fcst LC'!M237*'Fcst LC'!M$2</f>
        <v>0</v>
      </c>
      <c r="N103" s="19">
        <f>+'Fcst LC'!N237*'Fcst LC'!N$2</f>
        <v>0</v>
      </c>
      <c r="O103" s="3">
        <f t="shared" si="104"/>
        <v>0</v>
      </c>
      <c r="P103" s="27">
        <f t="shared" si="105"/>
        <v>0</v>
      </c>
      <c r="R103" s="27">
        <f>+'Fcst LC'!R237*'Fcst LC'!R$2</f>
        <v>0</v>
      </c>
      <c r="S103" s="19">
        <f>+'Fcst LC'!S237*'Fcst LC'!S$2</f>
        <v>0</v>
      </c>
      <c r="T103" s="19">
        <f>+'Fcst LC'!T237*'Fcst LC'!T$2</f>
        <v>0</v>
      </c>
      <c r="U103" s="19">
        <f>+'Fcst LC'!U237*'Fcst LC'!U$2</f>
        <v>0</v>
      </c>
      <c r="V103" s="3">
        <f t="shared" si="106"/>
        <v>0</v>
      </c>
      <c r="W103" s="27">
        <f t="shared" si="107"/>
        <v>0</v>
      </c>
      <c r="Y103" s="27">
        <f>+'Fcst LC'!Y237*'Fcst LC'!Y$2</f>
        <v>0</v>
      </c>
      <c r="Z103" s="19">
        <f>+'Fcst LC'!Z237*'Fcst LC'!Z$2</f>
        <v>0</v>
      </c>
      <c r="AA103" s="19">
        <f>+'Fcst LC'!AA237*'Fcst LC'!AA$2</f>
        <v>0</v>
      </c>
      <c r="AB103" s="19">
        <f>+'Fcst LC'!AB237*'Fcst LC'!AB$2</f>
        <v>0</v>
      </c>
      <c r="AC103" s="3">
        <f t="shared" si="108"/>
        <v>0</v>
      </c>
      <c r="AD103" s="27">
        <f t="shared" si="109"/>
        <v>0</v>
      </c>
      <c r="AF103" s="27"/>
      <c r="AG103" s="27">
        <f t="shared" si="110"/>
        <v>0</v>
      </c>
    </row>
    <row r="104" spans="1:33">
      <c r="A104" s="32"/>
      <c r="B104" s="7"/>
      <c r="D104" s="19"/>
      <c r="E104" s="19"/>
      <c r="F104" s="19"/>
      <c r="G104" s="19"/>
      <c r="H104" s="19"/>
      <c r="I104" s="19"/>
      <c r="K104" s="19"/>
      <c r="L104" s="19"/>
      <c r="M104" s="19"/>
      <c r="N104" s="19"/>
      <c r="O104" s="19"/>
      <c r="P104" s="19"/>
      <c r="R104" s="19"/>
      <c r="S104" s="19"/>
      <c r="T104" s="19"/>
      <c r="U104" s="19"/>
      <c r="V104" s="19"/>
      <c r="W104" s="19"/>
      <c r="Y104" s="19"/>
      <c r="Z104" s="19"/>
      <c r="AA104" s="19"/>
      <c r="AB104" s="19"/>
      <c r="AC104" s="19"/>
      <c r="AD104" s="19"/>
      <c r="AF104" s="27"/>
      <c r="AG104" s="27">
        <f t="shared" si="110"/>
        <v>0</v>
      </c>
    </row>
    <row r="105" spans="1:33" ht="14" thickBot="1">
      <c r="A105" s="32"/>
      <c r="B105" s="7" t="s">
        <v>153</v>
      </c>
      <c r="D105" s="24">
        <f t="shared" ref="D105:I105" si="111">SUM(D99:D104)</f>
        <v>0</v>
      </c>
      <c r="E105" s="24">
        <f t="shared" si="111"/>
        <v>0</v>
      </c>
      <c r="F105" s="24">
        <f t="shared" si="111"/>
        <v>0</v>
      </c>
      <c r="G105" s="24">
        <f t="shared" si="111"/>
        <v>0</v>
      </c>
      <c r="H105" s="24">
        <f t="shared" si="111"/>
        <v>0</v>
      </c>
      <c r="I105" s="24">
        <f t="shared" si="111"/>
        <v>0</v>
      </c>
      <c r="K105" s="24">
        <f t="shared" ref="K105:P105" si="112">SUM(K99:K104)</f>
        <v>0</v>
      </c>
      <c r="L105" s="24">
        <f t="shared" si="112"/>
        <v>0</v>
      </c>
      <c r="M105" s="24">
        <f t="shared" si="112"/>
        <v>0</v>
      </c>
      <c r="N105" s="24">
        <f t="shared" si="112"/>
        <v>0</v>
      </c>
      <c r="O105" s="24">
        <f t="shared" si="112"/>
        <v>0</v>
      </c>
      <c r="P105" s="24">
        <f t="shared" si="112"/>
        <v>0</v>
      </c>
      <c r="R105" s="24">
        <f t="shared" ref="R105:W105" si="113">SUM(R99:R104)</f>
        <v>0</v>
      </c>
      <c r="S105" s="24">
        <f t="shared" si="113"/>
        <v>0</v>
      </c>
      <c r="T105" s="24">
        <f t="shared" si="113"/>
        <v>0</v>
      </c>
      <c r="U105" s="24">
        <f t="shared" si="113"/>
        <v>0</v>
      </c>
      <c r="V105" s="24">
        <f t="shared" si="113"/>
        <v>0</v>
      </c>
      <c r="W105" s="24">
        <f t="shared" si="113"/>
        <v>0</v>
      </c>
      <c r="Y105" s="24">
        <f t="shared" ref="Y105:AD105" si="114">SUM(Y99:Y104)</f>
        <v>0</v>
      </c>
      <c r="Z105" s="24">
        <f t="shared" si="114"/>
        <v>0</v>
      </c>
      <c r="AA105" s="24">
        <f t="shared" si="114"/>
        <v>0</v>
      </c>
      <c r="AB105" s="24">
        <f t="shared" si="114"/>
        <v>0</v>
      </c>
      <c r="AC105" s="24">
        <f t="shared" si="114"/>
        <v>0</v>
      </c>
      <c r="AD105" s="24">
        <f t="shared" si="114"/>
        <v>0</v>
      </c>
      <c r="AF105" s="27"/>
      <c r="AG105" s="27">
        <f t="shared" si="110"/>
        <v>0</v>
      </c>
    </row>
    <row r="106" spans="1:33" ht="14" thickTop="1">
      <c r="A106" s="35"/>
      <c r="E106" s="23"/>
      <c r="F106" s="23"/>
      <c r="G106" s="23"/>
      <c r="H106" s="23"/>
      <c r="L106" s="23"/>
      <c r="M106" s="23"/>
      <c r="N106" s="23"/>
      <c r="O106" s="23"/>
      <c r="S106" s="23"/>
      <c r="T106" s="23"/>
      <c r="U106" s="23"/>
      <c r="V106" s="23"/>
      <c r="Z106" s="23"/>
      <c r="AA106" s="23"/>
      <c r="AB106" s="23"/>
      <c r="AC106" s="23"/>
      <c r="AF106" s="27"/>
      <c r="AG106" s="27">
        <f t="shared" si="110"/>
        <v>0</v>
      </c>
    </row>
    <row r="107" spans="1:33" ht="14" thickBot="1">
      <c r="A107" s="32"/>
      <c r="B107" s="7" t="s">
        <v>155</v>
      </c>
      <c r="D107" s="24">
        <f t="shared" ref="D107:I107" si="115">+D105+D98</f>
        <v>0</v>
      </c>
      <c r="E107" s="24">
        <f t="shared" si="115"/>
        <v>0</v>
      </c>
      <c r="F107" s="24">
        <f t="shared" si="115"/>
        <v>2051</v>
      </c>
      <c r="G107" s="24">
        <f t="shared" si="115"/>
        <v>6891</v>
      </c>
      <c r="H107" s="24">
        <f t="shared" si="115"/>
        <v>8942</v>
      </c>
      <c r="I107" s="24">
        <f t="shared" si="115"/>
        <v>-8942</v>
      </c>
      <c r="K107" s="24">
        <f t="shared" ref="K107:P107" si="116">+K105+K98</f>
        <v>0</v>
      </c>
      <c r="L107" s="24">
        <f t="shared" si="116"/>
        <v>6666</v>
      </c>
      <c r="M107" s="24">
        <f t="shared" si="116"/>
        <v>6891</v>
      </c>
      <c r="N107" s="24">
        <f t="shared" si="116"/>
        <v>6666</v>
      </c>
      <c r="O107" s="24">
        <f t="shared" si="116"/>
        <v>20223</v>
      </c>
      <c r="P107" s="24">
        <f t="shared" si="116"/>
        <v>-20223</v>
      </c>
      <c r="R107" s="24">
        <f t="shared" ref="R107:W107" si="117">+R105+R98</f>
        <v>0</v>
      </c>
      <c r="S107" s="24">
        <f t="shared" si="117"/>
        <v>6891</v>
      </c>
      <c r="T107" s="24">
        <f t="shared" si="117"/>
        <v>6891</v>
      </c>
      <c r="U107" s="24">
        <f t="shared" si="117"/>
        <v>6666</v>
      </c>
      <c r="V107" s="24">
        <f t="shared" si="117"/>
        <v>20448</v>
      </c>
      <c r="W107" s="24">
        <f t="shared" si="117"/>
        <v>-20448</v>
      </c>
      <c r="Y107" s="24">
        <f t="shared" ref="Y107:AD107" si="118">+Y105+Y98</f>
        <v>0</v>
      </c>
      <c r="Z107" s="24">
        <f t="shared" si="118"/>
        <v>6891</v>
      </c>
      <c r="AA107" s="24">
        <f t="shared" si="118"/>
        <v>6666</v>
      </c>
      <c r="AB107" s="24">
        <f t="shared" si="118"/>
        <v>6891</v>
      </c>
      <c r="AC107" s="24">
        <f t="shared" si="118"/>
        <v>20448</v>
      </c>
      <c r="AD107" s="24">
        <f t="shared" si="118"/>
        <v>-20448</v>
      </c>
      <c r="AF107" s="27"/>
      <c r="AG107" s="27">
        <f t="shared" si="110"/>
        <v>70061</v>
      </c>
    </row>
    <row r="108" spans="1:33" ht="14" thickTop="1">
      <c r="A108" s="35"/>
      <c r="E108" s="23"/>
      <c r="F108" s="23"/>
      <c r="G108" s="23"/>
      <c r="H108" s="23"/>
      <c r="L108" s="23"/>
      <c r="M108" s="23"/>
      <c r="N108" s="23"/>
      <c r="O108" s="23"/>
      <c r="S108" s="23"/>
      <c r="T108" s="23"/>
      <c r="U108" s="23"/>
      <c r="V108" s="23"/>
      <c r="Z108" s="23"/>
      <c r="AA108" s="23"/>
      <c r="AB108" s="23"/>
      <c r="AC108" s="23"/>
      <c r="AF108" s="27"/>
      <c r="AG108" s="27"/>
    </row>
    <row r="109" spans="1:33">
      <c r="A109" s="35"/>
      <c r="B109" s="15" t="s">
        <v>156</v>
      </c>
      <c r="D109" s="31"/>
      <c r="E109" s="31"/>
      <c r="F109" s="31"/>
      <c r="G109" s="31"/>
      <c r="H109" s="31"/>
      <c r="I109" s="31"/>
      <c r="K109" s="31"/>
      <c r="L109" s="31"/>
      <c r="M109" s="31"/>
      <c r="N109" s="31"/>
      <c r="O109" s="31"/>
      <c r="P109" s="31"/>
      <c r="R109" s="31"/>
      <c r="S109" s="31"/>
      <c r="T109" s="31"/>
      <c r="U109" s="31"/>
      <c r="V109" s="31"/>
      <c r="W109" s="31"/>
      <c r="Y109" s="31"/>
      <c r="Z109" s="31"/>
      <c r="AA109" s="31"/>
      <c r="AB109" s="31"/>
      <c r="AC109" s="31"/>
      <c r="AD109" s="31"/>
      <c r="AF109" s="27"/>
      <c r="AG109" s="27"/>
    </row>
    <row r="110" spans="1:33">
      <c r="A110" s="35"/>
      <c r="B110" s="15" t="s">
        <v>157</v>
      </c>
      <c r="D110" s="31"/>
      <c r="E110" s="31"/>
      <c r="F110" s="31"/>
      <c r="G110" s="31"/>
      <c r="H110" s="31"/>
      <c r="I110" s="31"/>
      <c r="K110" s="31"/>
      <c r="L110" s="31"/>
      <c r="M110" s="31"/>
      <c r="N110" s="31"/>
      <c r="O110" s="31"/>
      <c r="P110" s="31"/>
      <c r="R110" s="31"/>
      <c r="S110" s="31"/>
      <c r="T110" s="31"/>
      <c r="U110" s="31"/>
      <c r="V110" s="31"/>
      <c r="W110" s="31"/>
      <c r="Y110" s="31"/>
      <c r="Z110" s="31"/>
      <c r="AA110" s="31"/>
      <c r="AB110" s="31"/>
      <c r="AC110" s="31"/>
      <c r="AD110" s="31"/>
      <c r="AF110" s="27"/>
      <c r="AG110" s="27"/>
    </row>
    <row r="111" spans="1:33">
      <c r="A111" s="35"/>
      <c r="B111" s="15"/>
      <c r="D111" s="31"/>
      <c r="E111" s="19"/>
      <c r="F111" s="19"/>
      <c r="G111" s="19"/>
      <c r="H111" s="31"/>
      <c r="I111" s="31"/>
      <c r="K111" s="31"/>
      <c r="L111" s="19"/>
      <c r="M111" s="19"/>
      <c r="N111" s="19"/>
      <c r="O111" s="31"/>
      <c r="P111" s="31"/>
      <c r="R111" s="31"/>
      <c r="S111" s="19"/>
      <c r="T111" s="19"/>
      <c r="U111" s="19"/>
      <c r="V111" s="31"/>
      <c r="W111" s="31"/>
      <c r="Y111" s="31"/>
      <c r="Z111" s="19"/>
      <c r="AA111" s="19"/>
      <c r="AB111" s="19"/>
      <c r="AC111" s="31"/>
      <c r="AD111" s="31"/>
      <c r="AF111" s="27"/>
      <c r="AG111" s="27"/>
    </row>
    <row r="112" spans="1:33">
      <c r="A112" s="32"/>
      <c r="B112" s="28" t="s">
        <v>29</v>
      </c>
      <c r="D112" s="19"/>
      <c r="E112" s="19"/>
      <c r="F112" s="19"/>
      <c r="G112" s="19"/>
      <c r="H112" s="19"/>
      <c r="I112" s="19"/>
      <c r="K112" s="19"/>
      <c r="L112" s="19"/>
      <c r="M112" s="19"/>
      <c r="N112" s="19"/>
      <c r="O112" s="19"/>
      <c r="P112" s="19"/>
      <c r="R112" s="19"/>
      <c r="S112" s="19"/>
      <c r="T112" s="19"/>
      <c r="U112" s="19"/>
      <c r="V112" s="19"/>
      <c r="W112" s="19"/>
      <c r="Y112" s="19"/>
      <c r="Z112" s="19"/>
      <c r="AA112" s="19"/>
      <c r="AB112" s="19"/>
      <c r="AC112" s="19"/>
      <c r="AD112" s="19"/>
      <c r="AF112" s="27"/>
      <c r="AG112" s="27"/>
    </row>
    <row r="113" spans="1:33">
      <c r="A113" s="32"/>
      <c r="B113" s="29"/>
      <c r="D113" s="19"/>
      <c r="E113" s="19"/>
      <c r="F113" s="19"/>
      <c r="G113" s="19"/>
      <c r="H113" s="19"/>
      <c r="I113" s="19"/>
      <c r="K113" s="19"/>
      <c r="L113" s="19"/>
      <c r="M113" s="19"/>
      <c r="N113" s="19"/>
      <c r="O113" s="19"/>
      <c r="P113" s="19"/>
      <c r="R113" s="19"/>
      <c r="S113" s="19"/>
      <c r="T113" s="19"/>
      <c r="U113" s="19"/>
      <c r="V113" s="19"/>
      <c r="W113" s="19"/>
      <c r="Y113" s="19"/>
      <c r="Z113" s="19"/>
      <c r="AA113" s="19"/>
      <c r="AB113" s="19"/>
      <c r="AC113" s="19"/>
      <c r="AD113" s="19"/>
      <c r="AF113" s="27"/>
      <c r="AG113" s="27"/>
    </row>
    <row r="114" spans="1:33">
      <c r="A114" s="32" t="str">
        <f>IF('Mth LC'!A114&gt;0,'Mth LC'!A114,"")</f>
        <v/>
      </c>
      <c r="B114" s="29" t="str">
        <f>IF('Mth LC'!B114&gt;0,'Mth LC'!B114,"")</f>
        <v>Mgr ($/hr * hrs/wk * 52)</v>
      </c>
      <c r="D114" s="19"/>
      <c r="E114" s="19">
        <f>+'Fcst LC'!E264*'Fcst LC'!E$2</f>
        <v>0</v>
      </c>
      <c r="F114" s="19">
        <f>+'Fcst LC'!F264*'Fcst LC'!F$2</f>
        <v>0</v>
      </c>
      <c r="G114" s="19">
        <f>+'Fcst LC'!G264*'Fcst LC'!G$2</f>
        <v>0</v>
      </c>
      <c r="H114" s="3">
        <f t="shared" ref="H114:H117" si="119">SUM(E114:G114)</f>
        <v>0</v>
      </c>
      <c r="I114" s="27">
        <f t="shared" ref="I114:I117" si="120">+D114-H114</f>
        <v>0</v>
      </c>
      <c r="K114" s="27"/>
      <c r="L114" s="19">
        <f>+'Fcst LC'!L264*'Fcst LC'!L$2</f>
        <v>0</v>
      </c>
      <c r="M114" s="19">
        <f>+'Fcst LC'!M264*'Fcst LC'!M$2</f>
        <v>0</v>
      </c>
      <c r="N114" s="19">
        <f>+'Fcst LC'!N264*'Fcst LC'!N$2</f>
        <v>0</v>
      </c>
      <c r="O114" s="3">
        <f t="shared" ref="O114:O117" si="121">SUM(L114:N114)</f>
        <v>0</v>
      </c>
      <c r="P114" s="27">
        <f t="shared" ref="P114:P117" si="122">+K114-O114</f>
        <v>0</v>
      </c>
      <c r="R114" s="27"/>
      <c r="S114" s="19">
        <f>+'Fcst LC'!S264*'Fcst LC'!S$2</f>
        <v>0</v>
      </c>
      <c r="T114" s="19">
        <f>+'Fcst LC'!T264*'Fcst LC'!T$2</f>
        <v>0</v>
      </c>
      <c r="U114" s="19">
        <f>+'Fcst LC'!U264*'Fcst LC'!U$2</f>
        <v>0</v>
      </c>
      <c r="V114" s="3">
        <f t="shared" ref="V114:V117" si="123">SUM(S114:U114)</f>
        <v>0</v>
      </c>
      <c r="W114" s="27">
        <f t="shared" ref="W114:W117" si="124">+R114-V114</f>
        <v>0</v>
      </c>
      <c r="Y114" s="27"/>
      <c r="Z114" s="19">
        <f>+'Fcst LC'!Z264*'Fcst LC'!Z$2</f>
        <v>0</v>
      </c>
      <c r="AA114" s="19">
        <f>+'Fcst LC'!AA264*'Fcst LC'!AA$2</f>
        <v>0</v>
      </c>
      <c r="AB114" s="19">
        <f>+'Fcst LC'!AB264*'Fcst LC'!AB$2</f>
        <v>0</v>
      </c>
      <c r="AC114" s="3">
        <f t="shared" ref="AC114:AC117" si="125">SUM(Z114:AB114)</f>
        <v>0</v>
      </c>
      <c r="AD114" s="27">
        <f t="shared" ref="AD114:AD117" si="126">+Y114-AC114</f>
        <v>0</v>
      </c>
      <c r="AF114" s="27"/>
      <c r="AG114" s="27"/>
    </row>
    <row r="115" spans="1:33">
      <c r="A115" s="32" t="str">
        <f>IF('Mth LC'!A115&gt;0,'Mth LC'!A115,"")</f>
        <v/>
      </c>
      <c r="B115" s="29" t="str">
        <f>IF('Mth LC'!B115&gt;0,'Mth LC'!B115,"")</f>
        <v/>
      </c>
      <c r="D115" s="19"/>
      <c r="E115" s="19">
        <f>+'Fcst LC'!E265*'Fcst LC'!E$2</f>
        <v>0</v>
      </c>
      <c r="F115" s="19">
        <f>+'Fcst LC'!F265*'Fcst LC'!F$2</f>
        <v>0</v>
      </c>
      <c r="G115" s="19">
        <f>+'Fcst LC'!G265*'Fcst LC'!G$2</f>
        <v>0</v>
      </c>
      <c r="H115" s="3">
        <f t="shared" si="119"/>
        <v>0</v>
      </c>
      <c r="I115" s="27">
        <f t="shared" si="120"/>
        <v>0</v>
      </c>
      <c r="K115" s="27"/>
      <c r="L115" s="19">
        <f>+'Fcst LC'!L265*'Fcst LC'!L$2</f>
        <v>0</v>
      </c>
      <c r="M115" s="19">
        <f>+'Fcst LC'!M265*'Fcst LC'!M$2</f>
        <v>0</v>
      </c>
      <c r="N115" s="19">
        <f>+'Fcst LC'!N265*'Fcst LC'!N$2</f>
        <v>0</v>
      </c>
      <c r="O115" s="3">
        <f t="shared" si="121"/>
        <v>0</v>
      </c>
      <c r="P115" s="27">
        <f t="shared" si="122"/>
        <v>0</v>
      </c>
      <c r="R115" s="27"/>
      <c r="S115" s="19">
        <f>+'Fcst LC'!S265*'Fcst LC'!S$2</f>
        <v>0</v>
      </c>
      <c r="T115" s="19">
        <f>+'Fcst LC'!T265*'Fcst LC'!T$2</f>
        <v>0</v>
      </c>
      <c r="U115" s="19">
        <f>+'Fcst LC'!U265*'Fcst LC'!U$2</f>
        <v>0</v>
      </c>
      <c r="V115" s="3">
        <f t="shared" si="123"/>
        <v>0</v>
      </c>
      <c r="W115" s="27">
        <f t="shared" si="124"/>
        <v>0</v>
      </c>
      <c r="Y115" s="27"/>
      <c r="Z115" s="19">
        <f>+'Fcst LC'!Z265*'Fcst LC'!Z$2</f>
        <v>0</v>
      </c>
      <c r="AA115" s="19">
        <f>+'Fcst LC'!AA265*'Fcst LC'!AA$2</f>
        <v>0</v>
      </c>
      <c r="AB115" s="19">
        <f>+'Fcst LC'!AB265*'Fcst LC'!AB$2</f>
        <v>0</v>
      </c>
      <c r="AC115" s="3">
        <f t="shared" si="125"/>
        <v>0</v>
      </c>
      <c r="AD115" s="27">
        <f t="shared" si="126"/>
        <v>0</v>
      </c>
      <c r="AF115" s="27"/>
      <c r="AG115" s="27"/>
    </row>
    <row r="116" spans="1:33">
      <c r="A116" s="32" t="str">
        <f>IF('Mth LC'!A116&gt;0,'Mth LC'!A116,"")</f>
        <v/>
      </c>
      <c r="B116" s="29" t="str">
        <f>IF('Mth LC'!B116&gt;0,'Mth LC'!B116,"")</f>
        <v/>
      </c>
      <c r="D116" s="19"/>
      <c r="E116" s="19">
        <f>+'Fcst LC'!E266*'Fcst LC'!E$2</f>
        <v>0</v>
      </c>
      <c r="F116" s="19">
        <f>+'Fcst LC'!F266*'Fcst LC'!F$2</f>
        <v>0</v>
      </c>
      <c r="G116" s="19">
        <f>+'Fcst LC'!G266*'Fcst LC'!G$2</f>
        <v>0</v>
      </c>
      <c r="H116" s="3">
        <f t="shared" si="119"/>
        <v>0</v>
      </c>
      <c r="I116" s="27">
        <f t="shared" si="120"/>
        <v>0</v>
      </c>
      <c r="K116" s="27"/>
      <c r="L116" s="19">
        <f>+'Fcst LC'!L266*'Fcst LC'!L$2</f>
        <v>0</v>
      </c>
      <c r="M116" s="19">
        <f>+'Fcst LC'!M266*'Fcst LC'!M$2</f>
        <v>0</v>
      </c>
      <c r="N116" s="19">
        <f>+'Fcst LC'!N266*'Fcst LC'!N$2</f>
        <v>0</v>
      </c>
      <c r="O116" s="3">
        <f t="shared" si="121"/>
        <v>0</v>
      </c>
      <c r="P116" s="27">
        <f t="shared" si="122"/>
        <v>0</v>
      </c>
      <c r="R116" s="27"/>
      <c r="S116" s="19">
        <f>+'Fcst LC'!S266*'Fcst LC'!S$2</f>
        <v>0</v>
      </c>
      <c r="T116" s="19">
        <f>+'Fcst LC'!T266*'Fcst LC'!T$2</f>
        <v>0</v>
      </c>
      <c r="U116" s="19">
        <f>+'Fcst LC'!U266*'Fcst LC'!U$2</f>
        <v>0</v>
      </c>
      <c r="V116" s="3">
        <f t="shared" si="123"/>
        <v>0</v>
      </c>
      <c r="W116" s="27">
        <f t="shared" si="124"/>
        <v>0</v>
      </c>
      <c r="Y116" s="27"/>
      <c r="Z116" s="19">
        <f>+'Fcst LC'!Z266*'Fcst LC'!Z$2</f>
        <v>0</v>
      </c>
      <c r="AA116" s="19">
        <f>+'Fcst LC'!AA266*'Fcst LC'!AA$2</f>
        <v>0</v>
      </c>
      <c r="AB116" s="19">
        <f>+'Fcst LC'!AB266*'Fcst LC'!AB$2</f>
        <v>0</v>
      </c>
      <c r="AC116" s="3">
        <f t="shared" si="125"/>
        <v>0</v>
      </c>
      <c r="AD116" s="27">
        <f t="shared" si="126"/>
        <v>0</v>
      </c>
      <c r="AF116"/>
      <c r="AG116"/>
    </row>
    <row r="117" spans="1:33">
      <c r="A117" s="32" t="str">
        <f>IF('Mth LC'!A117&gt;0,'Mth LC'!A117,"")</f>
        <v/>
      </c>
      <c r="B117" s="29" t="str">
        <f>IF('Mth LC'!B117&gt;0,'Mth LC'!B117,"")</f>
        <v/>
      </c>
      <c r="D117" s="19"/>
      <c r="E117" s="19">
        <f>+'Fcst LC'!E267*'Fcst LC'!E$2</f>
        <v>0</v>
      </c>
      <c r="F117" s="19">
        <f>+'Fcst LC'!F267*'Fcst LC'!F$2</f>
        <v>0</v>
      </c>
      <c r="G117" s="19">
        <f>+'Fcst LC'!G267*'Fcst LC'!G$2</f>
        <v>0</v>
      </c>
      <c r="H117" s="3">
        <f t="shared" si="119"/>
        <v>0</v>
      </c>
      <c r="I117" s="27">
        <f t="shared" si="120"/>
        <v>0</v>
      </c>
      <c r="K117" s="27"/>
      <c r="L117" s="19">
        <f>+'Fcst LC'!L267*'Fcst LC'!L$2</f>
        <v>0</v>
      </c>
      <c r="M117" s="19">
        <f>+'Fcst LC'!M267*'Fcst LC'!M$2</f>
        <v>0</v>
      </c>
      <c r="N117" s="19">
        <f>+'Fcst LC'!N267*'Fcst LC'!N$2</f>
        <v>0</v>
      </c>
      <c r="O117" s="3">
        <f t="shared" si="121"/>
        <v>0</v>
      </c>
      <c r="P117" s="27">
        <f t="shared" si="122"/>
        <v>0</v>
      </c>
      <c r="R117" s="27"/>
      <c r="S117" s="19">
        <f>+'Fcst LC'!S267*'Fcst LC'!S$2</f>
        <v>0</v>
      </c>
      <c r="T117" s="19">
        <f>+'Fcst LC'!T267*'Fcst LC'!T$2</f>
        <v>0</v>
      </c>
      <c r="U117" s="19">
        <f>+'Fcst LC'!U267*'Fcst LC'!U$2</f>
        <v>0</v>
      </c>
      <c r="V117" s="3">
        <f t="shared" si="123"/>
        <v>0</v>
      </c>
      <c r="W117" s="27">
        <f t="shared" si="124"/>
        <v>0</v>
      </c>
      <c r="Y117" s="27"/>
      <c r="Z117" s="19">
        <f>+'Fcst LC'!Z267*'Fcst LC'!Z$2</f>
        <v>0</v>
      </c>
      <c r="AA117" s="19">
        <f>+'Fcst LC'!AA267*'Fcst LC'!AA$2</f>
        <v>0</v>
      </c>
      <c r="AB117" s="19">
        <f>+'Fcst LC'!AB267*'Fcst LC'!AB$2</f>
        <v>0</v>
      </c>
      <c r="AC117" s="3">
        <f t="shared" si="125"/>
        <v>0</v>
      </c>
      <c r="AD117" s="27">
        <f t="shared" si="126"/>
        <v>0</v>
      </c>
      <c r="AF117"/>
      <c r="AG117"/>
    </row>
    <row r="118" spans="1:33">
      <c r="A118" s="32"/>
      <c r="B118" s="1"/>
      <c r="D118" s="19"/>
      <c r="E118" s="19"/>
      <c r="F118" s="19"/>
      <c r="G118" s="19"/>
      <c r="H118" s="19"/>
      <c r="I118" s="19"/>
      <c r="K118" s="19"/>
      <c r="L118" s="19"/>
      <c r="M118" s="19"/>
      <c r="N118" s="19"/>
      <c r="O118" s="19"/>
      <c r="P118" s="19"/>
      <c r="R118" s="19"/>
      <c r="S118" s="19"/>
      <c r="T118" s="19"/>
      <c r="U118" s="19"/>
      <c r="V118" s="19"/>
      <c r="W118" s="19"/>
      <c r="Y118" s="19"/>
      <c r="Z118" s="19"/>
      <c r="AA118" s="19"/>
      <c r="AB118" s="19"/>
      <c r="AC118" s="19"/>
      <c r="AD118" s="19"/>
      <c r="AF118" s="27"/>
      <c r="AG118" s="27"/>
    </row>
    <row r="119" spans="1:33" ht="14" thickBot="1">
      <c r="A119" s="32"/>
      <c r="B119" s="7" t="s">
        <v>159</v>
      </c>
      <c r="D119" s="24">
        <f t="shared" ref="D119:I119" si="127">SUM(D113:D118)</f>
        <v>0</v>
      </c>
      <c r="E119" s="24">
        <f t="shared" si="127"/>
        <v>0</v>
      </c>
      <c r="F119" s="24">
        <f t="shared" si="127"/>
        <v>0</v>
      </c>
      <c r="G119" s="24">
        <f t="shared" si="127"/>
        <v>0</v>
      </c>
      <c r="H119" s="24">
        <f t="shared" si="127"/>
        <v>0</v>
      </c>
      <c r="I119" s="24">
        <f t="shared" si="127"/>
        <v>0</v>
      </c>
      <c r="K119" s="24">
        <f t="shared" ref="K119:P119" si="128">SUM(K113:K118)</f>
        <v>0</v>
      </c>
      <c r="L119" s="24">
        <f t="shared" si="128"/>
        <v>0</v>
      </c>
      <c r="M119" s="24">
        <f t="shared" si="128"/>
        <v>0</v>
      </c>
      <c r="N119" s="24">
        <f t="shared" si="128"/>
        <v>0</v>
      </c>
      <c r="O119" s="24">
        <f t="shared" si="128"/>
        <v>0</v>
      </c>
      <c r="P119" s="24">
        <f t="shared" si="128"/>
        <v>0</v>
      </c>
      <c r="R119" s="24">
        <f t="shared" ref="R119:W119" si="129">SUM(R113:R118)</f>
        <v>0</v>
      </c>
      <c r="S119" s="24">
        <f t="shared" si="129"/>
        <v>0</v>
      </c>
      <c r="T119" s="24">
        <f t="shared" si="129"/>
        <v>0</v>
      </c>
      <c r="U119" s="24">
        <f t="shared" si="129"/>
        <v>0</v>
      </c>
      <c r="V119" s="24">
        <f t="shared" si="129"/>
        <v>0</v>
      </c>
      <c r="W119" s="24">
        <f t="shared" si="129"/>
        <v>0</v>
      </c>
      <c r="Y119" s="24">
        <f t="shared" ref="Y119:AD119" si="130">SUM(Y113:Y118)</f>
        <v>0</v>
      </c>
      <c r="Z119" s="24">
        <f t="shared" si="130"/>
        <v>0</v>
      </c>
      <c r="AA119" s="24">
        <f t="shared" si="130"/>
        <v>0</v>
      </c>
      <c r="AB119" s="24">
        <f t="shared" si="130"/>
        <v>0</v>
      </c>
      <c r="AC119" s="24">
        <f t="shared" si="130"/>
        <v>0</v>
      </c>
      <c r="AD119" s="24">
        <f t="shared" si="130"/>
        <v>0</v>
      </c>
      <c r="AF119" s="27"/>
      <c r="AG119" s="27"/>
    </row>
    <row r="120" spans="1:33" ht="14" thickTop="1">
      <c r="A120" s="32"/>
      <c r="B120" s="7"/>
      <c r="D120" s="19"/>
      <c r="E120" s="19"/>
      <c r="F120" s="19"/>
      <c r="G120" s="19"/>
      <c r="H120" s="19"/>
      <c r="I120" s="19"/>
      <c r="K120" s="19"/>
      <c r="L120" s="19"/>
      <c r="M120" s="19"/>
      <c r="N120" s="19"/>
      <c r="O120" s="19"/>
      <c r="P120" s="19"/>
      <c r="R120" s="19"/>
      <c r="S120" s="19"/>
      <c r="T120" s="19"/>
      <c r="U120" s="19"/>
      <c r="V120" s="19"/>
      <c r="W120" s="19"/>
      <c r="Y120" s="19"/>
      <c r="Z120" s="19"/>
      <c r="AA120" s="19"/>
      <c r="AB120" s="19"/>
      <c r="AC120" s="19"/>
      <c r="AD120" s="19"/>
      <c r="AF120" s="27"/>
      <c r="AG120" s="27"/>
    </row>
    <row r="121" spans="1:33">
      <c r="A121" s="16">
        <f>IF('Mth LC'!A121&gt;0,'Mth LC'!A121,"")</f>
        <v>42583</v>
      </c>
      <c r="B121" s="30" t="str">
        <f>IF('Mth LC'!B121&gt;0,'Mth LC'!B121,"")</f>
        <v>New Hire ($/hr,40 hr wk,52 wks yr)</v>
      </c>
      <c r="D121" s="20"/>
      <c r="E121" s="19">
        <f>+'Fcst LC'!E303*'Fcst LC'!E$2</f>
        <v>0</v>
      </c>
      <c r="F121" s="19">
        <f>+'Fcst LC'!F303*'Fcst LC'!F$2</f>
        <v>0</v>
      </c>
      <c r="G121" s="19">
        <f>+'Fcst LC'!G303*'Fcst LC'!G$2</f>
        <v>0</v>
      </c>
      <c r="H121" s="3">
        <f t="shared" ref="H121:H124" si="131">SUM(E121:G121)</f>
        <v>0</v>
      </c>
      <c r="I121" s="27">
        <f t="shared" ref="I121:I124" si="132">+D121-H121</f>
        <v>0</v>
      </c>
      <c r="K121" s="27"/>
      <c r="L121" s="19">
        <f>+'Fcst LC'!L303*'Fcst LC'!L$2</f>
        <v>0</v>
      </c>
      <c r="M121" s="19">
        <f>+'Fcst LC'!M303*'Fcst LC'!M$2</f>
        <v>0</v>
      </c>
      <c r="N121" s="19">
        <f>+'Fcst LC'!N303*'Fcst LC'!N$2</f>
        <v>0</v>
      </c>
      <c r="O121" s="3">
        <f t="shared" ref="O121:O124" si="133">SUM(L121:N121)</f>
        <v>0</v>
      </c>
      <c r="P121" s="27">
        <f t="shared" ref="P121:P124" si="134">+K121-O121</f>
        <v>0</v>
      </c>
      <c r="R121" s="27"/>
      <c r="S121" s="19">
        <f>+'Fcst LC'!S303*'Fcst LC'!S$2</f>
        <v>0</v>
      </c>
      <c r="T121" s="19">
        <f>+'Fcst LC'!T303*'Fcst LC'!T$2</f>
        <v>0</v>
      </c>
      <c r="U121" s="19">
        <f>+'Fcst LC'!U303*'Fcst LC'!U$2</f>
        <v>0</v>
      </c>
      <c r="V121" s="3">
        <f t="shared" ref="V121:V124" si="135">SUM(S121:U121)</f>
        <v>0</v>
      </c>
      <c r="W121" s="27">
        <f t="shared" ref="W121:W124" si="136">+R121-V121</f>
        <v>0</v>
      </c>
      <c r="Y121" s="27"/>
      <c r="Z121" s="19">
        <f>+'Fcst LC'!Z303*'Fcst LC'!Z$2</f>
        <v>0</v>
      </c>
      <c r="AA121" s="19">
        <f>+'Fcst LC'!AA303*'Fcst LC'!AA$2</f>
        <v>0</v>
      </c>
      <c r="AB121" s="19">
        <f>+'Fcst LC'!AB303*'Fcst LC'!AB$2</f>
        <v>0</v>
      </c>
      <c r="AC121" s="3">
        <f t="shared" ref="AC121:AC124" si="137">SUM(Z121:AB121)</f>
        <v>0</v>
      </c>
      <c r="AD121" s="27">
        <f t="shared" ref="AD121:AD124" si="138">+Y121-AC121</f>
        <v>0</v>
      </c>
      <c r="AF121" s="27"/>
      <c r="AG121" s="27"/>
    </row>
    <row r="122" spans="1:33">
      <c r="A122" s="16" t="str">
        <f>IF('Mth LC'!A122&gt;0,'Mth LC'!A122,"")</f>
        <v/>
      </c>
      <c r="B122" s="30" t="str">
        <f>IF('Mth LC'!B122&gt;0,'Mth LC'!B122,"")</f>
        <v>New Hire</v>
      </c>
      <c r="D122" s="20"/>
      <c r="E122" s="19">
        <f>+'Fcst LC'!E304*'Fcst LC'!E$2</f>
        <v>0</v>
      </c>
      <c r="F122" s="19">
        <f>+'Fcst LC'!F304*'Fcst LC'!F$2</f>
        <v>0</v>
      </c>
      <c r="G122" s="19">
        <f>+'Fcst LC'!G304*'Fcst LC'!G$2</f>
        <v>0</v>
      </c>
      <c r="H122" s="3">
        <f t="shared" si="131"/>
        <v>0</v>
      </c>
      <c r="I122" s="27">
        <f t="shared" si="132"/>
        <v>0</v>
      </c>
      <c r="K122" s="27"/>
      <c r="L122" s="19">
        <f>+'Fcst LC'!L304*'Fcst LC'!L$2</f>
        <v>0</v>
      </c>
      <c r="M122" s="19">
        <f>+'Fcst LC'!M304*'Fcst LC'!M$2</f>
        <v>0</v>
      </c>
      <c r="N122" s="19">
        <f>+'Fcst LC'!N304*'Fcst LC'!N$2</f>
        <v>0</v>
      </c>
      <c r="O122" s="3">
        <f t="shared" si="133"/>
        <v>0</v>
      </c>
      <c r="P122" s="27">
        <f t="shared" si="134"/>
        <v>0</v>
      </c>
      <c r="R122" s="27"/>
      <c r="S122" s="19">
        <f>+'Fcst LC'!S304*'Fcst LC'!S$2</f>
        <v>0</v>
      </c>
      <c r="T122" s="19">
        <f>+'Fcst LC'!T304*'Fcst LC'!T$2</f>
        <v>0</v>
      </c>
      <c r="U122" s="19">
        <f>+'Fcst LC'!U304*'Fcst LC'!U$2</f>
        <v>0</v>
      </c>
      <c r="V122" s="3">
        <f t="shared" si="135"/>
        <v>0</v>
      </c>
      <c r="W122" s="27">
        <f t="shared" si="136"/>
        <v>0</v>
      </c>
      <c r="Y122" s="27"/>
      <c r="Z122" s="19">
        <f>+'Fcst LC'!Z304*'Fcst LC'!Z$2</f>
        <v>0</v>
      </c>
      <c r="AA122" s="19">
        <f>+'Fcst LC'!AA304*'Fcst LC'!AA$2</f>
        <v>0</v>
      </c>
      <c r="AB122" s="19">
        <f>+'Fcst LC'!AB304*'Fcst LC'!AB$2</f>
        <v>0</v>
      </c>
      <c r="AC122" s="3">
        <f t="shared" si="137"/>
        <v>0</v>
      </c>
      <c r="AD122" s="27">
        <f t="shared" si="138"/>
        <v>0</v>
      </c>
      <c r="AF122" s="27"/>
      <c r="AG122" s="27"/>
    </row>
    <row r="123" spans="1:33">
      <c r="A123" s="16" t="str">
        <f>IF('Mth LC'!A123&gt;0,'Mth LC'!A123,"")</f>
        <v/>
      </c>
      <c r="B123" s="30" t="str">
        <f>IF('Mth LC'!B123&gt;0,'Mth LC'!B123,"")</f>
        <v>New Hire</v>
      </c>
      <c r="D123" s="20"/>
      <c r="E123" s="19">
        <f>+'Fcst LC'!E305*'Fcst LC'!E$2</f>
        <v>0</v>
      </c>
      <c r="F123" s="19">
        <f>+'Fcst LC'!F305*'Fcst LC'!F$2</f>
        <v>0</v>
      </c>
      <c r="G123" s="19">
        <f>+'Fcst LC'!G305*'Fcst LC'!G$2</f>
        <v>0</v>
      </c>
      <c r="H123" s="3">
        <f t="shared" si="131"/>
        <v>0</v>
      </c>
      <c r="I123" s="27">
        <f t="shared" si="132"/>
        <v>0</v>
      </c>
      <c r="K123" s="27"/>
      <c r="L123" s="19">
        <f>+'Fcst LC'!L305*'Fcst LC'!L$2</f>
        <v>0</v>
      </c>
      <c r="M123" s="19">
        <f>+'Fcst LC'!M305*'Fcst LC'!M$2</f>
        <v>0</v>
      </c>
      <c r="N123" s="19">
        <f>+'Fcst LC'!N305*'Fcst LC'!N$2</f>
        <v>0</v>
      </c>
      <c r="O123" s="3">
        <f t="shared" si="133"/>
        <v>0</v>
      </c>
      <c r="P123" s="27">
        <f t="shared" si="134"/>
        <v>0</v>
      </c>
      <c r="R123" s="27"/>
      <c r="S123" s="19">
        <f>+'Fcst LC'!S305*'Fcst LC'!S$2</f>
        <v>0</v>
      </c>
      <c r="T123" s="19">
        <f>+'Fcst LC'!T305*'Fcst LC'!T$2</f>
        <v>0</v>
      </c>
      <c r="U123" s="19">
        <f>+'Fcst LC'!U305*'Fcst LC'!U$2</f>
        <v>0</v>
      </c>
      <c r="V123" s="3">
        <f t="shared" si="135"/>
        <v>0</v>
      </c>
      <c r="W123" s="27">
        <f t="shared" si="136"/>
        <v>0</v>
      </c>
      <c r="Y123" s="27"/>
      <c r="Z123" s="19">
        <f>+'Fcst LC'!Z305*'Fcst LC'!Z$2</f>
        <v>0</v>
      </c>
      <c r="AA123" s="19">
        <f>+'Fcst LC'!AA305*'Fcst LC'!AA$2</f>
        <v>0</v>
      </c>
      <c r="AB123" s="19">
        <f>+'Fcst LC'!AB305*'Fcst LC'!AB$2</f>
        <v>0</v>
      </c>
      <c r="AC123" s="3">
        <f t="shared" si="137"/>
        <v>0</v>
      </c>
      <c r="AD123" s="27">
        <f t="shared" si="138"/>
        <v>0</v>
      </c>
      <c r="AF123" s="27"/>
      <c r="AG123" s="27"/>
    </row>
    <row r="124" spans="1:33">
      <c r="A124" s="16" t="str">
        <f>IF('Mth LC'!A124&gt;0,'Mth LC'!A124,"")</f>
        <v/>
      </c>
      <c r="B124" s="30" t="str">
        <f>IF('Mth LC'!B124&gt;0,'Mth LC'!B124,"")</f>
        <v>New Hire</v>
      </c>
      <c r="D124" s="20"/>
      <c r="E124" s="19">
        <f>+'Fcst LC'!E306*'Fcst LC'!E$2</f>
        <v>0</v>
      </c>
      <c r="F124" s="19">
        <f>+'Fcst LC'!F306*'Fcst LC'!F$2</f>
        <v>0</v>
      </c>
      <c r="G124" s="19">
        <f>+'Fcst LC'!G306*'Fcst LC'!G$2</f>
        <v>0</v>
      </c>
      <c r="H124" s="3">
        <f t="shared" si="131"/>
        <v>0</v>
      </c>
      <c r="I124" s="27">
        <f t="shared" si="132"/>
        <v>0</v>
      </c>
      <c r="K124" s="27"/>
      <c r="L124" s="19">
        <f>+'Fcst LC'!L306*'Fcst LC'!L$2</f>
        <v>0</v>
      </c>
      <c r="M124" s="19">
        <f>+'Fcst LC'!M306*'Fcst LC'!M$2</f>
        <v>0</v>
      </c>
      <c r="N124" s="19">
        <f>+'Fcst LC'!N306*'Fcst LC'!N$2</f>
        <v>0</v>
      </c>
      <c r="O124" s="3">
        <f t="shared" si="133"/>
        <v>0</v>
      </c>
      <c r="P124" s="27">
        <f t="shared" si="134"/>
        <v>0</v>
      </c>
      <c r="R124" s="27"/>
      <c r="S124" s="19">
        <f>+'Fcst LC'!S306*'Fcst LC'!S$2</f>
        <v>0</v>
      </c>
      <c r="T124" s="19">
        <f>+'Fcst LC'!T306*'Fcst LC'!T$2</f>
        <v>0</v>
      </c>
      <c r="U124" s="19">
        <f>+'Fcst LC'!U306*'Fcst LC'!U$2</f>
        <v>0</v>
      </c>
      <c r="V124" s="3">
        <f t="shared" si="135"/>
        <v>0</v>
      </c>
      <c r="W124" s="27">
        <f t="shared" si="136"/>
        <v>0</v>
      </c>
      <c r="Y124" s="27"/>
      <c r="Z124" s="19">
        <f>+'Fcst LC'!Z306*'Fcst LC'!Z$2</f>
        <v>0</v>
      </c>
      <c r="AA124" s="19">
        <f>+'Fcst LC'!AA306*'Fcst LC'!AA$2</f>
        <v>0</v>
      </c>
      <c r="AB124" s="19">
        <f>+'Fcst LC'!AB306*'Fcst LC'!AB$2</f>
        <v>0</v>
      </c>
      <c r="AC124" s="3">
        <f t="shared" si="137"/>
        <v>0</v>
      </c>
      <c r="AD124" s="27">
        <f t="shared" si="138"/>
        <v>0</v>
      </c>
      <c r="AF124" s="27"/>
      <c r="AG124" s="27"/>
    </row>
    <row r="125" spans="1:33">
      <c r="A125" s="8"/>
      <c r="B125" s="7"/>
      <c r="D125" s="19"/>
      <c r="E125" s="19"/>
      <c r="F125" s="19"/>
      <c r="G125" s="19"/>
      <c r="H125" s="19"/>
      <c r="I125" s="19"/>
      <c r="K125" s="19"/>
      <c r="L125" s="19"/>
      <c r="M125" s="19"/>
      <c r="N125" s="19"/>
      <c r="O125" s="19"/>
      <c r="P125" s="19"/>
      <c r="R125" s="19"/>
      <c r="S125" s="19"/>
      <c r="T125" s="19"/>
      <c r="U125" s="19"/>
      <c r="V125" s="19"/>
      <c r="W125" s="19"/>
      <c r="Y125" s="19"/>
      <c r="Z125" s="19"/>
      <c r="AA125" s="19"/>
      <c r="AB125" s="19"/>
      <c r="AC125" s="19"/>
      <c r="AD125" s="19"/>
      <c r="AF125" s="27"/>
      <c r="AG125" s="27"/>
    </row>
    <row r="126" spans="1:33" ht="14" thickBot="1">
      <c r="A126" s="8"/>
      <c r="B126" s="7" t="s">
        <v>160</v>
      </c>
      <c r="D126" s="24">
        <f t="shared" ref="D126:I126" si="139">SUM(D120:D125)</f>
        <v>0</v>
      </c>
      <c r="E126" s="24">
        <f t="shared" si="139"/>
        <v>0</v>
      </c>
      <c r="F126" s="24">
        <f t="shared" si="139"/>
        <v>0</v>
      </c>
      <c r="G126" s="24">
        <f t="shared" si="139"/>
        <v>0</v>
      </c>
      <c r="H126" s="24">
        <f t="shared" si="139"/>
        <v>0</v>
      </c>
      <c r="I126" s="24">
        <f t="shared" si="139"/>
        <v>0</v>
      </c>
      <c r="K126" s="24">
        <f t="shared" ref="K126:P126" si="140">SUM(K120:K125)</f>
        <v>0</v>
      </c>
      <c r="L126" s="24">
        <f t="shared" si="140"/>
        <v>0</v>
      </c>
      <c r="M126" s="24">
        <f t="shared" si="140"/>
        <v>0</v>
      </c>
      <c r="N126" s="24">
        <f t="shared" si="140"/>
        <v>0</v>
      </c>
      <c r="O126" s="24">
        <f t="shared" si="140"/>
        <v>0</v>
      </c>
      <c r="P126" s="24">
        <f t="shared" si="140"/>
        <v>0</v>
      </c>
      <c r="R126" s="24">
        <f t="shared" ref="R126:W126" si="141">SUM(R120:R125)</f>
        <v>0</v>
      </c>
      <c r="S126" s="24">
        <f t="shared" si="141"/>
        <v>0</v>
      </c>
      <c r="T126" s="24">
        <f t="shared" si="141"/>
        <v>0</v>
      </c>
      <c r="U126" s="24">
        <f t="shared" si="141"/>
        <v>0</v>
      </c>
      <c r="V126" s="24">
        <f t="shared" si="141"/>
        <v>0</v>
      </c>
      <c r="W126" s="24">
        <f t="shared" si="141"/>
        <v>0</v>
      </c>
      <c r="Y126" s="24">
        <f t="shared" ref="Y126:AD126" si="142">SUM(Y120:Y125)</f>
        <v>0</v>
      </c>
      <c r="Z126" s="24">
        <f t="shared" si="142"/>
        <v>0</v>
      </c>
      <c r="AA126" s="24">
        <f t="shared" si="142"/>
        <v>0</v>
      </c>
      <c r="AB126" s="24">
        <f t="shared" si="142"/>
        <v>0</v>
      </c>
      <c r="AC126" s="24">
        <f t="shared" si="142"/>
        <v>0</v>
      </c>
      <c r="AD126" s="24">
        <f t="shared" si="142"/>
        <v>0</v>
      </c>
      <c r="AF126" s="27"/>
      <c r="AG126" s="27"/>
    </row>
    <row r="127" spans="1:33" ht="14" thickTop="1">
      <c r="E127" s="23"/>
      <c r="F127" s="23"/>
      <c r="G127" s="23"/>
      <c r="H127" s="23"/>
      <c r="L127" s="23"/>
      <c r="M127" s="23"/>
      <c r="N127" s="23"/>
      <c r="O127" s="23"/>
      <c r="S127" s="23"/>
      <c r="T127" s="23"/>
      <c r="U127" s="23"/>
      <c r="V127" s="23"/>
      <c r="Z127" s="23"/>
      <c r="AA127" s="23"/>
      <c r="AB127" s="23"/>
      <c r="AC127" s="23"/>
      <c r="AF127" s="27"/>
      <c r="AG127" s="27"/>
    </row>
    <row r="128" spans="1:33" ht="14" thickBot="1">
      <c r="A128" s="8"/>
      <c r="B128" s="7" t="s">
        <v>161</v>
      </c>
      <c r="D128" s="24">
        <f t="shared" ref="D128:I128" si="143">+D126+D119</f>
        <v>0</v>
      </c>
      <c r="E128" s="24">
        <f t="shared" si="143"/>
        <v>0</v>
      </c>
      <c r="F128" s="24">
        <f t="shared" si="143"/>
        <v>0</v>
      </c>
      <c r="G128" s="24">
        <f t="shared" si="143"/>
        <v>0</v>
      </c>
      <c r="H128" s="24">
        <f t="shared" si="143"/>
        <v>0</v>
      </c>
      <c r="I128" s="24">
        <f t="shared" si="143"/>
        <v>0</v>
      </c>
      <c r="K128" s="24">
        <f t="shared" ref="K128:P128" si="144">+K126+K119</f>
        <v>0</v>
      </c>
      <c r="L128" s="24">
        <f t="shared" si="144"/>
        <v>0</v>
      </c>
      <c r="M128" s="24">
        <f t="shared" si="144"/>
        <v>0</v>
      </c>
      <c r="N128" s="24">
        <f t="shared" si="144"/>
        <v>0</v>
      </c>
      <c r="O128" s="24">
        <f t="shared" si="144"/>
        <v>0</v>
      </c>
      <c r="P128" s="24">
        <f t="shared" si="144"/>
        <v>0</v>
      </c>
      <c r="R128" s="24">
        <f t="shared" ref="R128:W128" si="145">+R126+R119</f>
        <v>0</v>
      </c>
      <c r="S128" s="24">
        <f t="shared" si="145"/>
        <v>0</v>
      </c>
      <c r="T128" s="24">
        <f t="shared" si="145"/>
        <v>0</v>
      </c>
      <c r="U128" s="24">
        <f t="shared" si="145"/>
        <v>0</v>
      </c>
      <c r="V128" s="24">
        <f t="shared" si="145"/>
        <v>0</v>
      </c>
      <c r="W128" s="24">
        <f t="shared" si="145"/>
        <v>0</v>
      </c>
      <c r="Y128" s="24">
        <f t="shared" ref="Y128:AD128" si="146">+Y126+Y119</f>
        <v>0</v>
      </c>
      <c r="Z128" s="24">
        <f t="shared" si="146"/>
        <v>0</v>
      </c>
      <c r="AA128" s="24">
        <f t="shared" si="146"/>
        <v>0</v>
      </c>
      <c r="AB128" s="24">
        <f t="shared" si="146"/>
        <v>0</v>
      </c>
      <c r="AC128" s="24">
        <f t="shared" si="146"/>
        <v>0</v>
      </c>
      <c r="AD128" s="24">
        <f t="shared" si="146"/>
        <v>0</v>
      </c>
      <c r="AF128" s="27"/>
      <c r="AG128" s="27"/>
    </row>
    <row r="129" spans="1:33" ht="14" thickTop="1">
      <c r="E129" s="23"/>
      <c r="F129" s="23"/>
      <c r="G129" s="23"/>
      <c r="H129" s="23"/>
      <c r="L129" s="23"/>
      <c r="M129" s="23"/>
      <c r="N129" s="23"/>
      <c r="O129" s="23"/>
      <c r="S129" s="23"/>
      <c r="T129" s="23"/>
      <c r="U129" s="23"/>
      <c r="V129" s="23"/>
      <c r="Z129" s="23"/>
      <c r="AA129" s="23"/>
      <c r="AB129" s="23"/>
      <c r="AC129" s="23"/>
      <c r="AF129" s="27"/>
      <c r="AG129" s="27"/>
    </row>
    <row r="130" spans="1:33">
      <c r="B130" s="6" t="s">
        <v>32</v>
      </c>
      <c r="E130" s="23"/>
      <c r="F130" s="23"/>
      <c r="G130" s="23"/>
      <c r="H130" s="23"/>
      <c r="L130" s="23"/>
      <c r="M130" s="23"/>
      <c r="N130" s="23"/>
      <c r="O130" s="23"/>
      <c r="S130" s="23"/>
      <c r="T130" s="23"/>
      <c r="U130" s="23"/>
      <c r="V130" s="23"/>
      <c r="Z130" s="23"/>
      <c r="AA130" s="23"/>
      <c r="AB130" s="23"/>
      <c r="AC130" s="23"/>
      <c r="AF130" s="27"/>
      <c r="AG130" s="27"/>
    </row>
    <row r="131" spans="1:33">
      <c r="D131" s="27"/>
      <c r="E131" s="27"/>
      <c r="F131" s="27"/>
      <c r="G131" s="27"/>
      <c r="H131" s="27"/>
      <c r="I131" s="27"/>
      <c r="K131" s="27"/>
      <c r="L131" s="27"/>
      <c r="M131" s="27"/>
      <c r="N131" s="27"/>
      <c r="O131" s="27"/>
      <c r="P131" s="27"/>
      <c r="R131" s="27"/>
      <c r="S131" s="27"/>
      <c r="T131" s="27"/>
      <c r="U131" s="27"/>
      <c r="V131" s="27"/>
      <c r="W131" s="27"/>
      <c r="Y131" s="27"/>
      <c r="Z131" s="27"/>
      <c r="AA131" s="27"/>
      <c r="AB131" s="27"/>
      <c r="AC131" s="27"/>
      <c r="AD131" s="27"/>
      <c r="AF131" s="27"/>
      <c r="AG131" s="27"/>
    </row>
    <row r="132" spans="1:33">
      <c r="B132" s="30" t="str">
        <f>IF('Mth LC'!B132&gt;0,'Mth LC'!B132,"")</f>
        <v>Hostess</v>
      </c>
      <c r="D132" s="27"/>
      <c r="E132" s="19">
        <f>+'Fcst LC'!E330*'Fcst LC'!E$2</f>
        <v>0</v>
      </c>
      <c r="F132" s="19">
        <f>+'Fcst LC'!F330*'Fcst LC'!F$2</f>
        <v>0</v>
      </c>
      <c r="G132" s="19">
        <f>+'Fcst LC'!G330*'Fcst LC'!G$2</f>
        <v>0</v>
      </c>
      <c r="H132" s="3">
        <f>SUM(E132:G132)</f>
        <v>0</v>
      </c>
      <c r="I132" s="27">
        <f>+D132-H132</f>
        <v>0</v>
      </c>
      <c r="K132" s="27">
        <f>+'Fcst LC'!K330*'Fcst LC'!K$2</f>
        <v>0</v>
      </c>
      <c r="L132" s="19">
        <f>+'Fcst LC'!L330*'Fcst LC'!L$2</f>
        <v>0</v>
      </c>
      <c r="M132" s="19">
        <f>+'Fcst LC'!M330*'Fcst LC'!M$2</f>
        <v>0</v>
      </c>
      <c r="N132" s="19">
        <f>+'Fcst LC'!N330*'Fcst LC'!N$2</f>
        <v>0</v>
      </c>
      <c r="O132" s="3">
        <f>SUM(L132:N132)</f>
        <v>0</v>
      </c>
      <c r="P132" s="27">
        <f>+K132-O132</f>
        <v>0</v>
      </c>
      <c r="R132" s="27">
        <f>+'Fcst LC'!R330*'Fcst LC'!R$2</f>
        <v>0</v>
      </c>
      <c r="S132" s="19">
        <f>+'Fcst LC'!S330*'Fcst LC'!S$2</f>
        <v>0</v>
      </c>
      <c r="T132" s="19">
        <f>+'Fcst LC'!T330*'Fcst LC'!T$2</f>
        <v>0</v>
      </c>
      <c r="U132" s="19">
        <f>+'Fcst LC'!U330*'Fcst LC'!U$2</f>
        <v>0</v>
      </c>
      <c r="V132" s="3">
        <f>SUM(S132:U132)</f>
        <v>0</v>
      </c>
      <c r="W132" s="27">
        <f>+R132-V132</f>
        <v>0</v>
      </c>
      <c r="Y132" s="27">
        <f>+'Fcst LC'!Y330*'Fcst LC'!Y$2</f>
        <v>0</v>
      </c>
      <c r="Z132" s="19">
        <f>+'Fcst LC'!Z330*'Fcst LC'!Z$2</f>
        <v>0</v>
      </c>
      <c r="AA132" s="19">
        <f>+'Fcst LC'!AA330*'Fcst LC'!AA$2</f>
        <v>0</v>
      </c>
      <c r="AB132" s="19">
        <f>+'Fcst LC'!AB330*'Fcst LC'!AB$2</f>
        <v>0</v>
      </c>
      <c r="AC132" s="3">
        <f>SUM(Z132:AB132)</f>
        <v>0</v>
      </c>
      <c r="AD132" s="27">
        <f>+Y132-AC132</f>
        <v>0</v>
      </c>
      <c r="AF132" s="27"/>
      <c r="AG132" s="27"/>
    </row>
    <row r="133" spans="1:33">
      <c r="B133" s="30" t="str">
        <f>IF('Mth LC'!B133&gt;0,'Mth LC'!B133,"")</f>
        <v/>
      </c>
      <c r="D133" s="27"/>
      <c r="E133" s="19">
        <f>+'Fcst LC'!E331*'Fcst LC'!E$2</f>
        <v>0</v>
      </c>
      <c r="F133" s="19">
        <f>+'Fcst LC'!F331*'Fcst LC'!F$2</f>
        <v>0</v>
      </c>
      <c r="G133" s="19">
        <f>+'Fcst LC'!G331*'Fcst LC'!G$2</f>
        <v>0</v>
      </c>
      <c r="H133" s="3">
        <f>SUM(E133:G133)</f>
        <v>0</v>
      </c>
      <c r="I133" s="27">
        <f>+D133-H133</f>
        <v>0</v>
      </c>
      <c r="K133" s="27">
        <f>+'Fcst LC'!K331*'Fcst LC'!K$2</f>
        <v>0</v>
      </c>
      <c r="L133" s="19">
        <f>+'Fcst LC'!L331*'Fcst LC'!L$2</f>
        <v>0</v>
      </c>
      <c r="M133" s="19">
        <f>+'Fcst LC'!M331*'Fcst LC'!M$2</f>
        <v>0</v>
      </c>
      <c r="N133" s="19">
        <f>+'Fcst LC'!N331*'Fcst LC'!N$2</f>
        <v>0</v>
      </c>
      <c r="O133" s="3">
        <f>SUM(L133:N133)</f>
        <v>0</v>
      </c>
      <c r="P133" s="27">
        <f>+K133-O133</f>
        <v>0</v>
      </c>
      <c r="R133" s="27">
        <f>+'Fcst LC'!R331*'Fcst LC'!R$2</f>
        <v>0</v>
      </c>
      <c r="S133" s="19">
        <f>+'Fcst LC'!S331*'Fcst LC'!S$2</f>
        <v>0</v>
      </c>
      <c r="T133" s="19">
        <f>+'Fcst LC'!T331*'Fcst LC'!T$2</f>
        <v>0</v>
      </c>
      <c r="U133" s="19">
        <f>+'Fcst LC'!U331*'Fcst LC'!U$2</f>
        <v>0</v>
      </c>
      <c r="V133" s="3">
        <f>SUM(S133:U133)</f>
        <v>0</v>
      </c>
      <c r="W133" s="27">
        <f>+R133-V133</f>
        <v>0</v>
      </c>
      <c r="Y133" s="27">
        <f>+'Fcst LC'!Y331*'Fcst LC'!Y$2</f>
        <v>0</v>
      </c>
      <c r="Z133" s="19">
        <f>+'Fcst LC'!Z331*'Fcst LC'!Z$2</f>
        <v>0</v>
      </c>
      <c r="AA133" s="19">
        <f>+'Fcst LC'!AA331*'Fcst LC'!AA$2</f>
        <v>0</v>
      </c>
      <c r="AB133" s="19">
        <f>+'Fcst LC'!AB331*'Fcst LC'!AB$2</f>
        <v>0</v>
      </c>
      <c r="AC133" s="3">
        <f>SUM(Z133:AB133)</f>
        <v>0</v>
      </c>
      <c r="AD133" s="27">
        <f>+Y133-AC133</f>
        <v>0</v>
      </c>
      <c r="AF133" s="27"/>
      <c r="AG133" s="27"/>
    </row>
    <row r="134" spans="1:33">
      <c r="B134" s="30" t="str">
        <f>IF('Mth LC'!B134&gt;0,'Mth LC'!B134,"")</f>
        <v/>
      </c>
      <c r="D134" s="27"/>
      <c r="E134" s="19">
        <f>+'Fcst LC'!E332*'Fcst LC'!E$2</f>
        <v>0</v>
      </c>
      <c r="F134" s="19">
        <f>+'Fcst LC'!F332*'Fcst LC'!F$2</f>
        <v>0</v>
      </c>
      <c r="G134" s="19">
        <f>+'Fcst LC'!G332*'Fcst LC'!G$2</f>
        <v>0</v>
      </c>
      <c r="H134" s="3">
        <f>SUM(E134:G134)</f>
        <v>0</v>
      </c>
      <c r="I134" s="27">
        <f>+D134-H134</f>
        <v>0</v>
      </c>
      <c r="K134" s="27">
        <f>+'Fcst LC'!K332*'Fcst LC'!K$2</f>
        <v>0</v>
      </c>
      <c r="L134" s="19">
        <f>+'Fcst LC'!L332*'Fcst LC'!L$2</f>
        <v>0</v>
      </c>
      <c r="M134" s="19">
        <f>+'Fcst LC'!M332*'Fcst LC'!M$2</f>
        <v>0</v>
      </c>
      <c r="N134" s="19">
        <f>+'Fcst LC'!N332*'Fcst LC'!N$2</f>
        <v>0</v>
      </c>
      <c r="O134" s="3">
        <f>SUM(L134:N134)</f>
        <v>0</v>
      </c>
      <c r="P134" s="27">
        <f>+K134-O134</f>
        <v>0</v>
      </c>
      <c r="R134" s="27">
        <f>+'Fcst LC'!R332*'Fcst LC'!R$2</f>
        <v>0</v>
      </c>
      <c r="S134" s="19">
        <f>+'Fcst LC'!S332*'Fcst LC'!S$2</f>
        <v>0</v>
      </c>
      <c r="T134" s="19">
        <f>+'Fcst LC'!T332*'Fcst LC'!T$2</f>
        <v>0</v>
      </c>
      <c r="U134" s="19">
        <f>+'Fcst LC'!U332*'Fcst LC'!U$2</f>
        <v>0</v>
      </c>
      <c r="V134" s="3">
        <f>SUM(S134:U134)</f>
        <v>0</v>
      </c>
      <c r="W134" s="27">
        <f>+R134-V134</f>
        <v>0</v>
      </c>
      <c r="Y134" s="27">
        <f>+'Fcst LC'!Y332*'Fcst LC'!Y$2</f>
        <v>0</v>
      </c>
      <c r="Z134" s="19">
        <f>+'Fcst LC'!Z332*'Fcst LC'!Z$2</f>
        <v>0</v>
      </c>
      <c r="AA134" s="19">
        <f>+'Fcst LC'!AA332*'Fcst LC'!AA$2</f>
        <v>0</v>
      </c>
      <c r="AB134" s="19">
        <f>+'Fcst LC'!AB332*'Fcst LC'!AB$2</f>
        <v>0</v>
      </c>
      <c r="AC134" s="3">
        <f>SUM(Z134:AB134)</f>
        <v>0</v>
      </c>
      <c r="AD134" s="27">
        <f>+Y134-AC134</f>
        <v>0</v>
      </c>
      <c r="AF134" s="27"/>
      <c r="AG134" s="27"/>
    </row>
    <row r="135" spans="1:33">
      <c r="E135" s="23"/>
      <c r="F135" s="23"/>
      <c r="G135" s="23"/>
      <c r="H135" s="23"/>
      <c r="L135" s="23"/>
      <c r="M135" s="23"/>
      <c r="N135" s="23"/>
      <c r="O135" s="23"/>
      <c r="S135" s="23"/>
      <c r="T135" s="23"/>
      <c r="U135" s="23"/>
      <c r="V135" s="23"/>
      <c r="Z135" s="23"/>
      <c r="AA135" s="23"/>
      <c r="AB135" s="23"/>
      <c r="AC135" s="23"/>
      <c r="AF135" s="27"/>
      <c r="AG135" s="27"/>
    </row>
    <row r="136" spans="1:33" ht="14" thickBot="1">
      <c r="B136" s="7" t="s">
        <v>162</v>
      </c>
      <c r="D136" s="24">
        <f t="shared" ref="D136:I136" si="147">SUM(D131:D135)</f>
        <v>0</v>
      </c>
      <c r="E136" s="24">
        <f t="shared" si="147"/>
        <v>0</v>
      </c>
      <c r="F136" s="24">
        <f t="shared" si="147"/>
        <v>0</v>
      </c>
      <c r="G136" s="24">
        <f t="shared" si="147"/>
        <v>0</v>
      </c>
      <c r="H136" s="24">
        <f t="shared" si="147"/>
        <v>0</v>
      </c>
      <c r="I136" s="24">
        <f t="shared" si="147"/>
        <v>0</v>
      </c>
      <c r="K136" s="24">
        <f t="shared" ref="K136:P136" si="148">SUM(K131:K135)</f>
        <v>0</v>
      </c>
      <c r="L136" s="24">
        <f t="shared" si="148"/>
        <v>0</v>
      </c>
      <c r="M136" s="24">
        <f t="shared" si="148"/>
        <v>0</v>
      </c>
      <c r="N136" s="24">
        <f t="shared" si="148"/>
        <v>0</v>
      </c>
      <c r="O136" s="24">
        <f t="shared" si="148"/>
        <v>0</v>
      </c>
      <c r="P136" s="24">
        <f t="shared" si="148"/>
        <v>0</v>
      </c>
      <c r="R136" s="24">
        <f t="shared" ref="R136:W136" si="149">SUM(R131:R135)</f>
        <v>0</v>
      </c>
      <c r="S136" s="24">
        <f t="shared" si="149"/>
        <v>0</v>
      </c>
      <c r="T136" s="24">
        <f t="shared" si="149"/>
        <v>0</v>
      </c>
      <c r="U136" s="24">
        <f t="shared" si="149"/>
        <v>0</v>
      </c>
      <c r="V136" s="24">
        <f t="shared" si="149"/>
        <v>0</v>
      </c>
      <c r="W136" s="24">
        <f t="shared" si="149"/>
        <v>0</v>
      </c>
      <c r="Y136" s="24">
        <f t="shared" ref="Y136:AD136" si="150">SUM(Y131:Y135)</f>
        <v>0</v>
      </c>
      <c r="Z136" s="24">
        <f t="shared" si="150"/>
        <v>0</v>
      </c>
      <c r="AA136" s="24">
        <f t="shared" si="150"/>
        <v>0</v>
      </c>
      <c r="AB136" s="24">
        <f t="shared" si="150"/>
        <v>0</v>
      </c>
      <c r="AC136" s="24">
        <f t="shared" si="150"/>
        <v>0</v>
      </c>
      <c r="AD136" s="24">
        <f t="shared" si="150"/>
        <v>0</v>
      </c>
      <c r="AF136" s="27"/>
      <c r="AG136" s="27"/>
    </row>
    <row r="137" spans="1:33" ht="14" thickTop="1">
      <c r="AF137"/>
      <c r="AG137"/>
    </row>
    <row r="138" spans="1:33">
      <c r="B138" s="6" t="s">
        <v>163</v>
      </c>
      <c r="AF138"/>
      <c r="AG138"/>
    </row>
    <row r="139" spans="1:33" ht="12">
      <c r="A139"/>
      <c r="B139"/>
      <c r="D139"/>
      <c r="E139"/>
      <c r="F139"/>
      <c r="G139"/>
      <c r="H139"/>
      <c r="I139"/>
      <c r="K139"/>
      <c r="L139"/>
      <c r="M139"/>
      <c r="N139"/>
      <c r="O139"/>
      <c r="P139"/>
      <c r="R139"/>
      <c r="S139"/>
      <c r="T139"/>
      <c r="U139"/>
      <c r="V139"/>
      <c r="W139"/>
      <c r="Y139"/>
      <c r="Z139"/>
      <c r="AA139"/>
      <c r="AB139"/>
      <c r="AC139"/>
      <c r="AD139"/>
      <c r="AF139"/>
      <c r="AG139"/>
    </row>
    <row r="140" spans="1:33">
      <c r="B140" s="30" t="str">
        <f>IF('Mth LC'!B140&gt;0,'Mth LC'!B140,"")</f>
        <v>Accounting and Tax</v>
      </c>
      <c r="D140" s="27"/>
      <c r="E140" s="19">
        <f>+'Fcst LC'!E338*'Fcst LC'!E$2</f>
        <v>0</v>
      </c>
      <c r="F140" s="19">
        <f>+'Fcst LC'!F338*'Fcst LC'!F$2</f>
        <v>0</v>
      </c>
      <c r="G140" s="19">
        <f>+'Fcst LC'!G338*'Fcst LC'!G$2</f>
        <v>75</v>
      </c>
      <c r="H140" s="3">
        <f t="shared" ref="H140:H146" si="151">SUM(E140:G140)</f>
        <v>75</v>
      </c>
      <c r="I140" s="27">
        <f t="shared" ref="I140:I146" si="152">+D140-H140</f>
        <v>-75</v>
      </c>
      <c r="K140" s="27">
        <f>+'Fcst LC'!K338*'Fcst LC'!K$2</f>
        <v>0</v>
      </c>
      <c r="L140" s="19">
        <f>+'Fcst LC'!L338*'Fcst LC'!L$2</f>
        <v>75</v>
      </c>
      <c r="M140" s="19">
        <f>+'Fcst LC'!M338*'Fcst LC'!M$2</f>
        <v>75</v>
      </c>
      <c r="N140" s="19">
        <f>+'Fcst LC'!N338*'Fcst LC'!N$2</f>
        <v>75</v>
      </c>
      <c r="O140" s="3">
        <f t="shared" ref="O140:O146" si="153">SUM(L140:N140)</f>
        <v>225</v>
      </c>
      <c r="P140" s="27">
        <f t="shared" ref="P140:P146" si="154">+K140-O140</f>
        <v>-225</v>
      </c>
      <c r="R140" s="27">
        <f>+'Fcst LC'!R338*'Fcst LC'!R$2</f>
        <v>0</v>
      </c>
      <c r="S140" s="19">
        <f>+'Fcst LC'!S338*'Fcst LC'!S$2</f>
        <v>75</v>
      </c>
      <c r="T140" s="19">
        <f>+'Fcst LC'!T338*'Fcst LC'!T$2</f>
        <v>75</v>
      </c>
      <c r="U140" s="19">
        <f>+'Fcst LC'!U338*'Fcst LC'!U$2</f>
        <v>75</v>
      </c>
      <c r="V140" s="3">
        <f t="shared" ref="V140:V146" si="155">SUM(S140:U140)</f>
        <v>225</v>
      </c>
      <c r="W140" s="27">
        <f t="shared" ref="W140:W146" si="156">+R140-V140</f>
        <v>-225</v>
      </c>
      <c r="Y140" s="27">
        <f>+'Fcst LC'!Y338*'Fcst LC'!Y$2</f>
        <v>0</v>
      </c>
      <c r="Z140" s="19">
        <f>+'Fcst LC'!Z338*'Fcst LC'!Z$2</f>
        <v>75</v>
      </c>
      <c r="AA140" s="19">
        <f>+'Fcst LC'!AA338*'Fcst LC'!AA$2</f>
        <v>75</v>
      </c>
      <c r="AB140" s="19">
        <f>+'Fcst LC'!AB338*'Fcst LC'!AB$2</f>
        <v>75</v>
      </c>
      <c r="AC140" s="3">
        <f t="shared" ref="AC140:AC146" si="157">SUM(Z140:AB140)</f>
        <v>225</v>
      </c>
      <c r="AD140" s="27">
        <f t="shared" ref="AD140:AD146" si="158">+Y140-AC140</f>
        <v>-225</v>
      </c>
      <c r="AF140"/>
      <c r="AG140"/>
    </row>
    <row r="141" spans="1:33">
      <c r="B141" s="30" t="str">
        <f>IF('Mth LC'!B141&gt;0,'Mth LC'!B141,"")</f>
        <v>Cleaning Services</v>
      </c>
      <c r="D141" s="27"/>
      <c r="E141" s="19">
        <f>+'Fcst LC'!E339*'Fcst LC'!E$2</f>
        <v>0</v>
      </c>
      <c r="F141" s="19">
        <f>+'Fcst LC'!F339*'Fcst LC'!F$2</f>
        <v>0</v>
      </c>
      <c r="G141" s="19">
        <f>+'Fcst LC'!G339*'Fcst LC'!G$2</f>
        <v>200</v>
      </c>
      <c r="H141" s="3">
        <f t="shared" si="151"/>
        <v>200</v>
      </c>
      <c r="I141" s="27">
        <f t="shared" si="152"/>
        <v>-200</v>
      </c>
      <c r="K141" s="27">
        <f>+'Fcst LC'!K339*'Fcst LC'!K$2</f>
        <v>0</v>
      </c>
      <c r="L141" s="19">
        <f>+'Fcst LC'!L339*'Fcst LC'!L$2</f>
        <v>200</v>
      </c>
      <c r="M141" s="19">
        <f>+'Fcst LC'!M339*'Fcst LC'!M$2</f>
        <v>200</v>
      </c>
      <c r="N141" s="19">
        <f>+'Fcst LC'!N339*'Fcst LC'!N$2</f>
        <v>200</v>
      </c>
      <c r="O141" s="3">
        <f t="shared" si="153"/>
        <v>600</v>
      </c>
      <c r="P141" s="27">
        <f t="shared" si="154"/>
        <v>-600</v>
      </c>
      <c r="R141" s="27">
        <f>+'Fcst LC'!R339*'Fcst LC'!R$2</f>
        <v>0</v>
      </c>
      <c r="S141" s="19">
        <f>+'Fcst LC'!S339*'Fcst LC'!S$2</f>
        <v>200</v>
      </c>
      <c r="T141" s="19">
        <f>+'Fcst LC'!T339*'Fcst LC'!T$2</f>
        <v>200</v>
      </c>
      <c r="U141" s="19">
        <f>+'Fcst LC'!U339*'Fcst LC'!U$2</f>
        <v>200</v>
      </c>
      <c r="V141" s="3">
        <f t="shared" si="155"/>
        <v>600</v>
      </c>
      <c r="W141" s="27">
        <f t="shared" si="156"/>
        <v>-600</v>
      </c>
      <c r="Y141" s="27">
        <f>+'Fcst LC'!Y339*'Fcst LC'!Y$2</f>
        <v>0</v>
      </c>
      <c r="Z141" s="19">
        <f>+'Fcst LC'!Z339*'Fcst LC'!Z$2</f>
        <v>200</v>
      </c>
      <c r="AA141" s="19">
        <f>+'Fcst LC'!AA339*'Fcst LC'!AA$2</f>
        <v>200</v>
      </c>
      <c r="AB141" s="19">
        <f>+'Fcst LC'!AB339*'Fcst LC'!AB$2</f>
        <v>200</v>
      </c>
      <c r="AC141" s="3">
        <f t="shared" si="157"/>
        <v>600</v>
      </c>
      <c r="AD141" s="27">
        <f t="shared" si="158"/>
        <v>-600</v>
      </c>
    </row>
    <row r="142" spans="1:33">
      <c r="B142" s="30" t="str">
        <f>IF('Mth LC'!B142&gt;0,'Mth LC'!B142,"")</f>
        <v>Delivery Services</v>
      </c>
      <c r="D142" s="27"/>
      <c r="E142" s="19">
        <f>+'Fcst LC'!E340*'Fcst LC'!E$2</f>
        <v>0</v>
      </c>
      <c r="F142" s="19">
        <f>+'Fcst LC'!F340*'Fcst LC'!F$2</f>
        <v>0</v>
      </c>
      <c r="G142" s="19">
        <f>+'Fcst LC'!G340*'Fcst LC'!G$2</f>
        <v>0</v>
      </c>
      <c r="H142" s="3">
        <f t="shared" si="151"/>
        <v>0</v>
      </c>
      <c r="I142" s="27">
        <f t="shared" si="152"/>
        <v>0</v>
      </c>
      <c r="K142" s="27">
        <f>+'Fcst LC'!K340*'Fcst LC'!K$2</f>
        <v>0</v>
      </c>
      <c r="L142" s="19">
        <f>+'Fcst LC'!L340*'Fcst LC'!L$2</f>
        <v>0</v>
      </c>
      <c r="M142" s="19">
        <f>+'Fcst LC'!M340*'Fcst LC'!M$2</f>
        <v>0</v>
      </c>
      <c r="N142" s="19">
        <f>+'Fcst LC'!N340*'Fcst LC'!N$2</f>
        <v>0</v>
      </c>
      <c r="O142" s="3">
        <f t="shared" si="153"/>
        <v>0</v>
      </c>
      <c r="P142" s="27">
        <f t="shared" si="154"/>
        <v>0</v>
      </c>
      <c r="R142" s="27">
        <f>+'Fcst LC'!R340*'Fcst LC'!R$2</f>
        <v>0</v>
      </c>
      <c r="S142" s="19">
        <f>+'Fcst LC'!S340*'Fcst LC'!S$2</f>
        <v>0</v>
      </c>
      <c r="T142" s="19">
        <f>+'Fcst LC'!T340*'Fcst LC'!T$2</f>
        <v>0</v>
      </c>
      <c r="U142" s="19">
        <f>+'Fcst LC'!U340*'Fcst LC'!U$2</f>
        <v>0</v>
      </c>
      <c r="V142" s="3">
        <f t="shared" si="155"/>
        <v>0</v>
      </c>
      <c r="W142" s="27">
        <f t="shared" si="156"/>
        <v>0</v>
      </c>
      <c r="Y142" s="27">
        <f>+'Fcst LC'!Y340*'Fcst LC'!Y$2</f>
        <v>0</v>
      </c>
      <c r="Z142" s="19">
        <f>+'Fcst LC'!Z340*'Fcst LC'!Z$2</f>
        <v>0</v>
      </c>
      <c r="AA142" s="19">
        <f>+'Fcst LC'!AA340*'Fcst LC'!AA$2</f>
        <v>0</v>
      </c>
      <c r="AB142" s="19">
        <f>+'Fcst LC'!AB340*'Fcst LC'!AB$2</f>
        <v>0</v>
      </c>
      <c r="AC142" s="3">
        <f t="shared" si="157"/>
        <v>0</v>
      </c>
      <c r="AD142" s="27">
        <f t="shared" si="158"/>
        <v>0</v>
      </c>
    </row>
    <row r="143" spans="1:33">
      <c r="B143" s="30" t="str">
        <f>IF('Mth LC'!B143&gt;0,'Mth LC'!B143,"")</f>
        <v/>
      </c>
      <c r="D143" s="27"/>
      <c r="E143" s="19">
        <f>+'Fcst LC'!E341*'Fcst LC'!E$2</f>
        <v>0</v>
      </c>
      <c r="F143" s="19">
        <f>+'Fcst LC'!F341*'Fcst LC'!F$2</f>
        <v>0</v>
      </c>
      <c r="G143" s="19">
        <f>+'Fcst LC'!G341*'Fcst LC'!G$2</f>
        <v>0</v>
      </c>
      <c r="H143" s="3">
        <f t="shared" si="151"/>
        <v>0</v>
      </c>
      <c r="I143" s="27">
        <f t="shared" si="152"/>
        <v>0</v>
      </c>
      <c r="K143" s="27">
        <f>+'Fcst LC'!K341*'Fcst LC'!K$2</f>
        <v>0</v>
      </c>
      <c r="L143" s="19">
        <f>+'Fcst LC'!L341*'Fcst LC'!L$2</f>
        <v>0</v>
      </c>
      <c r="M143" s="19">
        <f>+'Fcst LC'!M341*'Fcst LC'!M$2</f>
        <v>0</v>
      </c>
      <c r="N143" s="19">
        <f>+'Fcst LC'!N341*'Fcst LC'!N$2</f>
        <v>0</v>
      </c>
      <c r="O143" s="3">
        <f t="shared" si="153"/>
        <v>0</v>
      </c>
      <c r="P143" s="27">
        <f t="shared" si="154"/>
        <v>0</v>
      </c>
      <c r="R143" s="27">
        <f>+'Fcst LC'!R341*'Fcst LC'!R$2</f>
        <v>0</v>
      </c>
      <c r="S143" s="19">
        <f>+'Fcst LC'!S341*'Fcst LC'!S$2</f>
        <v>0</v>
      </c>
      <c r="T143" s="19">
        <f>+'Fcst LC'!T341*'Fcst LC'!T$2</f>
        <v>0</v>
      </c>
      <c r="U143" s="19">
        <f>+'Fcst LC'!U341*'Fcst LC'!U$2</f>
        <v>0</v>
      </c>
      <c r="V143" s="3">
        <f t="shared" si="155"/>
        <v>0</v>
      </c>
      <c r="W143" s="27">
        <f t="shared" si="156"/>
        <v>0</v>
      </c>
      <c r="Y143" s="27">
        <f>+'Fcst LC'!Y341*'Fcst LC'!Y$2</f>
        <v>0</v>
      </c>
      <c r="Z143" s="19">
        <f>+'Fcst LC'!Z341*'Fcst LC'!Z$2</f>
        <v>0</v>
      </c>
      <c r="AA143" s="19">
        <f>+'Fcst LC'!AA341*'Fcst LC'!AA$2</f>
        <v>0</v>
      </c>
      <c r="AB143" s="19">
        <f>+'Fcst LC'!AB341*'Fcst LC'!AB$2</f>
        <v>0</v>
      </c>
      <c r="AC143" s="3">
        <f t="shared" si="157"/>
        <v>0</v>
      </c>
      <c r="AD143" s="27">
        <f t="shared" si="158"/>
        <v>0</v>
      </c>
      <c r="AF143" s="27"/>
      <c r="AG143" s="27"/>
    </row>
    <row r="144" spans="1:33">
      <c r="B144" s="30" t="str">
        <f>IF('Mth LC'!B144&gt;0,'Mth LC'!B144,"")</f>
        <v/>
      </c>
      <c r="D144" s="27"/>
      <c r="E144" s="19">
        <f>+'Fcst LC'!E342*'Fcst LC'!E$2</f>
        <v>0</v>
      </c>
      <c r="F144" s="19">
        <f>+'Fcst LC'!F342*'Fcst LC'!F$2</f>
        <v>0</v>
      </c>
      <c r="G144" s="19">
        <f>+'Fcst LC'!G342*'Fcst LC'!G$2</f>
        <v>0</v>
      </c>
      <c r="H144" s="3">
        <f t="shared" si="151"/>
        <v>0</v>
      </c>
      <c r="I144" s="27">
        <f t="shared" si="152"/>
        <v>0</v>
      </c>
      <c r="K144" s="27">
        <f>+'Fcst LC'!K342*'Fcst LC'!K$2</f>
        <v>0</v>
      </c>
      <c r="L144" s="19">
        <f>+'Fcst LC'!L342*'Fcst LC'!L$2</f>
        <v>0</v>
      </c>
      <c r="M144" s="19">
        <f>+'Fcst LC'!M342*'Fcst LC'!M$2</f>
        <v>0</v>
      </c>
      <c r="N144" s="19">
        <f>+'Fcst LC'!N342*'Fcst LC'!N$2</f>
        <v>0</v>
      </c>
      <c r="O144" s="3">
        <f t="shared" si="153"/>
        <v>0</v>
      </c>
      <c r="P144" s="27">
        <f t="shared" si="154"/>
        <v>0</v>
      </c>
      <c r="R144" s="27">
        <f>+'Fcst LC'!R342*'Fcst LC'!R$2</f>
        <v>0</v>
      </c>
      <c r="S144" s="19">
        <f>+'Fcst LC'!S342*'Fcst LC'!S$2</f>
        <v>0</v>
      </c>
      <c r="T144" s="19">
        <f>+'Fcst LC'!T342*'Fcst LC'!T$2</f>
        <v>0</v>
      </c>
      <c r="U144" s="19">
        <f>+'Fcst LC'!U342*'Fcst LC'!U$2</f>
        <v>0</v>
      </c>
      <c r="V144" s="3">
        <f t="shared" si="155"/>
        <v>0</v>
      </c>
      <c r="W144" s="27">
        <f t="shared" si="156"/>
        <v>0</v>
      </c>
      <c r="Y144" s="27">
        <f>+'Fcst LC'!Y342*'Fcst LC'!Y$2</f>
        <v>0</v>
      </c>
      <c r="Z144" s="19">
        <f>+'Fcst LC'!Z342*'Fcst LC'!Z$2</f>
        <v>0</v>
      </c>
      <c r="AA144" s="19">
        <f>+'Fcst LC'!AA342*'Fcst LC'!AA$2</f>
        <v>0</v>
      </c>
      <c r="AB144" s="19">
        <f>+'Fcst LC'!AB342*'Fcst LC'!AB$2</f>
        <v>0</v>
      </c>
      <c r="AC144" s="3">
        <f t="shared" si="157"/>
        <v>0</v>
      </c>
      <c r="AD144" s="27">
        <f t="shared" si="158"/>
        <v>0</v>
      </c>
      <c r="AF144" s="27"/>
      <c r="AG144" s="27"/>
    </row>
    <row r="145" spans="2:33">
      <c r="B145" s="30" t="str">
        <f>IF('Mth LC'!B145&gt;0,'Mth LC'!B145,"")</f>
        <v/>
      </c>
      <c r="D145" s="27"/>
      <c r="E145" s="19">
        <f>+'Fcst LC'!E343*'Fcst LC'!E$2</f>
        <v>0</v>
      </c>
      <c r="F145" s="19">
        <f>+'Fcst LC'!F343*'Fcst LC'!F$2</f>
        <v>0</v>
      </c>
      <c r="G145" s="19">
        <f>+'Fcst LC'!G343*'Fcst LC'!G$2</f>
        <v>0</v>
      </c>
      <c r="H145" s="3">
        <f t="shared" si="151"/>
        <v>0</v>
      </c>
      <c r="I145" s="27">
        <f t="shared" si="152"/>
        <v>0</v>
      </c>
      <c r="K145" s="27">
        <f>+'Fcst LC'!K343*'Fcst LC'!K$2</f>
        <v>0</v>
      </c>
      <c r="L145" s="19">
        <f>+'Fcst LC'!L343*'Fcst LC'!L$2</f>
        <v>0</v>
      </c>
      <c r="M145" s="19">
        <f>+'Fcst LC'!M343*'Fcst LC'!M$2</f>
        <v>0</v>
      </c>
      <c r="N145" s="19">
        <f>+'Fcst LC'!N343*'Fcst LC'!N$2</f>
        <v>0</v>
      </c>
      <c r="O145" s="3">
        <f t="shared" si="153"/>
        <v>0</v>
      </c>
      <c r="P145" s="27">
        <f t="shared" si="154"/>
        <v>0</v>
      </c>
      <c r="R145" s="27">
        <f>+'Fcst LC'!R343*'Fcst LC'!R$2</f>
        <v>0</v>
      </c>
      <c r="S145" s="19">
        <f>+'Fcst LC'!S343*'Fcst LC'!S$2</f>
        <v>0</v>
      </c>
      <c r="T145" s="19">
        <f>+'Fcst LC'!T343*'Fcst LC'!T$2</f>
        <v>0</v>
      </c>
      <c r="U145" s="19">
        <f>+'Fcst LC'!U343*'Fcst LC'!U$2</f>
        <v>0</v>
      </c>
      <c r="V145" s="3">
        <f t="shared" si="155"/>
        <v>0</v>
      </c>
      <c r="W145" s="27">
        <f t="shared" si="156"/>
        <v>0</v>
      </c>
      <c r="Y145" s="27">
        <f>+'Fcst LC'!Y343*'Fcst LC'!Y$2</f>
        <v>0</v>
      </c>
      <c r="Z145" s="19">
        <f>+'Fcst LC'!Z343*'Fcst LC'!Z$2</f>
        <v>0</v>
      </c>
      <c r="AA145" s="19">
        <f>+'Fcst LC'!AA343*'Fcst LC'!AA$2</f>
        <v>0</v>
      </c>
      <c r="AB145" s="19">
        <f>+'Fcst LC'!AB343*'Fcst LC'!AB$2</f>
        <v>0</v>
      </c>
      <c r="AC145" s="3">
        <f t="shared" si="157"/>
        <v>0</v>
      </c>
      <c r="AD145" s="27">
        <f t="shared" si="158"/>
        <v>0</v>
      </c>
      <c r="AF145" s="27"/>
      <c r="AG145" s="27"/>
    </row>
    <row r="146" spans="2:33">
      <c r="B146" s="30" t="str">
        <f>IF('Mth LC'!B146&gt;0,'Mth LC'!B146,"")</f>
        <v/>
      </c>
      <c r="D146" s="27"/>
      <c r="E146" s="19">
        <f>+'Fcst LC'!E344*'Fcst LC'!E$2</f>
        <v>0</v>
      </c>
      <c r="F146" s="19">
        <f>+'Fcst LC'!F344*'Fcst LC'!F$2</f>
        <v>0</v>
      </c>
      <c r="G146" s="19">
        <f>+'Fcst LC'!G344*'Fcst LC'!G$2</f>
        <v>0</v>
      </c>
      <c r="H146" s="3">
        <f t="shared" si="151"/>
        <v>0</v>
      </c>
      <c r="I146" s="27">
        <f t="shared" si="152"/>
        <v>0</v>
      </c>
      <c r="K146" s="27">
        <f>+'Fcst LC'!K344*'Fcst LC'!K$2</f>
        <v>0</v>
      </c>
      <c r="L146" s="19">
        <f>+'Fcst LC'!L344*'Fcst LC'!L$2</f>
        <v>0</v>
      </c>
      <c r="M146" s="19">
        <f>+'Fcst LC'!M344*'Fcst LC'!M$2</f>
        <v>0</v>
      </c>
      <c r="N146" s="19">
        <f>+'Fcst LC'!N344*'Fcst LC'!N$2</f>
        <v>0</v>
      </c>
      <c r="O146" s="3">
        <f t="shared" si="153"/>
        <v>0</v>
      </c>
      <c r="P146" s="27">
        <f t="shared" si="154"/>
        <v>0</v>
      </c>
      <c r="R146" s="27">
        <f>+'Fcst LC'!R344*'Fcst LC'!R$2</f>
        <v>0</v>
      </c>
      <c r="S146" s="19">
        <f>+'Fcst LC'!S344*'Fcst LC'!S$2</f>
        <v>0</v>
      </c>
      <c r="T146" s="19">
        <f>+'Fcst LC'!T344*'Fcst LC'!T$2</f>
        <v>0</v>
      </c>
      <c r="U146" s="19">
        <f>+'Fcst LC'!U344*'Fcst LC'!U$2</f>
        <v>0</v>
      </c>
      <c r="V146" s="3">
        <f t="shared" si="155"/>
        <v>0</v>
      </c>
      <c r="W146" s="27">
        <f t="shared" si="156"/>
        <v>0</v>
      </c>
      <c r="Y146" s="27">
        <f>+'Fcst LC'!Y344*'Fcst LC'!Y$2</f>
        <v>0</v>
      </c>
      <c r="Z146" s="19">
        <f>+'Fcst LC'!Z344*'Fcst LC'!Z$2</f>
        <v>0</v>
      </c>
      <c r="AA146" s="19">
        <f>+'Fcst LC'!AA344*'Fcst LC'!AA$2</f>
        <v>0</v>
      </c>
      <c r="AB146" s="19">
        <f>+'Fcst LC'!AB344*'Fcst LC'!AB$2</f>
        <v>0</v>
      </c>
      <c r="AC146" s="3">
        <f t="shared" si="157"/>
        <v>0</v>
      </c>
      <c r="AD146" s="27">
        <f t="shared" si="158"/>
        <v>0</v>
      </c>
      <c r="AF146" s="27"/>
      <c r="AG146" s="27"/>
    </row>
    <row r="148" spans="2:33" ht="14" thickBot="1">
      <c r="B148" s="7" t="s">
        <v>178</v>
      </c>
      <c r="D148" s="24">
        <f t="shared" ref="D148:I148" si="159">SUM(D139:D147)</f>
        <v>0</v>
      </c>
      <c r="E148" s="24">
        <f t="shared" si="159"/>
        <v>0</v>
      </c>
      <c r="F148" s="24">
        <f t="shared" si="159"/>
        <v>0</v>
      </c>
      <c r="G148" s="24">
        <f t="shared" si="159"/>
        <v>275</v>
      </c>
      <c r="H148" s="24">
        <f t="shared" si="159"/>
        <v>275</v>
      </c>
      <c r="I148" s="24">
        <f t="shared" si="159"/>
        <v>-275</v>
      </c>
      <c r="K148" s="24">
        <f t="shared" ref="K148:P148" si="160">SUM(K139:K147)</f>
        <v>0</v>
      </c>
      <c r="L148" s="24">
        <f t="shared" si="160"/>
        <v>275</v>
      </c>
      <c r="M148" s="24">
        <f t="shared" si="160"/>
        <v>275</v>
      </c>
      <c r="N148" s="24">
        <f t="shared" si="160"/>
        <v>275</v>
      </c>
      <c r="O148" s="24">
        <f t="shared" si="160"/>
        <v>825</v>
      </c>
      <c r="P148" s="24">
        <f t="shared" si="160"/>
        <v>-825</v>
      </c>
      <c r="R148" s="24">
        <f t="shared" ref="R148:W148" si="161">SUM(R139:R147)</f>
        <v>0</v>
      </c>
      <c r="S148" s="24">
        <f t="shared" si="161"/>
        <v>275</v>
      </c>
      <c r="T148" s="24">
        <f t="shared" si="161"/>
        <v>275</v>
      </c>
      <c r="U148" s="24">
        <f t="shared" si="161"/>
        <v>275</v>
      </c>
      <c r="V148" s="24">
        <f t="shared" si="161"/>
        <v>825</v>
      </c>
      <c r="W148" s="24">
        <f t="shared" si="161"/>
        <v>-825</v>
      </c>
      <c r="Y148" s="24">
        <f t="shared" ref="Y148:AD148" si="162">SUM(Y139:Y147)</f>
        <v>0</v>
      </c>
      <c r="Z148" s="24">
        <f t="shared" si="162"/>
        <v>275</v>
      </c>
      <c r="AA148" s="24">
        <f t="shared" si="162"/>
        <v>275</v>
      </c>
      <c r="AB148" s="24">
        <f t="shared" si="162"/>
        <v>275</v>
      </c>
      <c r="AC148" s="24">
        <f t="shared" si="162"/>
        <v>825</v>
      </c>
      <c r="AD148" s="24">
        <f t="shared" si="162"/>
        <v>-825</v>
      </c>
      <c r="AF148" s="24"/>
      <c r="AG148" s="24"/>
    </row>
    <row r="149" spans="2:33" ht="14" thickTop="1"/>
  </sheetData>
  <customSheetViews>
    <customSheetView guid="{F1D13097-0AC4-11D3-A51F-00105AA1AFAA}" scale="75" showPageBreaks="1" showGridLines="0" printArea="1" hiddenRows="1" hiddenColumns="1" showRuler="0" topLeftCell="B81">
      <selection activeCell="B144" sqref="B1:AH144"/>
      <rowBreaks count="3" manualBreakCount="3">
        <brk id="144" max="65535" man="1"/>
        <brk id="187" max="65535" man="1"/>
        <brk id="232" max="65535" man="1"/>
      </rowBreaks>
      <printOptions horizontalCentered="1"/>
      <pageSetup scale="80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4C5D642C-0751-11D2-84E8-0080C73ACB8F}" scale="75" showPageBreaks="1" showGridLines="0" showRuler="0"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4C5D642E-0751-11D2-84E8-0080C73ACB8F}" scale="75" showPageBreaks="1" showGridLines="0" hiddenColumns="1" showRuler="0"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4C5D6432-0751-11D2-84E8-0080C73ACB8F}" scale="75" showPageBreaks="1" showGridLines="0" hiddenColumns="1" showRuler="0"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4C5D6434-0751-11D2-84E8-0080C73ACB8F}" scale="75" showPageBreaks="1" showGridLines="0" hiddenColumns="1" showRuler="0"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4C5D6436-0751-11D2-84E8-0080C73ACB8F}" scale="75" showPageBreaks="1" showGridLines="0" hiddenColumns="1" showRuler="0"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E4F92351-905C-11D6-BD77-00B0D04D0621}" scale="75" showPageBreaks="1" showGridLines="0" hiddenRows="1" hiddenColumns="1" showRuler="0">
      <selection activeCell="A263" sqref="A263:IV263"/>
      <rowBreaks count="3" manualBreakCount="3">
        <brk id="144" max="65535" man="1"/>
        <brk id="186" max="16383" man="1"/>
        <brk id="347" max="16383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8BA4B82F-A498-4E2B-B19C-458BBC50EB8B}" scale="75" showPageBreaks="1" showGridLines="0" printArea="1" hiddenRows="1" hiddenColumns="1" showRuler="0" topLeftCell="A136">
      <selection activeCell="A173" sqref="A173"/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  <customSheetView guid="{0C5A5314-29E0-4F1E-9AAB-044BD6C8CAFE}" scale="75" showPageBreaks="1" showGridLines="0" printArea="1" hiddenRows="1" hiddenColumns="1" showRuler="0" topLeftCell="A62">
      <selection activeCell="L144" sqref="L144"/>
      <rowBreaks count="3" manualBreakCount="3">
        <brk id="144" max="65535" man="1"/>
        <brk id="187" max="65535" man="1"/>
        <brk id="232" max="65535" man="1"/>
      </rowBreaks>
      <printOptions horizontalCentered="1"/>
      <pageSetup scale="85" orientation="portrait" horizontalDpi="300" verticalDpi="300"/>
      <headerFooter alignWithMargins="0">
        <oddFooter>&amp;L&amp;"Arial,Italic"&amp;8&amp;F&amp;R&amp;"Arial,Italic"&amp;8&amp;D  &amp;T</oddFooter>
      </headerFooter>
    </customSheetView>
  </customSheetViews>
  <phoneticPr fontId="0" type="noConversion"/>
  <printOptions horizontalCentered="1"/>
  <pageMargins left="0.25" right="0.25" top="0.25" bottom="0.5" header="0.5" footer="0.25"/>
  <pageSetup scale="85" orientation="portrait" horizontalDpi="300" verticalDpi="300"/>
  <headerFooter alignWithMargins="0">
    <oddFooter>&amp;L&amp;"Arial,Italic"&amp;8&amp;F&amp;R&amp;"Arial,Italic"&amp;8&amp;D  &amp;T</oddFooter>
  </headerFooter>
  <rowBreaks count="2" manualBreakCount="2">
    <brk id="187" max="65535" man="1"/>
    <brk id="232" max="65535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Mth LC</vt:lpstr>
      <vt:lpstr>Fcst LC</vt:lpstr>
      <vt:lpstr>Fcst $</vt:lpstr>
    </vt:vector>
  </TitlesOfParts>
  <Company>Causeway Partners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2002 Template</dc:title>
  <dc:creator>Ted Dolan</dc:creator>
  <cp:lastModifiedBy>Angelo Santinelli</cp:lastModifiedBy>
  <cp:lastPrinted>2016-02-23T20:33:43Z</cp:lastPrinted>
  <dcterms:created xsi:type="dcterms:W3CDTF">1997-08-19T15:52:53Z</dcterms:created>
  <dcterms:modified xsi:type="dcterms:W3CDTF">2016-02-23T20:33:45Z</dcterms:modified>
</cp:coreProperties>
</file>