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7650" yWindow="-15" windowWidth="11340" windowHeight="6540" tabRatio="764"/>
  </bookViews>
  <sheets>
    <sheet name="Chapter 2" sheetId="24" r:id="rId1"/>
    <sheet name="#3" sheetId="7" r:id="rId2"/>
    <sheet name="#7" sheetId="12" r:id="rId3"/>
    <sheet name="#12" sheetId="36" r:id="rId4"/>
    <sheet name="#15" sheetId="17" r:id="rId5"/>
    <sheet name="#20" sheetId="25" r:id="rId6"/>
    <sheet name="#21" sheetId="27" r:id="rId7"/>
  </sheets>
  <calcPr calcId="145621"/>
</workbook>
</file>

<file path=xl/calcChain.xml><?xml version="1.0" encoding="utf-8"?>
<calcChain xmlns="http://schemas.openxmlformats.org/spreadsheetml/2006/main">
  <c r="D51" i="25" l="1"/>
  <c r="C27" i="36"/>
  <c r="D20" i="36"/>
  <c r="D21" i="36"/>
  <c r="D24" i="36"/>
  <c r="D22" i="36"/>
  <c r="D23" i="36"/>
  <c r="D33" i="36"/>
  <c r="D25" i="36"/>
  <c r="D26" i="7"/>
  <c r="D25" i="7"/>
  <c r="D27" i="7"/>
  <c r="D40" i="27"/>
  <c r="D41" i="27"/>
  <c r="D42" i="27"/>
  <c r="D45" i="27"/>
  <c r="I41" i="27"/>
  <c r="I40" i="27"/>
  <c r="I42" i="27"/>
  <c r="I44" i="27"/>
  <c r="D29" i="27"/>
  <c r="D30" i="27"/>
  <c r="D31" i="27"/>
  <c r="D34" i="27"/>
  <c r="I30" i="27"/>
  <c r="I29" i="27"/>
  <c r="I31" i="27"/>
  <c r="I33" i="27"/>
  <c r="D17" i="12"/>
  <c r="D22" i="17"/>
  <c r="D23" i="17"/>
  <c r="D24" i="17"/>
  <c r="D27" i="17"/>
  <c r="D28" i="17"/>
  <c r="G29" i="17"/>
  <c r="G22" i="17"/>
  <c r="G23" i="17"/>
  <c r="G25" i="17"/>
  <c r="D62" i="25"/>
  <c r="D60" i="25"/>
  <c r="D35" i="25"/>
  <c r="D31" i="25"/>
  <c r="D32" i="25"/>
  <c r="D33" i="25"/>
  <c r="D50" i="25"/>
  <c r="D52" i="25"/>
  <c r="D54" i="25"/>
  <c r="D55" i="25"/>
  <c r="D42" i="25"/>
  <c r="D43" i="25"/>
  <c r="D46" i="25"/>
  <c r="D48" i="25"/>
  <c r="D47" i="25"/>
  <c r="D75" i="27"/>
  <c r="D66" i="27"/>
  <c r="D67" i="27"/>
  <c r="D68" i="27"/>
  <c r="D69" i="27"/>
  <c r="D71" i="27"/>
  <c r="D51" i="27"/>
  <c r="D52" i="27"/>
  <c r="D53" i="27"/>
  <c r="D54" i="27"/>
  <c r="D56" i="27"/>
  <c r="D60" i="27"/>
  <c r="D19" i="7"/>
  <c r="D20" i="7"/>
  <c r="D22" i="7"/>
  <c r="D43" i="27"/>
  <c r="D46" i="27"/>
  <c r="I46" i="27"/>
  <c r="D70" i="27"/>
  <c r="D72" i="27"/>
  <c r="D73" i="27"/>
  <c r="D74" i="27"/>
  <c r="D76" i="27"/>
  <c r="D32" i="27"/>
  <c r="D35" i="27"/>
  <c r="I35" i="27"/>
  <c r="D55" i="27"/>
  <c r="D57" i="27"/>
  <c r="D58" i="27"/>
  <c r="D59" i="27"/>
  <c r="D61" i="27"/>
  <c r="I45" i="27"/>
  <c r="D21" i="7"/>
  <c r="D23" i="7"/>
  <c r="D63" i="25"/>
  <c r="D44" i="25"/>
  <c r="D34" i="25"/>
  <c r="D25" i="17"/>
  <c r="D29" i="17"/>
  <c r="G30" i="17"/>
  <c r="G24" i="17"/>
  <c r="G26" i="17"/>
  <c r="I34" i="27"/>
  <c r="D32" i="36"/>
  <c r="D26" i="36"/>
  <c r="D36" i="25"/>
  <c r="G28" i="17"/>
  <c r="D37" i="25"/>
  <c r="D57" i="25"/>
  <c r="D58" i="25"/>
  <c r="D27" i="36"/>
  <c r="D34" i="36"/>
  <c r="D35" i="36"/>
  <c r="D38" i="25"/>
  <c r="D28" i="36"/>
</calcChain>
</file>

<file path=xl/sharedStrings.xml><?xml version="1.0" encoding="utf-8"?>
<sst xmlns="http://schemas.openxmlformats.org/spreadsheetml/2006/main" count="206" uniqueCount="105">
  <si>
    <t>Income Statement</t>
  </si>
  <si>
    <t>Sales</t>
  </si>
  <si>
    <t>Costs</t>
  </si>
  <si>
    <t>EBIT</t>
  </si>
  <si>
    <t>EBT</t>
  </si>
  <si>
    <t>Taxes</t>
  </si>
  <si>
    <t>Chapter 2</t>
  </si>
  <si>
    <t>Input area:</t>
  </si>
  <si>
    <t>Current assets</t>
  </si>
  <si>
    <t>Output area:</t>
  </si>
  <si>
    <t>Net fixed assets</t>
  </si>
  <si>
    <t>Current liabilities</t>
  </si>
  <si>
    <t>Long-term debt</t>
  </si>
  <si>
    <t>Net working capital</t>
  </si>
  <si>
    <t>Market value of net fixed assets</t>
  </si>
  <si>
    <t>Market value of current assets</t>
  </si>
  <si>
    <t>Book value of current assets</t>
  </si>
  <si>
    <t>Book value of net fixed assets</t>
  </si>
  <si>
    <t>Book value of total assets</t>
  </si>
  <si>
    <t>Market value of total assets</t>
  </si>
  <si>
    <t>Depreciation expense</t>
  </si>
  <si>
    <t>Interest expense</t>
  </si>
  <si>
    <t>Net income</t>
  </si>
  <si>
    <t>Dividends</t>
  </si>
  <si>
    <t>Addition to retained earnings</t>
  </si>
  <si>
    <t>Cash</t>
  </si>
  <si>
    <t>Accounts receivable</t>
  </si>
  <si>
    <t>Inventory</t>
  </si>
  <si>
    <t>Tangible net fixed assets</t>
  </si>
  <si>
    <t>Intangible net fixed assets</t>
  </si>
  <si>
    <t>Accounts payable</t>
  </si>
  <si>
    <t>Notes payable</t>
  </si>
  <si>
    <t>Common stock</t>
  </si>
  <si>
    <t>Accumulated retained earnings</t>
  </si>
  <si>
    <t>Total assets</t>
  </si>
  <si>
    <t>Total liabilities</t>
  </si>
  <si>
    <t>Total liability &amp; owners' equity</t>
  </si>
  <si>
    <t>Other expenses</t>
  </si>
  <si>
    <t>Tax rate</t>
  </si>
  <si>
    <t>Book value of current liabilities</t>
  </si>
  <si>
    <t>Question 20</t>
  </si>
  <si>
    <t>Interest</t>
  </si>
  <si>
    <t>Cost of goods sold</t>
  </si>
  <si>
    <t>Depreciation</t>
  </si>
  <si>
    <t>Short-term notes payable</t>
  </si>
  <si>
    <t>Owners' equity</t>
  </si>
  <si>
    <t>Total liab. &amp; equity</t>
  </si>
  <si>
    <t>Given data in blue</t>
  </si>
  <si>
    <t>Calculations in red</t>
  </si>
  <si>
    <t>Answers in green</t>
  </si>
  <si>
    <t>Input boxes in tan</t>
  </si>
  <si>
    <t>Output boxes in yellow</t>
  </si>
  <si>
    <t>Cash flow to creditors</t>
  </si>
  <si>
    <t xml:space="preserve">Cash flow from assets </t>
  </si>
  <si>
    <t xml:space="preserve">Net capital spending </t>
  </si>
  <si>
    <t>a.</t>
  </si>
  <si>
    <t>b.</t>
  </si>
  <si>
    <t>c.</t>
  </si>
  <si>
    <t>d.</t>
  </si>
  <si>
    <t>Operating cash flow</t>
  </si>
  <si>
    <t xml:space="preserve">Cash flow to creditors </t>
  </si>
  <si>
    <t>Question 3</t>
  </si>
  <si>
    <t>Question 7</t>
  </si>
  <si>
    <t>Question 12</t>
  </si>
  <si>
    <t>Selling expenses</t>
  </si>
  <si>
    <t>Interest rate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</si>
  <si>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</si>
  <si>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</si>
  <si>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</si>
  <si>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</si>
  <si>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Question 15</t>
  </si>
  <si>
    <t>Question 21</t>
  </si>
  <si>
    <t xml:space="preserve">Change in net working capital </t>
  </si>
  <si>
    <t xml:space="preserve">Fixed assets sold </t>
  </si>
  <si>
    <t xml:space="preserve">Debt retired </t>
  </si>
  <si>
    <t xml:space="preserve">Net new borrowing </t>
  </si>
  <si>
    <t>Problems 3, 7, 12, 15, 20, 21</t>
  </si>
  <si>
    <t>Dec. 31, 2013 Long-term debt</t>
  </si>
  <si>
    <t>Dec. 31, 2014 Long-term debt</t>
  </si>
  <si>
    <t>Statement of Financial Position</t>
  </si>
  <si>
    <t>Statement of Comprehensive Income</t>
  </si>
  <si>
    <t>2013 Net fixed assets</t>
  </si>
  <si>
    <t>2013 Current assets</t>
  </si>
  <si>
    <t>2013 Current liabilities</t>
  </si>
  <si>
    <t>2013 Long-term debt</t>
  </si>
  <si>
    <t>2014 Net fixed assets</t>
  </si>
  <si>
    <t>2014 Current assets</t>
  </si>
  <si>
    <t>2014 Current liabilities</t>
  </si>
  <si>
    <t>2014 Long-term debt</t>
  </si>
  <si>
    <t>2014 New fixed assets purchased</t>
  </si>
  <si>
    <t>2014 New long-term debt</t>
  </si>
  <si>
    <t xml:space="preserve">2013 Total assets </t>
  </si>
  <si>
    <t xml:space="preserve">2013 Total liabilities </t>
  </si>
  <si>
    <t xml:space="preserve">2013 Owners' equity  </t>
  </si>
  <si>
    <t xml:space="preserve">2014 Total assets </t>
  </si>
  <si>
    <t xml:space="preserve">2014 Total liabilities </t>
  </si>
  <si>
    <t xml:space="preserve">2014 Owners' equity </t>
  </si>
  <si>
    <t xml:space="preserve">2013 Net working capital </t>
  </si>
  <si>
    <t xml:space="preserve">2014 Net working capital </t>
  </si>
  <si>
    <t xml:space="preserve">2014 Operating cash flow </t>
  </si>
  <si>
    <t>Statement of Financial Position as of Dec. 31, 2013</t>
  </si>
  <si>
    <t>Statement of Financial Position as of Dec. 31, 2014</t>
  </si>
  <si>
    <t>2013 Statement of Comprehensive Income</t>
  </si>
  <si>
    <t>2014 Statement of Comprehensive Income</t>
  </si>
  <si>
    <t>© 2015 McGraw-Hill Ryerson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</si>
</sst>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$&quot;#,##0_);\(&quot;$&quot;#,##0\)"/>
    <numFmt numFmtId="165" formatCode="_(&quot;$&quot;* #,##0_);_(&quot;$&quot;* \(#,##0\);_(&quot;$&quot;* &quot;-&quot;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_(&quot;$&quot;* #,##0_);_(&quot;$&quot;* \(#,##0\);_(&quot;$&quot;* &quot;-&quot;??_);_(@_)"/>
    <numFmt numFmtId="170" formatCode="_(* #,##0_);_(* \(#,##0\);_(* &quot;-&quot;??_);_(@_)"/>
    <numFmt numFmtId="171" formatCode="_(* #,##0.00_);_(* \(#,##0.00\);_(* &quot;-&quot;_);_(@_)"/>
    <numFmt numFmtId="172" formatCode="_(&quot;$&quot;* #,##0.0_);_(&quot;$&quot;* \(#,##0.0\);_(&quot;$&quot;* &quot;-&quot;?_);_(@_)"/>
  </numFmts>
  <fonts count="2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10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u/>
      <sz val="12"/>
      <name val="Arial"/>
      <family val="2"/>
    </font>
    <font>
      <u/>
      <sz val="10"/>
      <color indexed="8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centerContinuous"/>
    </xf>
    <xf numFmtId="0" fontId="3" fillId="2" borderId="4" xfId="0" applyFont="1" applyFill="1" applyBorder="1"/>
    <xf numFmtId="169" fontId="5" fillId="2" borderId="0" xfId="1" applyNumberFormat="1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0" fillId="2" borderId="0" xfId="0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69" fontId="3" fillId="2" borderId="0" xfId="1" applyNumberFormat="1" applyFont="1" applyFill="1" applyBorder="1"/>
    <xf numFmtId="169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169" fontId="8" fillId="2" borderId="6" xfId="0" applyNumberFormat="1" applyFont="1" applyFill="1" applyBorder="1"/>
    <xf numFmtId="0" fontId="0" fillId="2" borderId="3" xfId="0" applyFill="1" applyBorder="1"/>
    <xf numFmtId="0" fontId="3" fillId="2" borderId="0" xfId="0" applyFont="1" applyFill="1" applyBorder="1" applyAlignment="1">
      <alignment horizontal="centerContinuous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0" borderId="3" xfId="0" applyFont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3" xfId="0" applyFont="1" applyFill="1" applyBorder="1"/>
    <xf numFmtId="166" fontId="5" fillId="2" borderId="0" xfId="1" applyNumberFormat="1" applyFont="1" applyFill="1" applyBorder="1"/>
    <xf numFmtId="169" fontId="7" fillId="2" borderId="0" xfId="1" applyNumberFormat="1" applyFont="1" applyFill="1" applyBorder="1"/>
    <xf numFmtId="0" fontId="3" fillId="0" borderId="3" xfId="0" applyFont="1" applyBorder="1"/>
    <xf numFmtId="169" fontId="10" fillId="2" borderId="0" xfId="1" applyNumberFormat="1" applyFont="1" applyFill="1" applyBorder="1"/>
    <xf numFmtId="169" fontId="8" fillId="2" borderId="9" xfId="0" applyNumberFormat="1" applyFont="1" applyFill="1" applyBorder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3" fillId="0" borderId="0" xfId="0" applyFont="1" applyBorder="1"/>
    <xf numFmtId="0" fontId="0" fillId="0" borderId="0" xfId="0" applyBorder="1"/>
    <xf numFmtId="169" fontId="10" fillId="2" borderId="0" xfId="0" applyNumberFormat="1" applyFont="1" applyFill="1" applyBorder="1"/>
    <xf numFmtId="169" fontId="8" fillId="2" borderId="10" xfId="1" applyNumberFormat="1" applyFont="1" applyFill="1" applyBorder="1"/>
    <xf numFmtId="169" fontId="8" fillId="2" borderId="9" xfId="1" applyNumberFormat="1" applyFont="1" applyFill="1" applyBorder="1"/>
    <xf numFmtId="0" fontId="0" fillId="0" borderId="11" xfId="0" applyBorder="1"/>
    <xf numFmtId="0" fontId="0" fillId="3" borderId="12" xfId="0" applyFill="1" applyBorder="1"/>
    <xf numFmtId="0" fontId="4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169" fontId="5" fillId="3" borderId="0" xfId="1" applyNumberFormat="1" applyFont="1" applyFill="1" applyBorder="1"/>
    <xf numFmtId="170" fontId="5" fillId="3" borderId="4" xfId="0" applyNumberFormat="1" applyFont="1" applyFill="1" applyBorder="1"/>
    <xf numFmtId="37" fontId="5" fillId="3" borderId="0" xfId="0" applyNumberFormat="1" applyFont="1" applyFill="1" applyBorder="1"/>
    <xf numFmtId="165" fontId="5" fillId="3" borderId="4" xfId="0" applyNumberFormat="1" applyFont="1" applyFill="1" applyBorder="1"/>
    <xf numFmtId="37" fontId="5" fillId="3" borderId="0" xfId="1" applyNumberFormat="1" applyFont="1" applyFill="1" applyBorder="1"/>
    <xf numFmtId="0" fontId="0" fillId="3" borderId="7" xfId="0" applyFill="1" applyBorder="1"/>
    <xf numFmtId="0" fontId="3" fillId="3" borderId="3" xfId="0" applyFont="1" applyFill="1" applyBorder="1"/>
    <xf numFmtId="0" fontId="3" fillId="3" borderId="8" xfId="0" applyFont="1" applyFill="1" applyBorder="1"/>
    <xf numFmtId="165" fontId="5" fillId="3" borderId="0" xfId="0" applyNumberFormat="1" applyFont="1" applyFill="1" applyBorder="1"/>
    <xf numFmtId="170" fontId="5" fillId="3" borderId="0" xfId="0" applyNumberFormat="1" applyFont="1" applyFill="1" applyBorder="1"/>
    <xf numFmtId="9" fontId="5" fillId="3" borderId="0" xfId="2" applyFont="1" applyFill="1" applyBorder="1"/>
    <xf numFmtId="164" fontId="5" fillId="3" borderId="0" xfId="2" applyNumberFormat="1" applyFont="1" applyFill="1" applyBorder="1"/>
    <xf numFmtId="0" fontId="0" fillId="2" borderId="1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9" fontId="3" fillId="2" borderId="1" xfId="1" applyNumberFormat="1" applyFont="1" applyFill="1" applyBorder="1" applyAlignment="1">
      <alignment horizontal="left"/>
    </xf>
    <xf numFmtId="169" fontId="3" fillId="2" borderId="1" xfId="0" applyNumberFormat="1" applyFont="1" applyFill="1" applyBorder="1"/>
    <xf numFmtId="0" fontId="11" fillId="2" borderId="2" xfId="0" applyFont="1" applyFill="1" applyBorder="1"/>
    <xf numFmtId="0" fontId="0" fillId="2" borderId="4" xfId="0" applyFill="1" applyBorder="1"/>
    <xf numFmtId="169" fontId="11" fillId="2" borderId="4" xfId="1" applyNumberFormat="1" applyFont="1" applyFill="1" applyBorder="1"/>
    <xf numFmtId="169" fontId="5" fillId="2" borderId="5" xfId="1" applyNumberFormat="1" applyFont="1" applyFill="1" applyBorder="1" applyAlignment="1">
      <alignment horizontal="right"/>
    </xf>
    <xf numFmtId="166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1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11" fillId="2" borderId="1" xfId="0" applyFont="1" applyFill="1" applyBorder="1"/>
    <xf numFmtId="0" fontId="4" fillId="0" borderId="0" xfId="0" applyFont="1" applyBorder="1"/>
    <xf numFmtId="169" fontId="10" fillId="2" borderId="9" xfId="0" applyNumberFormat="1" applyFont="1" applyFill="1" applyBorder="1"/>
    <xf numFmtId="0" fontId="12" fillId="2" borderId="8" xfId="0" applyFont="1" applyFill="1" applyBorder="1"/>
    <xf numFmtId="167" fontId="12" fillId="2" borderId="3" xfId="1" applyFont="1" applyFill="1" applyBorder="1"/>
    <xf numFmtId="169" fontId="8" fillId="2" borderId="6" xfId="1" applyNumberFormat="1" applyFont="1" applyFill="1" applyBorder="1" applyAlignment="1">
      <alignment horizontal="left"/>
    </xf>
    <xf numFmtId="0" fontId="3" fillId="3" borderId="4" xfId="0" applyFont="1" applyFill="1" applyBorder="1"/>
    <xf numFmtId="169" fontId="8" fillId="2" borderId="6" xfId="1" applyNumberFormat="1" applyFont="1" applyFill="1" applyBorder="1"/>
    <xf numFmtId="0" fontId="0" fillId="0" borderId="0" xfId="0" applyFill="1" applyBorder="1"/>
    <xf numFmtId="169" fontId="6" fillId="0" borderId="0" xfId="0" applyNumberFormat="1" applyFont="1" applyFill="1" applyBorder="1"/>
    <xf numFmtId="164" fontId="9" fillId="0" borderId="0" xfId="0" applyNumberFormat="1" applyFont="1" applyFill="1" applyBorder="1"/>
    <xf numFmtId="169" fontId="8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5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167" fontId="8" fillId="0" borderId="0" xfId="1" applyFont="1" applyFill="1" applyBorder="1"/>
    <xf numFmtId="0" fontId="3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quotePrefix="1" applyFont="1" applyFill="1" applyBorder="1"/>
    <xf numFmtId="0" fontId="11" fillId="0" borderId="0" xfId="0" applyFont="1" applyFill="1" applyBorder="1" applyAlignment="1">
      <alignment horizontal="right"/>
    </xf>
    <xf numFmtId="0" fontId="11" fillId="2" borderId="4" xfId="0" applyFont="1" applyFill="1" applyBorder="1" applyAlignment="1">
      <alignment horizontal="right"/>
    </xf>
    <xf numFmtId="169" fontId="11" fillId="2" borderId="4" xfId="1" applyNumberFormat="1" applyFont="1" applyFill="1" applyBorder="1" applyAlignment="1">
      <alignment horizontal="right"/>
    </xf>
    <xf numFmtId="169" fontId="11" fillId="2" borderId="4" xfId="0" applyNumberFormat="1" applyFont="1" applyFill="1" applyBorder="1" applyAlignment="1">
      <alignment horizontal="left"/>
    </xf>
    <xf numFmtId="37" fontId="5" fillId="3" borderId="0" xfId="2" applyNumberFormat="1" applyFont="1" applyFill="1" applyBorder="1"/>
    <xf numFmtId="170" fontId="3" fillId="2" borderId="0" xfId="0" applyNumberFormat="1" applyFont="1" applyFill="1" applyBorder="1"/>
    <xf numFmtId="170" fontId="10" fillId="2" borderId="0" xfId="0" applyNumberFormat="1" applyFont="1" applyFill="1" applyBorder="1"/>
    <xf numFmtId="169" fontId="10" fillId="0" borderId="0" xfId="0" applyNumberFormat="1" applyFont="1" applyFill="1" applyBorder="1"/>
    <xf numFmtId="170" fontId="10" fillId="0" borderId="0" xfId="0" applyNumberFormat="1" applyFont="1" applyFill="1" applyBorder="1"/>
    <xf numFmtId="170" fontId="3" fillId="0" borderId="0" xfId="0" applyNumberFormat="1" applyFont="1" applyFill="1" applyBorder="1"/>
    <xf numFmtId="0" fontId="3" fillId="2" borderId="12" xfId="0" applyFont="1" applyFill="1" applyBorder="1"/>
    <xf numFmtId="169" fontId="10" fillId="2" borderId="10" xfId="0" applyNumberFormat="1" applyFont="1" applyFill="1" applyBorder="1"/>
    <xf numFmtId="0" fontId="3" fillId="2" borderId="4" xfId="0" applyFont="1" applyFill="1" applyBorder="1" applyAlignment="1">
      <alignment horizontal="centerContinuous"/>
    </xf>
    <xf numFmtId="169" fontId="5" fillId="2" borderId="4" xfId="1" applyNumberFormat="1" applyFont="1" applyFill="1" applyBorder="1"/>
    <xf numFmtId="166" fontId="5" fillId="2" borderId="4" xfId="1" applyNumberFormat="1" applyFont="1" applyFill="1" applyBorder="1"/>
    <xf numFmtId="169" fontId="7" fillId="2" borderId="4" xfId="1" applyNumberFormat="1" applyFont="1" applyFill="1" applyBorder="1"/>
    <xf numFmtId="169" fontId="3" fillId="2" borderId="4" xfId="1" applyNumberFormat="1" applyFont="1" applyFill="1" applyBorder="1"/>
    <xf numFmtId="169" fontId="3" fillId="2" borderId="4" xfId="0" applyNumberFormat="1" applyFont="1" applyFill="1" applyBorder="1" applyAlignment="1">
      <alignment horizontal="left"/>
    </xf>
    <xf numFmtId="169" fontId="8" fillId="2" borderId="0" xfId="1" applyNumberFormat="1" applyFont="1" applyFill="1" applyBorder="1"/>
    <xf numFmtId="0" fontId="14" fillId="4" borderId="0" xfId="0" applyFont="1" applyFill="1" applyBorder="1"/>
    <xf numFmtId="0" fontId="0" fillId="4" borderId="0" xfId="0" applyFill="1" applyBorder="1"/>
    <xf numFmtId="0" fontId="14" fillId="4" borderId="0" xfId="0" applyFont="1" applyFill="1"/>
    <xf numFmtId="0" fontId="0" fillId="4" borderId="0" xfId="0" applyFill="1"/>
    <xf numFmtId="0" fontId="3" fillId="2" borderId="0" xfId="0" applyFont="1" applyFill="1" applyAlignment="1">
      <alignment horizontal="left"/>
    </xf>
    <xf numFmtId="0" fontId="3" fillId="3" borderId="1" xfId="0" applyFont="1" applyFill="1" applyBorder="1"/>
    <xf numFmtId="0" fontId="4" fillId="3" borderId="1" xfId="0" applyFont="1" applyFill="1" applyBorder="1"/>
    <xf numFmtId="166" fontId="3" fillId="2" borderId="0" xfId="0" applyNumberFormat="1" applyFont="1" applyFill="1" applyBorder="1"/>
    <xf numFmtId="167" fontId="3" fillId="2" borderId="0" xfId="1" applyFont="1" applyFill="1" applyBorder="1" applyAlignment="1">
      <alignment horizontal="left"/>
    </xf>
    <xf numFmtId="0" fontId="14" fillId="3" borderId="0" xfId="0" applyFont="1" applyFill="1" applyBorder="1"/>
    <xf numFmtId="37" fontId="9" fillId="2" borderId="1" xfId="0" applyNumberFormat="1" applyFont="1" applyFill="1" applyBorder="1"/>
    <xf numFmtId="167" fontId="8" fillId="2" borderId="3" xfId="1" applyFont="1" applyFill="1" applyBorder="1"/>
    <xf numFmtId="0" fontId="0" fillId="2" borderId="2" xfId="0" applyFill="1" applyBorder="1"/>
    <xf numFmtId="0" fontId="13" fillId="4" borderId="0" xfId="0" applyFont="1" applyFill="1" applyBorder="1"/>
    <xf numFmtId="0" fontId="18" fillId="4" borderId="0" xfId="0" applyFont="1" applyFill="1" applyBorder="1"/>
    <xf numFmtId="0" fontId="19" fillId="4" borderId="0" xfId="0" applyFont="1" applyFill="1" applyBorder="1"/>
    <xf numFmtId="0" fontId="17" fillId="4" borderId="0" xfId="0" applyFont="1" applyFill="1" applyBorder="1"/>
    <xf numFmtId="0" fontId="16" fillId="4" borderId="0" xfId="0" applyFont="1" applyFill="1" applyBorder="1"/>
    <xf numFmtId="0" fontId="8" fillId="4" borderId="0" xfId="0" applyFont="1" applyFill="1" applyBorder="1"/>
    <xf numFmtId="2" fontId="15" fillId="4" borderId="0" xfId="0" applyNumberFormat="1" applyFont="1" applyFill="1" applyBorder="1" applyAlignment="1"/>
    <xf numFmtId="0" fontId="20" fillId="4" borderId="0" xfId="0" applyFont="1" applyFill="1" applyBorder="1"/>
    <xf numFmtId="0" fontId="21" fillId="4" borderId="0" xfId="0" applyFont="1" applyFill="1" applyBorder="1" applyAlignment="1">
      <alignment horizontal="center"/>
    </xf>
    <xf numFmtId="0" fontId="4" fillId="2" borderId="5" xfId="0" applyFont="1" applyFill="1" applyBorder="1"/>
    <xf numFmtId="0" fontId="4" fillId="2" borderId="5" xfId="0" applyFont="1" applyFill="1" applyBorder="1" applyAlignment="1">
      <alignment horizontal="right"/>
    </xf>
    <xf numFmtId="0" fontId="23" fillId="3" borderId="0" xfId="0" applyFont="1" applyFill="1" applyBorder="1"/>
    <xf numFmtId="0" fontId="22" fillId="3" borderId="0" xfId="0" applyFont="1" applyFill="1" applyBorder="1" applyAlignment="1">
      <alignment horizontal="center"/>
    </xf>
    <xf numFmtId="166" fontId="10" fillId="2" borderId="13" xfId="0" applyNumberFormat="1" applyFont="1" applyFill="1" applyBorder="1" applyAlignment="1">
      <alignment horizontal="left"/>
    </xf>
    <xf numFmtId="169" fontId="8" fillId="2" borderId="0" xfId="0" applyNumberFormat="1" applyFont="1" applyFill="1" applyBorder="1"/>
    <xf numFmtId="165" fontId="10" fillId="2" borderId="0" xfId="0" applyNumberFormat="1" applyFont="1" applyFill="1" applyBorder="1"/>
    <xf numFmtId="166" fontId="10" fillId="2" borderId="13" xfId="0" applyNumberFormat="1" applyFont="1" applyFill="1" applyBorder="1"/>
    <xf numFmtId="166" fontId="10" fillId="2" borderId="13" xfId="1" applyNumberFormat="1" applyFont="1" applyFill="1" applyBorder="1"/>
    <xf numFmtId="0" fontId="24" fillId="4" borderId="0" xfId="0" applyFont="1" applyFill="1" applyBorder="1"/>
    <xf numFmtId="169" fontId="25" fillId="2" borderId="0" xfId="1" applyNumberFormat="1" applyFont="1" applyFill="1" applyBorder="1"/>
    <xf numFmtId="166" fontId="25" fillId="2" borderId="0" xfId="1" applyNumberFormat="1" applyFont="1" applyFill="1" applyBorder="1"/>
    <xf numFmtId="170" fontId="25" fillId="2" borderId="13" xfId="0" applyNumberFormat="1" applyFont="1" applyFill="1" applyBorder="1"/>
    <xf numFmtId="165" fontId="25" fillId="2" borderId="0" xfId="0" applyNumberFormat="1" applyFont="1" applyFill="1" applyBorder="1"/>
    <xf numFmtId="166" fontId="25" fillId="2" borderId="13" xfId="1" applyNumberFormat="1" applyFont="1" applyFill="1" applyBorder="1"/>
    <xf numFmtId="169" fontId="25" fillId="2" borderId="0" xfId="0" applyNumberFormat="1" applyFont="1" applyFill="1" applyBorder="1"/>
    <xf numFmtId="166" fontId="25" fillId="2" borderId="13" xfId="0" applyNumberFormat="1" applyFont="1" applyFill="1" applyBorder="1"/>
    <xf numFmtId="169" fontId="25" fillId="2" borderId="13" xfId="1" applyNumberFormat="1" applyFont="1" applyFill="1" applyBorder="1"/>
    <xf numFmtId="165" fontId="5" fillId="3" borderId="0" xfId="1" applyNumberFormat="1" applyFont="1" applyFill="1" applyBorder="1"/>
    <xf numFmtId="169" fontId="25" fillId="2" borderId="9" xfId="0" applyNumberFormat="1" applyFont="1" applyFill="1" applyBorder="1"/>
    <xf numFmtId="168" fontId="25" fillId="2" borderId="13" xfId="0" applyNumberFormat="1" applyFont="1" applyFill="1" applyBorder="1" applyAlignment="1">
      <alignment horizontal="left"/>
    </xf>
    <xf numFmtId="167" fontId="25" fillId="2" borderId="0" xfId="1" applyNumberFormat="1" applyFont="1" applyFill="1" applyBorder="1"/>
    <xf numFmtId="169" fontId="25" fillId="2" borderId="10" xfId="0" applyNumberFormat="1" applyFont="1" applyFill="1" applyBorder="1"/>
    <xf numFmtId="0" fontId="13" fillId="2" borderId="0" xfId="1" applyNumberFormat="1" applyFont="1" applyFill="1" applyBorder="1" applyAlignment="1">
      <alignment horizontal="left"/>
    </xf>
    <xf numFmtId="172" fontId="0" fillId="0" borderId="0" xfId="0" applyNumberFormat="1"/>
    <xf numFmtId="166" fontId="10" fillId="2" borderId="0" xfId="1" applyNumberFormat="1" applyFont="1" applyFill="1" applyBorder="1"/>
    <xf numFmtId="169" fontId="0" fillId="0" borderId="0" xfId="0" applyNumberFormat="1"/>
    <xf numFmtId="0" fontId="25" fillId="2" borderId="0" xfId="0" applyFont="1" applyFill="1" applyBorder="1"/>
    <xf numFmtId="171" fontId="25" fillId="2" borderId="0" xfId="1" applyNumberFormat="1" applyFont="1" applyFill="1" applyBorder="1"/>
    <xf numFmtId="167" fontId="25" fillId="2" borderId="9" xfId="1" applyFont="1" applyFill="1" applyBorder="1"/>
    <xf numFmtId="167" fontId="25" fillId="2" borderId="0" xfId="1" applyFont="1" applyFill="1" applyBorder="1"/>
    <xf numFmtId="3" fontId="5" fillId="3" borderId="0" xfId="1" applyNumberFormat="1" applyFont="1" applyFill="1" applyBorder="1"/>
    <xf numFmtId="0" fontId="3" fillId="2" borderId="3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workbookViewId="0">
      <selection activeCell="D30" sqref="D30"/>
    </sheetView>
  </sheetViews>
  <sheetFormatPr defaultRowHeight="12.75" x14ac:dyDescent="0.2"/>
  <cols>
    <col min="1" max="3" width="9.140625" style="117"/>
    <col min="4" max="4" width="43.7109375" style="117" customWidth="1"/>
    <col min="5" max="16384" width="9.140625" style="117"/>
  </cols>
  <sheetData>
    <row r="1" spans="1:29" x14ac:dyDescent="0.2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</row>
    <row r="2" spans="1:29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</row>
    <row r="3" spans="1:29" x14ac:dyDescent="0.2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</row>
    <row r="4" spans="1:29" x14ac:dyDescent="0.2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</row>
    <row r="5" spans="1:29" x14ac:dyDescent="0.2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</row>
    <row r="6" spans="1:29" x14ac:dyDescent="0.2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</row>
    <row r="7" spans="1:29" x14ac:dyDescent="0.2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</row>
    <row r="8" spans="1:29" x14ac:dyDescent="0.2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</row>
    <row r="9" spans="1:29" x14ac:dyDescent="0.2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</row>
    <row r="10" spans="1:29" x14ac:dyDescent="0.2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</row>
    <row r="11" spans="1:29" x14ac:dyDescent="0.2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</row>
    <row r="12" spans="1:29" ht="59.25" x14ac:dyDescent="0.75">
      <c r="A12" s="114"/>
      <c r="B12" s="114"/>
      <c r="C12" s="114"/>
      <c r="D12" s="133" t="s">
        <v>6</v>
      </c>
      <c r="E12" s="114"/>
      <c r="F12" s="134"/>
      <c r="G12" s="114"/>
      <c r="H12" s="114"/>
      <c r="I12" s="114"/>
      <c r="J12" s="114"/>
      <c r="K12" s="114"/>
      <c r="L12" s="114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</row>
    <row r="13" spans="1:29" x14ac:dyDescent="0.2">
      <c r="A13" s="114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</row>
    <row r="14" spans="1:29" ht="23.25" x14ac:dyDescent="0.35">
      <c r="A14" s="114"/>
      <c r="B14" s="114"/>
      <c r="C14" s="114"/>
      <c r="D14" s="135" t="s">
        <v>76</v>
      </c>
      <c r="E14" s="114"/>
      <c r="F14" s="114"/>
      <c r="G14" s="114"/>
      <c r="H14" s="114"/>
      <c r="I14" s="114"/>
      <c r="J14" s="114"/>
      <c r="K14" s="114"/>
      <c r="L14" s="114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</row>
    <row r="15" spans="1:29" x14ac:dyDescent="0.2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</row>
    <row r="16" spans="1:29" x14ac:dyDescent="0.2">
      <c r="A16" s="114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</row>
    <row r="17" spans="1:29" ht="15" x14ac:dyDescent="0.2">
      <c r="A17" s="114"/>
      <c r="B17" s="114"/>
      <c r="C17" s="114"/>
      <c r="D17" s="127"/>
      <c r="E17" s="114"/>
      <c r="F17" s="114"/>
      <c r="G17" s="114"/>
      <c r="H17" s="114"/>
      <c r="I17" s="114"/>
      <c r="J17" s="114"/>
      <c r="K17" s="114"/>
      <c r="L17" s="114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</row>
    <row r="18" spans="1:29" ht="15.75" x14ac:dyDescent="0.25">
      <c r="A18" s="114"/>
      <c r="B18" s="114"/>
      <c r="C18" s="114"/>
      <c r="D18" s="128" t="s">
        <v>50</v>
      </c>
      <c r="E18" s="114"/>
      <c r="F18" s="114"/>
      <c r="G18" s="114"/>
      <c r="H18" s="114"/>
      <c r="I18" s="114"/>
      <c r="J18" s="114"/>
      <c r="K18" s="114"/>
      <c r="L18" s="114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</row>
    <row r="19" spans="1:29" ht="15.75" x14ac:dyDescent="0.25">
      <c r="A19" s="114"/>
      <c r="B19" s="114"/>
      <c r="C19" s="114"/>
      <c r="D19" s="129" t="s">
        <v>51</v>
      </c>
      <c r="E19" s="114"/>
      <c r="F19" s="114"/>
      <c r="G19" s="114"/>
      <c r="H19" s="114"/>
      <c r="I19" s="114"/>
      <c r="J19" s="114"/>
      <c r="K19" s="114"/>
      <c r="L19" s="114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</row>
    <row r="20" spans="1:29" ht="15.75" x14ac:dyDescent="0.25">
      <c r="A20" s="114"/>
      <c r="B20" s="114"/>
      <c r="C20" s="114"/>
      <c r="D20" s="130" t="s">
        <v>47</v>
      </c>
      <c r="E20" s="114"/>
      <c r="F20" s="114"/>
      <c r="G20" s="114"/>
      <c r="H20" s="114"/>
      <c r="I20" s="114"/>
      <c r="J20" s="114"/>
      <c r="K20" s="114"/>
      <c r="L20" s="114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</row>
    <row r="21" spans="1:29" ht="15.75" x14ac:dyDescent="0.25">
      <c r="A21" s="114"/>
      <c r="B21" s="114"/>
      <c r="C21" s="114"/>
      <c r="D21" s="131" t="s">
        <v>48</v>
      </c>
      <c r="E21" s="114"/>
      <c r="F21" s="114"/>
      <c r="G21" s="114"/>
      <c r="H21" s="114"/>
      <c r="I21" s="114"/>
      <c r="J21" s="114"/>
      <c r="K21" s="114"/>
      <c r="L21" s="114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</row>
    <row r="22" spans="1:29" ht="15.75" x14ac:dyDescent="0.25">
      <c r="A22" s="114"/>
      <c r="B22" s="114"/>
      <c r="C22" s="114"/>
      <c r="D22" s="132" t="s">
        <v>49</v>
      </c>
      <c r="E22" s="114"/>
      <c r="F22" s="114"/>
      <c r="G22" s="114"/>
      <c r="H22" s="114"/>
      <c r="I22" s="114"/>
      <c r="J22" s="114"/>
      <c r="K22" s="114"/>
      <c r="L22" s="114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</row>
    <row r="23" spans="1:29" ht="15" x14ac:dyDescent="0.2">
      <c r="A23" s="114"/>
      <c r="B23" s="114"/>
      <c r="C23" s="114"/>
      <c r="D23" s="127"/>
      <c r="E23" s="114"/>
      <c r="F23" s="114"/>
      <c r="G23" s="114"/>
      <c r="H23" s="114"/>
      <c r="I23" s="114"/>
      <c r="J23" s="114"/>
      <c r="K23" s="114"/>
      <c r="L23" s="114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</row>
    <row r="24" spans="1:29" x14ac:dyDescent="0.2">
      <c r="A24" s="114"/>
      <c r="B24" s="114"/>
      <c r="C24" s="114"/>
      <c r="D24" s="145" t="s">
        <v>66</v>
      </c>
      <c r="E24" s="114"/>
      <c r="F24" s="114"/>
      <c r="G24" s="114"/>
      <c r="H24" s="114"/>
      <c r="I24" s="114"/>
      <c r="J24" s="114"/>
      <c r="K24" s="114"/>
      <c r="L24" s="114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</row>
    <row r="25" spans="1:29" x14ac:dyDescent="0.2">
      <c r="A25" s="114"/>
      <c r="B25" s="114"/>
      <c r="C25" s="114"/>
      <c r="D25" s="145" t="s">
        <v>67</v>
      </c>
      <c r="E25" s="114"/>
      <c r="F25" s="114"/>
      <c r="G25" s="114"/>
      <c r="H25" s="114"/>
      <c r="I25" s="114"/>
      <c r="J25" s="114"/>
      <c r="K25" s="114"/>
      <c r="L25" s="114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</row>
    <row r="26" spans="1:29" x14ac:dyDescent="0.2">
      <c r="A26" s="114"/>
      <c r="B26" s="114"/>
      <c r="C26" s="114"/>
      <c r="D26" s="145" t="s">
        <v>68</v>
      </c>
      <c r="E26" s="114"/>
      <c r="F26" s="114"/>
      <c r="G26" s="114"/>
      <c r="H26" s="114"/>
      <c r="I26" s="114"/>
      <c r="J26" s="114"/>
      <c r="K26" s="114"/>
      <c r="L26" s="114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</row>
    <row r="27" spans="1:29" x14ac:dyDescent="0.2">
      <c r="A27" s="114"/>
      <c r="B27" s="114"/>
      <c r="C27" s="114"/>
      <c r="D27" s="145" t="s">
        <v>69</v>
      </c>
      <c r="E27" s="114"/>
      <c r="F27" s="114"/>
      <c r="G27" s="114"/>
      <c r="H27" s="114"/>
      <c r="I27" s="114"/>
      <c r="J27" s="114"/>
      <c r="K27" s="114"/>
      <c r="L27" s="114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</row>
    <row r="28" spans="1:29" x14ac:dyDescent="0.2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</row>
    <row r="29" spans="1:29" x14ac:dyDescent="0.2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</row>
    <row r="30" spans="1:29" x14ac:dyDescent="0.2">
      <c r="A30" s="114"/>
      <c r="B30" s="114"/>
      <c r="C30" s="114"/>
      <c r="D30" s="145" t="s">
        <v>104</v>
      </c>
      <c r="E30" s="114"/>
      <c r="F30" s="114"/>
      <c r="G30" s="114"/>
      <c r="H30" s="114"/>
      <c r="I30" s="114"/>
      <c r="J30" s="114"/>
      <c r="K30" s="114"/>
      <c r="L30" s="114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</row>
    <row r="31" spans="1:29" x14ac:dyDescent="0.2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</row>
    <row r="32" spans="1:29" x14ac:dyDescent="0.2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</row>
    <row r="33" spans="1:29" x14ac:dyDescent="0.2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</row>
    <row r="34" spans="1:29" x14ac:dyDescent="0.2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</row>
    <row r="35" spans="1:29" x14ac:dyDescent="0.2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</row>
    <row r="36" spans="1:29" x14ac:dyDescent="0.2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</row>
    <row r="37" spans="1:29" x14ac:dyDescent="0.2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</row>
    <row r="38" spans="1:29" x14ac:dyDescent="0.2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</row>
    <row r="39" spans="1:29" x14ac:dyDescent="0.2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</row>
    <row r="40" spans="1:29" x14ac:dyDescent="0.2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</row>
    <row r="41" spans="1:29" x14ac:dyDescent="0.2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</row>
    <row r="42" spans="1:29" x14ac:dyDescent="0.2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</row>
    <row r="43" spans="1:29" x14ac:dyDescent="0.2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</row>
    <row r="44" spans="1:29" x14ac:dyDescent="0.2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</row>
    <row r="45" spans="1:29" x14ac:dyDescent="0.2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</row>
    <row r="46" spans="1:29" x14ac:dyDescent="0.2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</row>
    <row r="47" spans="1:29" x14ac:dyDescent="0.2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</row>
    <row r="48" spans="1:29" x14ac:dyDescent="0.2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</row>
    <row r="49" spans="1:12" x14ac:dyDescent="0.2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</row>
    <row r="50" spans="1:12" x14ac:dyDescent="0.2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</row>
    <row r="51" spans="1:12" x14ac:dyDescent="0.2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</row>
    <row r="52" spans="1:12" x14ac:dyDescent="0.2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</row>
    <row r="53" spans="1:12" x14ac:dyDescent="0.2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</row>
    <row r="54" spans="1:12" x14ac:dyDescent="0.2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</row>
    <row r="55" spans="1:12" x14ac:dyDescent="0.2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</row>
    <row r="56" spans="1:12" x14ac:dyDescent="0.2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</row>
    <row r="57" spans="1:12" x14ac:dyDescent="0.2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</row>
    <row r="58" spans="1:12" x14ac:dyDescent="0.2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</row>
    <row r="59" spans="1:12" x14ac:dyDescent="0.2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</row>
    <row r="60" spans="1:12" x14ac:dyDescent="0.2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</row>
    <row r="61" spans="1:12" x14ac:dyDescent="0.2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</row>
    <row r="62" spans="1:12" x14ac:dyDescent="0.2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</row>
    <row r="63" spans="1:12" x14ac:dyDescent="0.2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</row>
    <row r="64" spans="1:12" x14ac:dyDescent="0.2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</row>
    <row r="65" spans="1:12" x14ac:dyDescent="0.2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</row>
    <row r="66" spans="1:12" x14ac:dyDescent="0.2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</row>
    <row r="67" spans="1:12" x14ac:dyDescent="0.2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</row>
    <row r="68" spans="1:12" x14ac:dyDescent="0.2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</row>
    <row r="69" spans="1:12" x14ac:dyDescent="0.2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</row>
    <row r="70" spans="1:12" x14ac:dyDescent="0.2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</row>
    <row r="71" spans="1:12" x14ac:dyDescent="0.2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</row>
    <row r="72" spans="1:12" x14ac:dyDescent="0.2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</row>
    <row r="73" spans="1:12" x14ac:dyDescent="0.2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</row>
    <row r="74" spans="1:12" x14ac:dyDescent="0.2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</row>
    <row r="75" spans="1:12" x14ac:dyDescent="0.2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</row>
    <row r="76" spans="1:12" x14ac:dyDescent="0.2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</row>
    <row r="77" spans="1:12" x14ac:dyDescent="0.2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</row>
    <row r="78" spans="1:12" x14ac:dyDescent="0.2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</row>
    <row r="79" spans="1:12" x14ac:dyDescent="0.2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</row>
    <row r="80" spans="1:12" x14ac:dyDescent="0.2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</row>
    <row r="81" spans="1:12" x14ac:dyDescent="0.2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</row>
    <row r="82" spans="1:12" x14ac:dyDescent="0.2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</row>
    <row r="83" spans="1:12" x14ac:dyDescent="0.2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</row>
    <row r="84" spans="1:12" x14ac:dyDescent="0.2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</row>
    <row r="85" spans="1:12" x14ac:dyDescent="0.2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</row>
    <row r="86" spans="1:12" x14ac:dyDescent="0.2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</row>
    <row r="87" spans="1:12" x14ac:dyDescent="0.2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</row>
    <row r="88" spans="1:12" x14ac:dyDescent="0.2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</row>
    <row r="89" spans="1:12" x14ac:dyDescent="0.2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</row>
    <row r="90" spans="1:12" x14ac:dyDescent="0.2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</row>
    <row r="91" spans="1:12" x14ac:dyDescent="0.2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</row>
    <row r="92" spans="1:12" x14ac:dyDescent="0.2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</row>
    <row r="93" spans="1:12" x14ac:dyDescent="0.2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</row>
    <row r="94" spans="1:12" x14ac:dyDescent="0.2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  <c r="L94" s="115"/>
    </row>
    <row r="95" spans="1:12" x14ac:dyDescent="0.2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</row>
    <row r="96" spans="1:12" x14ac:dyDescent="0.2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</row>
    <row r="97" spans="1:12" x14ac:dyDescent="0.2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</row>
    <row r="98" spans="1:12" x14ac:dyDescent="0.2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</row>
    <row r="99" spans="1:12" x14ac:dyDescent="0.2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</row>
    <row r="100" spans="1:12" x14ac:dyDescent="0.2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</row>
    <row r="101" spans="1:12" x14ac:dyDescent="0.2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</row>
    <row r="102" spans="1:12" x14ac:dyDescent="0.2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</row>
    <row r="103" spans="1:12" x14ac:dyDescent="0.2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</row>
    <row r="104" spans="1:12" x14ac:dyDescent="0.2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</row>
    <row r="105" spans="1:12" x14ac:dyDescent="0.2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</row>
    <row r="106" spans="1:12" x14ac:dyDescent="0.2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H29"/>
  <sheetViews>
    <sheetView workbookViewId="0">
      <selection activeCell="C1" sqref="C1"/>
    </sheetView>
  </sheetViews>
  <sheetFormatPr defaultRowHeight="12.75" x14ac:dyDescent="0.2"/>
  <cols>
    <col min="2" max="2" width="3.140625" customWidth="1"/>
    <col min="3" max="3" width="32.85546875" bestFit="1" customWidth="1"/>
    <col min="4" max="4" width="14.28515625" bestFit="1" customWidth="1"/>
    <col min="5" max="5" width="3.140625" customWidth="1"/>
    <col min="6" max="6" width="32.28515625" bestFit="1" customWidth="1"/>
    <col min="7" max="7" width="3.140625" customWidth="1"/>
  </cols>
  <sheetData>
    <row r="1" spans="2:8" ht="18" x14ac:dyDescent="0.25">
      <c r="C1" s="1" t="s">
        <v>6</v>
      </c>
    </row>
    <row r="2" spans="2:8" ht="15" x14ac:dyDescent="0.2">
      <c r="C2" s="2" t="s">
        <v>61</v>
      </c>
    </row>
    <row r="4" spans="2:8" ht="15" x14ac:dyDescent="0.2">
      <c r="C4" s="3" t="s">
        <v>7</v>
      </c>
      <c r="D4" s="2"/>
      <c r="E4" s="2"/>
      <c r="F4" s="2"/>
      <c r="G4" s="2"/>
      <c r="H4" s="2"/>
    </row>
    <row r="5" spans="2:8" ht="15.75" thickBot="1" x14ac:dyDescent="0.25">
      <c r="C5" s="22"/>
      <c r="D5" s="28"/>
      <c r="E5" s="2"/>
      <c r="F5" s="2"/>
      <c r="G5" s="2"/>
      <c r="H5" s="2"/>
    </row>
    <row r="6" spans="2:8" ht="15" x14ac:dyDescent="0.2">
      <c r="B6" s="39"/>
      <c r="C6" s="40"/>
      <c r="D6" s="41"/>
      <c r="E6" s="42"/>
      <c r="F6" s="2"/>
      <c r="G6" s="2"/>
      <c r="H6" s="2"/>
    </row>
    <row r="7" spans="2:8" ht="15" x14ac:dyDescent="0.2">
      <c r="B7" s="43"/>
      <c r="C7" s="41" t="s">
        <v>17</v>
      </c>
      <c r="D7" s="44">
        <v>5000000</v>
      </c>
      <c r="E7" s="45"/>
      <c r="F7" s="2"/>
      <c r="G7" s="2"/>
      <c r="H7" s="2"/>
    </row>
    <row r="8" spans="2:8" ht="15" x14ac:dyDescent="0.2">
      <c r="B8" s="43"/>
      <c r="C8" s="41" t="s">
        <v>39</v>
      </c>
      <c r="D8" s="167">
        <v>2100000</v>
      </c>
      <c r="E8" s="47"/>
      <c r="F8" s="2"/>
      <c r="G8" s="2"/>
      <c r="H8" s="2"/>
    </row>
    <row r="9" spans="2:8" ht="15" x14ac:dyDescent="0.2">
      <c r="B9" s="43"/>
      <c r="C9" s="41"/>
      <c r="D9" s="46"/>
      <c r="E9" s="47"/>
      <c r="F9" s="2"/>
      <c r="G9" s="2"/>
      <c r="H9" s="2"/>
    </row>
    <row r="10" spans="2:8" ht="15" x14ac:dyDescent="0.2">
      <c r="B10" s="43"/>
      <c r="C10" s="41" t="s">
        <v>13</v>
      </c>
      <c r="D10" s="44">
        <v>800000</v>
      </c>
      <c r="E10" s="45"/>
      <c r="F10" s="2"/>
      <c r="G10" s="2"/>
      <c r="H10" s="2"/>
    </row>
    <row r="11" spans="2:8" ht="15" x14ac:dyDescent="0.2">
      <c r="B11" s="43"/>
      <c r="C11" s="41"/>
      <c r="D11" s="46"/>
      <c r="E11" s="47"/>
      <c r="F11" s="2"/>
      <c r="G11" s="2"/>
      <c r="H11" s="2"/>
    </row>
    <row r="12" spans="2:8" ht="15" x14ac:dyDescent="0.2">
      <c r="B12" s="43"/>
      <c r="C12" s="41" t="s">
        <v>14</v>
      </c>
      <c r="D12" s="44">
        <v>6300000</v>
      </c>
      <c r="E12" s="47"/>
      <c r="F12" s="2"/>
      <c r="G12" s="2"/>
      <c r="H12" s="2"/>
    </row>
    <row r="13" spans="2:8" ht="15" x14ac:dyDescent="0.2">
      <c r="B13" s="43"/>
      <c r="C13" s="41" t="s">
        <v>15</v>
      </c>
      <c r="D13" s="48">
        <v>2800000</v>
      </c>
      <c r="E13" s="47"/>
      <c r="F13" s="2"/>
      <c r="G13" s="2"/>
      <c r="H13" s="2"/>
    </row>
    <row r="14" spans="2:8" ht="15.75" thickBot="1" x14ac:dyDescent="0.25">
      <c r="B14" s="49"/>
      <c r="C14" s="50"/>
      <c r="D14" s="50"/>
      <c r="E14" s="51"/>
      <c r="F14" s="2"/>
      <c r="G14" s="2"/>
      <c r="H14" s="2"/>
    </row>
    <row r="15" spans="2:8" ht="15" x14ac:dyDescent="0.2">
      <c r="C15" s="2"/>
      <c r="D15" s="2"/>
      <c r="E15" s="2"/>
      <c r="F15" s="2"/>
      <c r="G15" s="2"/>
      <c r="H15" s="2"/>
    </row>
    <row r="16" spans="2:8" ht="15" x14ac:dyDescent="0.2">
      <c r="C16" s="3" t="s">
        <v>9</v>
      </c>
      <c r="D16" s="2"/>
      <c r="E16" s="2"/>
      <c r="F16" s="2"/>
      <c r="G16" s="2"/>
      <c r="H16" s="2"/>
    </row>
    <row r="17" spans="1:8" ht="15.75" thickBot="1" x14ac:dyDescent="0.25">
      <c r="A17" s="34"/>
      <c r="C17" s="22"/>
      <c r="D17" s="2"/>
      <c r="E17" s="28"/>
      <c r="F17" s="85"/>
      <c r="G17" s="85"/>
      <c r="H17" s="2"/>
    </row>
    <row r="18" spans="1:8" ht="15" x14ac:dyDescent="0.2">
      <c r="A18" s="38"/>
      <c r="B18" s="56"/>
      <c r="C18" s="4"/>
      <c r="D18" s="4"/>
      <c r="E18" s="64"/>
      <c r="F18" s="91"/>
      <c r="G18" s="91"/>
      <c r="H18" s="2"/>
    </row>
    <row r="19" spans="1:8" ht="15" x14ac:dyDescent="0.2">
      <c r="A19" s="38"/>
      <c r="B19" s="57"/>
      <c r="C19" s="20" t="s">
        <v>13</v>
      </c>
      <c r="D19" s="146">
        <f>D10</f>
        <v>800000</v>
      </c>
      <c r="E19" s="70"/>
      <c r="F19" s="92"/>
      <c r="G19" s="91"/>
      <c r="H19" s="2"/>
    </row>
    <row r="20" spans="1:8" ht="15" x14ac:dyDescent="0.2">
      <c r="A20" s="38"/>
      <c r="B20" s="57"/>
      <c r="C20" s="9" t="s">
        <v>11</v>
      </c>
      <c r="D20" s="150">
        <f>D8</f>
        <v>2100000</v>
      </c>
      <c r="E20" s="70"/>
      <c r="F20" s="92"/>
      <c r="G20" s="91"/>
      <c r="H20" s="2"/>
    </row>
    <row r="21" spans="1:8" ht="15" x14ac:dyDescent="0.2">
      <c r="A21" s="38"/>
      <c r="B21" s="57"/>
      <c r="C21" s="9" t="s">
        <v>16</v>
      </c>
      <c r="D21" s="151">
        <f>D19+D20</f>
        <v>2900000</v>
      </c>
      <c r="E21" s="70"/>
      <c r="F21" s="92"/>
      <c r="G21" s="91"/>
      <c r="H21" s="2"/>
    </row>
    <row r="22" spans="1:8" ht="15" x14ac:dyDescent="0.2">
      <c r="A22" s="38"/>
      <c r="B22" s="57"/>
      <c r="C22" s="9" t="s">
        <v>17</v>
      </c>
      <c r="D22" s="150">
        <f>D7</f>
        <v>5000000</v>
      </c>
      <c r="E22" s="96"/>
      <c r="F22" s="93"/>
      <c r="G22" s="91"/>
      <c r="H22" s="2"/>
    </row>
    <row r="23" spans="1:8" ht="16.5" thickBot="1" x14ac:dyDescent="0.3">
      <c r="A23" s="38"/>
      <c r="B23" s="57"/>
      <c r="C23" s="9" t="s">
        <v>18</v>
      </c>
      <c r="D23" s="36">
        <f>D21+D22</f>
        <v>7900000</v>
      </c>
      <c r="E23" s="97"/>
      <c r="F23" s="94"/>
      <c r="G23" s="91"/>
      <c r="H23" s="2"/>
    </row>
    <row r="24" spans="1:8" ht="15.75" thickTop="1" x14ac:dyDescent="0.2">
      <c r="A24" s="38"/>
      <c r="B24" s="57"/>
      <c r="C24" s="9"/>
      <c r="D24" s="14"/>
      <c r="E24" s="66"/>
      <c r="F24" s="94"/>
      <c r="G24" s="91"/>
      <c r="H24" s="2"/>
    </row>
    <row r="25" spans="1:8" ht="15" x14ac:dyDescent="0.2">
      <c r="A25" s="38"/>
      <c r="B25" s="67"/>
      <c r="C25" s="9" t="s">
        <v>15</v>
      </c>
      <c r="D25" s="146">
        <f>D13</f>
        <v>2800000</v>
      </c>
      <c r="E25" s="98"/>
      <c r="F25" s="95"/>
      <c r="G25" s="91"/>
      <c r="H25" s="2"/>
    </row>
    <row r="26" spans="1:8" ht="15" x14ac:dyDescent="0.2">
      <c r="A26" s="38"/>
      <c r="B26" s="68"/>
      <c r="C26" s="9" t="s">
        <v>14</v>
      </c>
      <c r="D26" s="152">
        <f>D12</f>
        <v>6300000</v>
      </c>
      <c r="E26" s="69"/>
      <c r="F26" s="91"/>
      <c r="G26" s="91"/>
      <c r="H26" s="2"/>
    </row>
    <row r="27" spans="1:8" ht="16.5" thickBot="1" x14ac:dyDescent="0.3">
      <c r="A27" s="38"/>
      <c r="B27" s="57"/>
      <c r="C27" s="9" t="s">
        <v>19</v>
      </c>
      <c r="D27" s="37">
        <f>D25+D26</f>
        <v>9100000</v>
      </c>
      <c r="E27" s="96"/>
      <c r="F27" s="95"/>
      <c r="G27" s="91"/>
      <c r="H27" s="2"/>
    </row>
    <row r="28" spans="1:8" ht="14.25" thickTop="1" thickBot="1" x14ac:dyDescent="0.25">
      <c r="A28" s="38"/>
      <c r="B28" s="58"/>
      <c r="C28" s="18"/>
      <c r="D28" s="18"/>
      <c r="E28" s="75"/>
      <c r="F28" s="92"/>
      <c r="G28" s="92"/>
    </row>
    <row r="29" spans="1:8" x14ac:dyDescent="0.2">
      <c r="A29" s="34"/>
      <c r="F29" s="34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"/>
  <dimension ref="A1:I19"/>
  <sheetViews>
    <sheetView workbookViewId="0">
      <selection activeCell="C1" sqref="C1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6.42578125" customWidth="1"/>
    <col min="7" max="7" width="16.140625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62</v>
      </c>
    </row>
    <row r="4" spans="1:9" ht="15" x14ac:dyDescent="0.2">
      <c r="C4" s="3" t="s">
        <v>7</v>
      </c>
      <c r="D4" s="2"/>
      <c r="E4" s="2"/>
      <c r="F4" s="2"/>
      <c r="G4" s="2"/>
      <c r="H4" s="2"/>
      <c r="I4" s="2"/>
    </row>
    <row r="5" spans="1:9" ht="15.75" thickBot="1" x14ac:dyDescent="0.25">
      <c r="C5" s="22"/>
      <c r="D5" s="28"/>
      <c r="E5" s="2"/>
      <c r="F5" s="2"/>
      <c r="G5" s="2"/>
      <c r="H5" s="2"/>
      <c r="I5" s="2"/>
    </row>
    <row r="6" spans="1:9" ht="15" x14ac:dyDescent="0.2">
      <c r="B6" s="39"/>
      <c r="C6" s="40"/>
      <c r="D6" s="41"/>
      <c r="E6" s="42"/>
      <c r="F6" s="2"/>
      <c r="G6" s="2"/>
      <c r="H6" s="2"/>
      <c r="I6" s="2"/>
    </row>
    <row r="7" spans="1:9" ht="15" x14ac:dyDescent="0.2">
      <c r="B7" s="43"/>
      <c r="C7" s="41" t="s">
        <v>77</v>
      </c>
      <c r="D7" s="44">
        <v>1450000</v>
      </c>
      <c r="E7" s="45"/>
      <c r="F7" s="2"/>
      <c r="G7" s="2"/>
      <c r="H7" s="2"/>
      <c r="I7" s="2"/>
    </row>
    <row r="8" spans="1:9" ht="15" x14ac:dyDescent="0.2">
      <c r="B8" s="43"/>
      <c r="C8" s="41"/>
      <c r="D8" s="44"/>
      <c r="E8" s="45"/>
      <c r="F8" s="2"/>
      <c r="G8" s="2"/>
      <c r="H8" s="2"/>
      <c r="I8" s="2"/>
    </row>
    <row r="9" spans="1:9" ht="15" x14ac:dyDescent="0.2">
      <c r="B9" s="43"/>
      <c r="C9" s="41" t="s">
        <v>78</v>
      </c>
      <c r="D9" s="44">
        <v>1520000</v>
      </c>
      <c r="E9" s="47"/>
      <c r="F9" s="2"/>
      <c r="G9" s="2"/>
      <c r="H9" s="2"/>
      <c r="I9" s="2"/>
    </row>
    <row r="10" spans="1:9" ht="15" x14ac:dyDescent="0.2">
      <c r="B10" s="43"/>
      <c r="C10" s="41"/>
      <c r="D10" s="44"/>
      <c r="E10" s="47"/>
      <c r="F10" s="2"/>
      <c r="G10" s="2"/>
      <c r="H10" s="2"/>
      <c r="I10" s="2"/>
    </row>
    <row r="11" spans="1:9" ht="15" x14ac:dyDescent="0.2">
      <c r="B11" s="43"/>
      <c r="C11" s="41" t="s">
        <v>21</v>
      </c>
      <c r="D11" s="44">
        <v>127000</v>
      </c>
      <c r="E11" s="47"/>
      <c r="F11" s="2"/>
      <c r="G11" s="2"/>
      <c r="H11" s="2"/>
      <c r="I11" s="2"/>
    </row>
    <row r="12" spans="1:9" ht="15.75" thickBot="1" x14ac:dyDescent="0.25">
      <c r="B12" s="49"/>
      <c r="C12" s="50"/>
      <c r="D12" s="50"/>
      <c r="E12" s="51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9</v>
      </c>
      <c r="D14" s="2"/>
      <c r="E14" s="2"/>
      <c r="F14" s="2"/>
      <c r="G14" s="2"/>
      <c r="H14" s="2"/>
      <c r="I14" s="2"/>
    </row>
    <row r="15" spans="1:9" ht="15.75" thickBot="1" x14ac:dyDescent="0.25">
      <c r="A15" s="34"/>
      <c r="C15" s="73"/>
      <c r="D15" s="2"/>
      <c r="E15" s="33"/>
      <c r="F15" s="33"/>
      <c r="G15" s="2"/>
      <c r="H15" s="2"/>
      <c r="I15" s="2"/>
    </row>
    <row r="16" spans="1:9" ht="15" x14ac:dyDescent="0.2">
      <c r="A16" s="38"/>
      <c r="B16" s="56"/>
      <c r="C16" s="4"/>
      <c r="D16" s="72"/>
      <c r="E16" s="64"/>
      <c r="F16" s="2"/>
    </row>
    <row r="17" spans="1:6" ht="15.75" x14ac:dyDescent="0.25">
      <c r="A17" s="38"/>
      <c r="B17" s="57"/>
      <c r="C17" s="20" t="s">
        <v>52</v>
      </c>
      <c r="D17" s="77">
        <f>D11-(D9-D7)</f>
        <v>57000</v>
      </c>
      <c r="E17" s="69"/>
      <c r="F17" s="2"/>
    </row>
    <row r="18" spans="1:6" ht="13.5" thickBot="1" x14ac:dyDescent="0.25">
      <c r="A18" s="38"/>
      <c r="B18" s="58"/>
      <c r="C18" s="18"/>
      <c r="D18" s="76"/>
      <c r="E18" s="75"/>
    </row>
    <row r="19" spans="1:6" x14ac:dyDescent="0.2">
      <c r="A19" s="34"/>
      <c r="F19" s="3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P90"/>
  <sheetViews>
    <sheetView zoomScaleNormal="100" workbookViewId="0">
      <selection activeCell="C1" sqref="C1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4.28515625" bestFit="1" customWidth="1"/>
    <col min="5" max="6" width="3.140625" customWidth="1"/>
    <col min="7" max="7" width="3" customWidth="1"/>
    <col min="8" max="8" width="2.85546875" customWidth="1"/>
    <col min="9" max="9" width="11.42578125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63</v>
      </c>
    </row>
    <row r="4" spans="2:7" ht="15" x14ac:dyDescent="0.2">
      <c r="C4" s="3" t="s">
        <v>7</v>
      </c>
      <c r="D4" s="2"/>
      <c r="E4" s="2"/>
      <c r="F4" s="2"/>
      <c r="G4" s="2"/>
    </row>
    <row r="5" spans="2:7" ht="15.75" thickBot="1" x14ac:dyDescent="0.25">
      <c r="C5" s="22"/>
      <c r="D5" s="28"/>
      <c r="E5" s="2"/>
      <c r="F5" s="2"/>
      <c r="G5" s="2"/>
    </row>
    <row r="6" spans="2:7" ht="15" x14ac:dyDescent="0.2">
      <c r="B6" s="39"/>
      <c r="C6" s="40"/>
      <c r="D6" s="41"/>
      <c r="E6" s="42"/>
      <c r="F6" s="2"/>
      <c r="G6" s="2"/>
    </row>
    <row r="7" spans="2:7" ht="15" x14ac:dyDescent="0.2">
      <c r="B7" s="43"/>
      <c r="C7" s="41" t="s">
        <v>1</v>
      </c>
      <c r="D7" s="52">
        <v>1200000</v>
      </c>
      <c r="E7" s="47"/>
      <c r="F7" s="2"/>
      <c r="G7" s="2"/>
    </row>
    <row r="8" spans="2:7" ht="15" x14ac:dyDescent="0.2">
      <c r="B8" s="43"/>
      <c r="C8" s="41" t="s">
        <v>42</v>
      </c>
      <c r="D8" s="53">
        <v>450000</v>
      </c>
      <c r="E8" s="45"/>
      <c r="F8" s="2"/>
      <c r="G8" s="2"/>
    </row>
    <row r="9" spans="2:7" ht="15" x14ac:dyDescent="0.2">
      <c r="B9" s="43"/>
      <c r="C9" s="41" t="s">
        <v>64</v>
      </c>
      <c r="D9" s="53">
        <v>225000</v>
      </c>
      <c r="E9" s="45"/>
      <c r="F9" s="2"/>
      <c r="G9" s="2"/>
    </row>
    <row r="10" spans="2:7" ht="15" x14ac:dyDescent="0.2">
      <c r="B10" s="43"/>
      <c r="C10" s="41" t="s">
        <v>31</v>
      </c>
      <c r="D10" s="53">
        <v>900000</v>
      </c>
      <c r="E10" s="47"/>
      <c r="F10" s="2"/>
      <c r="G10" s="2"/>
    </row>
    <row r="11" spans="2:7" ht="15" x14ac:dyDescent="0.2">
      <c r="B11" s="43"/>
      <c r="C11" s="41" t="s">
        <v>65</v>
      </c>
      <c r="D11" s="54">
        <v>0.09</v>
      </c>
      <c r="E11" s="45"/>
      <c r="F11" s="2"/>
      <c r="G11" s="2"/>
    </row>
    <row r="12" spans="2:7" ht="15" x14ac:dyDescent="0.2">
      <c r="B12" s="43"/>
      <c r="C12" s="41" t="s">
        <v>20</v>
      </c>
      <c r="D12" s="53">
        <v>110000</v>
      </c>
      <c r="E12" s="45"/>
      <c r="F12" s="2"/>
      <c r="G12" s="2"/>
    </row>
    <row r="13" spans="2:7" ht="15" x14ac:dyDescent="0.2">
      <c r="B13" s="43"/>
      <c r="C13" s="41" t="s">
        <v>38</v>
      </c>
      <c r="D13" s="54">
        <v>0.35</v>
      </c>
      <c r="E13" s="45"/>
      <c r="F13" s="2"/>
      <c r="G13" s="2"/>
    </row>
    <row r="14" spans="2:7" ht="15.75" thickBot="1" x14ac:dyDescent="0.25">
      <c r="B14" s="49"/>
      <c r="C14" s="50"/>
      <c r="D14" s="50"/>
      <c r="E14" s="51"/>
      <c r="F14" s="2"/>
      <c r="G14" s="2"/>
    </row>
    <row r="15" spans="2:7" ht="15" x14ac:dyDescent="0.2">
      <c r="C15" s="2"/>
      <c r="D15" s="2"/>
      <c r="E15" s="2"/>
      <c r="F15" s="2"/>
      <c r="G15" s="2"/>
    </row>
    <row r="16" spans="2:7" ht="15" x14ac:dyDescent="0.2">
      <c r="C16" s="3" t="s">
        <v>9</v>
      </c>
      <c r="D16" s="2"/>
      <c r="E16" s="2"/>
      <c r="F16" s="2"/>
      <c r="G16" s="2"/>
    </row>
    <row r="17" spans="1:34" ht="15.75" thickBot="1" x14ac:dyDescent="0.25">
      <c r="C17" s="22"/>
      <c r="D17" s="2"/>
      <c r="E17" s="28"/>
      <c r="F17" s="33"/>
      <c r="G17" s="2"/>
    </row>
    <row r="18" spans="1:34" ht="15" x14ac:dyDescent="0.2">
      <c r="B18" s="56"/>
      <c r="C18" s="9"/>
      <c r="D18" s="4"/>
      <c r="E18" s="9"/>
      <c r="F18" s="86"/>
      <c r="G18" s="84"/>
      <c r="H18" s="80"/>
      <c r="I18" s="80"/>
      <c r="J18" s="80"/>
    </row>
    <row r="19" spans="1:34" ht="15.75" thickBot="1" x14ac:dyDescent="0.25">
      <c r="B19" s="57"/>
      <c r="C19" s="6" t="s">
        <v>0</v>
      </c>
      <c r="D19" s="6"/>
      <c r="E19" s="19"/>
      <c r="F19" s="86"/>
      <c r="G19" s="84"/>
      <c r="H19" s="85"/>
      <c r="I19" s="81"/>
      <c r="J19" s="80"/>
    </row>
    <row r="20" spans="1:34" ht="15" x14ac:dyDescent="0.2">
      <c r="B20" s="57"/>
      <c r="C20" s="9" t="s">
        <v>1</v>
      </c>
      <c r="D20" s="146">
        <f>D7</f>
        <v>1200000</v>
      </c>
      <c r="E20" s="8"/>
      <c r="F20" s="86"/>
      <c r="G20" s="84"/>
      <c r="H20" s="85"/>
      <c r="I20" s="82"/>
      <c r="J20" s="80"/>
    </row>
    <row r="21" spans="1:34" ht="15.75" x14ac:dyDescent="0.25">
      <c r="B21" s="57"/>
      <c r="C21" s="9" t="s">
        <v>42</v>
      </c>
      <c r="D21" s="147">
        <f>D8</f>
        <v>450000</v>
      </c>
      <c r="E21" s="26"/>
      <c r="F21" s="86"/>
      <c r="G21" s="84"/>
      <c r="H21" s="85"/>
      <c r="I21" s="83"/>
      <c r="J21" s="80"/>
    </row>
    <row r="22" spans="1:34" ht="15.75" x14ac:dyDescent="0.25">
      <c r="B22" s="57"/>
      <c r="C22" s="9" t="s">
        <v>64</v>
      </c>
      <c r="D22" s="147">
        <f>D9</f>
        <v>225000</v>
      </c>
      <c r="E22" s="26"/>
      <c r="F22" s="86"/>
      <c r="G22" s="84"/>
      <c r="H22" s="85"/>
      <c r="I22" s="83"/>
      <c r="J22" s="80"/>
    </row>
    <row r="23" spans="1:34" ht="15" x14ac:dyDescent="0.2">
      <c r="B23" s="57"/>
      <c r="C23" s="9" t="s">
        <v>20</v>
      </c>
      <c r="D23" s="148">
        <f>D12</f>
        <v>110000</v>
      </c>
      <c r="E23" s="11"/>
      <c r="F23" s="86"/>
      <c r="G23" s="84"/>
      <c r="H23" s="80"/>
      <c r="I23" s="80"/>
      <c r="J23" s="80"/>
    </row>
    <row r="24" spans="1:34" ht="15" x14ac:dyDescent="0.2">
      <c r="B24" s="57"/>
      <c r="C24" s="9" t="s">
        <v>3</v>
      </c>
      <c r="D24" s="142">
        <f>D20-D21-D22-D23</f>
        <v>415000</v>
      </c>
      <c r="E24" s="9"/>
      <c r="F24" s="86"/>
      <c r="G24" s="87"/>
      <c r="H24" s="87"/>
      <c r="I24" s="87"/>
      <c r="J24" s="87"/>
    </row>
    <row r="25" spans="1:34" ht="15" x14ac:dyDescent="0.2">
      <c r="B25" s="57"/>
      <c r="C25" s="9" t="s">
        <v>21</v>
      </c>
      <c r="D25" s="144">
        <f>D10*D11</f>
        <v>81000</v>
      </c>
      <c r="E25" s="27"/>
      <c r="F25" s="86"/>
      <c r="G25" s="84"/>
      <c r="H25" s="85"/>
      <c r="I25" s="85"/>
      <c r="J25" s="85"/>
      <c r="K25" s="80"/>
    </row>
    <row r="26" spans="1:34" ht="15" x14ac:dyDescent="0.2">
      <c r="B26" s="57"/>
      <c r="C26" s="9" t="s">
        <v>4</v>
      </c>
      <c r="D26" s="29">
        <f>D24-D25</f>
        <v>334000</v>
      </c>
      <c r="E26" s="14"/>
      <c r="F26" s="86"/>
      <c r="G26" s="84"/>
      <c r="H26" s="85"/>
      <c r="I26" s="81"/>
      <c r="J26" s="85"/>
      <c r="K26" s="80"/>
    </row>
    <row r="27" spans="1:34" ht="15" x14ac:dyDescent="0.2">
      <c r="B27" s="57"/>
      <c r="C27" s="21" t="str">
        <f>"Taxes ("&amp;D13*100&amp;"%)"</f>
        <v>Taxes (35%)</v>
      </c>
      <c r="D27" s="140">
        <f>D26*D13</f>
        <v>116899.99999999999</v>
      </c>
      <c r="E27" s="15"/>
      <c r="F27" s="86"/>
      <c r="G27" s="84"/>
      <c r="H27" s="85"/>
      <c r="I27" s="88"/>
      <c r="J27" s="85"/>
      <c r="K27" s="80"/>
    </row>
    <row r="28" spans="1:34" ht="16.5" thickBot="1" x14ac:dyDescent="0.3">
      <c r="B28" s="57"/>
      <c r="C28" s="9" t="s">
        <v>22</v>
      </c>
      <c r="D28" s="30">
        <f>D26-D27</f>
        <v>217100</v>
      </c>
      <c r="E28" s="9"/>
      <c r="F28" s="86"/>
      <c r="G28" s="84"/>
      <c r="H28" s="85"/>
      <c r="I28" s="89"/>
      <c r="J28" s="85"/>
      <c r="K28" s="80"/>
    </row>
    <row r="29" spans="1:34" ht="16.5" thickTop="1" thickBot="1" x14ac:dyDescent="0.25">
      <c r="B29" s="58"/>
      <c r="C29" s="31"/>
      <c r="D29" s="32"/>
      <c r="E29" s="60"/>
      <c r="F29" s="86"/>
      <c r="G29" s="84"/>
      <c r="H29" s="85"/>
      <c r="I29" s="85"/>
      <c r="J29" s="85"/>
      <c r="K29" s="80"/>
    </row>
    <row r="30" spans="1:34" ht="15.75" thickBot="1" x14ac:dyDescent="0.25">
      <c r="F30" s="87"/>
      <c r="G30" s="84"/>
      <c r="H30" s="85"/>
      <c r="I30" s="88"/>
      <c r="J30" s="80"/>
      <c r="K30" s="80"/>
    </row>
    <row r="31" spans="1:34" ht="15" x14ac:dyDescent="0.2">
      <c r="A31" s="2"/>
      <c r="B31" s="59"/>
      <c r="C31" s="62"/>
      <c r="D31" s="4"/>
      <c r="E31" s="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5" x14ac:dyDescent="0.2">
      <c r="A32" s="2"/>
      <c r="B32" s="136"/>
      <c r="C32" s="9" t="s">
        <v>3</v>
      </c>
      <c r="D32" s="35">
        <f>D24</f>
        <v>415000</v>
      </c>
      <c r="E32" s="7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42" ht="15" x14ac:dyDescent="0.2">
      <c r="A33" s="2"/>
      <c r="B33" s="136"/>
      <c r="C33" s="9" t="s">
        <v>43</v>
      </c>
      <c r="D33" s="101">
        <f>D23</f>
        <v>110000</v>
      </c>
      <c r="E33" s="7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42" ht="15" x14ac:dyDescent="0.2">
      <c r="A34" s="2"/>
      <c r="B34" s="136"/>
      <c r="C34" s="9" t="s">
        <v>5</v>
      </c>
      <c r="D34" s="143">
        <f>-D27</f>
        <v>-116899.99999999999</v>
      </c>
      <c r="E34" s="7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42" ht="15.75" x14ac:dyDescent="0.25">
      <c r="A35" s="61"/>
      <c r="B35" s="136"/>
      <c r="C35" s="9" t="s">
        <v>59</v>
      </c>
      <c r="D35" s="141">
        <f>SUM(D32:D34)</f>
        <v>408100</v>
      </c>
      <c r="E35" s="7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42" ht="15.75" thickBot="1" x14ac:dyDescent="0.25">
      <c r="A36" s="2"/>
      <c r="B36" s="23"/>
      <c r="C36" s="25"/>
      <c r="D36" s="25"/>
      <c r="E36" s="24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42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ignoredErrors>
    <ignoredError sqref="D2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1:I31"/>
  <sheetViews>
    <sheetView workbookViewId="0">
      <selection activeCell="D7" sqref="D7"/>
    </sheetView>
  </sheetViews>
  <sheetFormatPr defaultRowHeight="12.75" x14ac:dyDescent="0.2"/>
  <cols>
    <col min="2" max="2" width="3.140625" customWidth="1"/>
    <col min="3" max="3" width="31.7109375" customWidth="1"/>
    <col min="4" max="4" width="14.140625" customWidth="1"/>
    <col min="5" max="5" width="3.140625" customWidth="1"/>
    <col min="6" max="6" width="32" customWidth="1"/>
    <col min="7" max="7" width="15.42578125" bestFit="1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70</v>
      </c>
    </row>
    <row r="4" spans="2:9" ht="15" x14ac:dyDescent="0.2">
      <c r="C4" s="3" t="s">
        <v>7</v>
      </c>
      <c r="D4" s="2"/>
      <c r="E4" s="2"/>
      <c r="F4" s="2"/>
      <c r="G4" s="2"/>
      <c r="H4" s="2"/>
      <c r="I4" s="2"/>
    </row>
    <row r="5" spans="2:9" ht="15.75" thickBot="1" x14ac:dyDescent="0.25">
      <c r="C5" s="22"/>
      <c r="D5" s="28"/>
      <c r="E5" s="2"/>
      <c r="F5" s="2"/>
      <c r="G5" s="2"/>
      <c r="H5" s="2"/>
      <c r="I5" s="2"/>
    </row>
    <row r="6" spans="2:9" ht="15" x14ac:dyDescent="0.2">
      <c r="B6" s="39"/>
      <c r="C6" s="40"/>
      <c r="D6" s="41"/>
      <c r="E6" s="42"/>
      <c r="F6" s="2"/>
      <c r="G6" s="2"/>
      <c r="H6" s="2"/>
      <c r="I6" s="2"/>
    </row>
    <row r="7" spans="2:9" ht="15" x14ac:dyDescent="0.2">
      <c r="B7" s="43"/>
      <c r="C7" s="41" t="s">
        <v>25</v>
      </c>
      <c r="D7" s="52">
        <v>274500</v>
      </c>
      <c r="E7" s="47"/>
      <c r="F7" s="2"/>
      <c r="G7" s="2"/>
      <c r="H7" s="2"/>
      <c r="I7" s="2"/>
    </row>
    <row r="8" spans="2:9" ht="15" x14ac:dyDescent="0.2">
      <c r="B8" s="43"/>
      <c r="C8" s="41" t="s">
        <v>29</v>
      </c>
      <c r="D8" s="52">
        <v>860000</v>
      </c>
      <c r="E8" s="45"/>
      <c r="F8" s="2"/>
      <c r="G8" s="2"/>
      <c r="H8" s="2"/>
      <c r="I8" s="2"/>
    </row>
    <row r="9" spans="2:9" ht="15" x14ac:dyDescent="0.2">
      <c r="B9" s="43"/>
      <c r="C9" s="41" t="s">
        <v>30</v>
      </c>
      <c r="D9" s="154">
        <v>697500</v>
      </c>
      <c r="E9" s="45"/>
      <c r="F9" s="2"/>
      <c r="G9" s="2"/>
      <c r="H9" s="2"/>
      <c r="I9" s="2"/>
    </row>
    <row r="10" spans="2:9" ht="15" x14ac:dyDescent="0.2">
      <c r="B10" s="43"/>
      <c r="C10" s="41" t="s">
        <v>26</v>
      </c>
      <c r="D10" s="52">
        <v>207000</v>
      </c>
      <c r="E10" s="45"/>
      <c r="F10" s="2"/>
      <c r="G10" s="2"/>
      <c r="H10" s="2"/>
      <c r="I10" s="2"/>
    </row>
    <row r="11" spans="2:9" ht="15" x14ac:dyDescent="0.2">
      <c r="B11" s="43"/>
      <c r="C11" s="41" t="s">
        <v>28</v>
      </c>
      <c r="D11" s="52">
        <v>4393000</v>
      </c>
      <c r="E11" s="47"/>
      <c r="F11" s="2"/>
      <c r="G11" s="2"/>
      <c r="H11" s="2"/>
      <c r="I11" s="2"/>
    </row>
    <row r="12" spans="2:9" ht="15" x14ac:dyDescent="0.2">
      <c r="B12" s="43"/>
      <c r="C12" s="41" t="s">
        <v>27</v>
      </c>
      <c r="D12" s="52">
        <v>445500</v>
      </c>
      <c r="E12" s="45"/>
      <c r="F12" s="2"/>
      <c r="G12" s="2"/>
      <c r="H12" s="2"/>
      <c r="I12" s="2"/>
    </row>
    <row r="13" spans="2:9" ht="15" x14ac:dyDescent="0.2">
      <c r="B13" s="43"/>
      <c r="C13" s="41" t="s">
        <v>31</v>
      </c>
      <c r="D13" s="52">
        <v>217500</v>
      </c>
      <c r="E13" s="45"/>
      <c r="F13" s="2"/>
      <c r="G13" s="2"/>
      <c r="H13" s="2"/>
      <c r="I13" s="2"/>
    </row>
    <row r="14" spans="2:9" ht="15" x14ac:dyDescent="0.2">
      <c r="B14" s="43"/>
      <c r="C14" s="41" t="s">
        <v>33</v>
      </c>
      <c r="D14" s="52">
        <v>2940000</v>
      </c>
      <c r="E14" s="45"/>
      <c r="F14" s="2"/>
      <c r="G14" s="2"/>
      <c r="H14" s="2"/>
      <c r="I14" s="2"/>
    </row>
    <row r="15" spans="2:9" ht="15" x14ac:dyDescent="0.2">
      <c r="B15" s="43"/>
      <c r="C15" s="41" t="s">
        <v>12</v>
      </c>
      <c r="D15" s="52">
        <v>2325000</v>
      </c>
      <c r="E15" s="45"/>
      <c r="F15" s="2"/>
      <c r="G15" s="2"/>
      <c r="H15" s="2"/>
      <c r="I15" s="2"/>
    </row>
    <row r="16" spans="2:9" ht="15.75" thickBot="1" x14ac:dyDescent="0.25">
      <c r="B16" s="49"/>
      <c r="C16" s="50"/>
      <c r="D16" s="50"/>
      <c r="E16" s="51"/>
      <c r="F16" s="2"/>
      <c r="G16" s="2"/>
      <c r="H16" s="2"/>
      <c r="I16" s="2"/>
    </row>
    <row r="17" spans="2:9" ht="15" x14ac:dyDescent="0.2">
      <c r="C17" s="2"/>
      <c r="D17" s="2"/>
      <c r="E17" s="2"/>
      <c r="F17" s="2"/>
      <c r="G17" s="2"/>
      <c r="H17" s="2"/>
      <c r="I17" s="2"/>
    </row>
    <row r="18" spans="2:9" ht="15" x14ac:dyDescent="0.2">
      <c r="C18" s="3" t="s">
        <v>9</v>
      </c>
      <c r="D18" s="2"/>
      <c r="E18" s="2"/>
      <c r="F18" s="2"/>
      <c r="G18" s="2"/>
      <c r="H18" s="2"/>
      <c r="I18" s="2"/>
    </row>
    <row r="19" spans="2:9" ht="15.75" thickBot="1" x14ac:dyDescent="0.25">
      <c r="C19" s="22"/>
      <c r="D19" s="2"/>
      <c r="E19" s="2"/>
      <c r="F19" s="2"/>
      <c r="G19" s="2"/>
      <c r="H19" s="2"/>
      <c r="I19" s="2"/>
    </row>
    <row r="20" spans="2:9" ht="15" x14ac:dyDescent="0.2">
      <c r="B20" s="105"/>
      <c r="C20" s="9"/>
      <c r="D20" s="4"/>
      <c r="E20" s="4"/>
      <c r="F20" s="4"/>
      <c r="G20" s="4"/>
      <c r="H20" s="5"/>
      <c r="I20" s="2"/>
    </row>
    <row r="21" spans="2:9" ht="15.75" thickBot="1" x14ac:dyDescent="0.25">
      <c r="B21" s="10"/>
      <c r="C21" s="168" t="s">
        <v>79</v>
      </c>
      <c r="D21" s="168"/>
      <c r="E21" s="168"/>
      <c r="F21" s="168"/>
      <c r="G21" s="168"/>
      <c r="H21" s="7"/>
      <c r="I21" s="2"/>
    </row>
    <row r="22" spans="2:9" ht="15" x14ac:dyDescent="0.2">
      <c r="B22" s="10"/>
      <c r="C22" s="20" t="s">
        <v>25</v>
      </c>
      <c r="D22" s="146">
        <f>D7</f>
        <v>274500</v>
      </c>
      <c r="E22" s="8"/>
      <c r="F22" s="9" t="s">
        <v>30</v>
      </c>
      <c r="G22" s="146">
        <f>D9</f>
        <v>697500</v>
      </c>
      <c r="H22" s="7"/>
      <c r="I22" s="2"/>
    </row>
    <row r="23" spans="2:9" ht="15" x14ac:dyDescent="0.2">
      <c r="B23" s="10"/>
      <c r="C23" s="9" t="s">
        <v>26</v>
      </c>
      <c r="D23" s="147">
        <f>D10</f>
        <v>207000</v>
      </c>
      <c r="E23" s="26"/>
      <c r="F23" s="9" t="s">
        <v>31</v>
      </c>
      <c r="G23" s="152">
        <f>D13</f>
        <v>217500</v>
      </c>
      <c r="H23" s="7"/>
      <c r="I23" s="2"/>
    </row>
    <row r="24" spans="2:9" ht="15" x14ac:dyDescent="0.2">
      <c r="B24" s="10"/>
      <c r="C24" s="9" t="s">
        <v>27</v>
      </c>
      <c r="D24" s="148">
        <f>D12</f>
        <v>445500</v>
      </c>
      <c r="E24" s="9"/>
      <c r="F24" s="9" t="s">
        <v>11</v>
      </c>
      <c r="G24" s="146">
        <f>G22+G23</f>
        <v>915000</v>
      </c>
      <c r="H24" s="7"/>
      <c r="I24" s="2"/>
    </row>
    <row r="25" spans="2:9" ht="15" x14ac:dyDescent="0.2">
      <c r="B25" s="10"/>
      <c r="C25" s="9" t="s">
        <v>8</v>
      </c>
      <c r="D25" s="151">
        <f>D22+D23+D24</f>
        <v>927000</v>
      </c>
      <c r="E25" s="9"/>
      <c r="F25" s="12" t="s">
        <v>12</v>
      </c>
      <c r="G25" s="148">
        <f>D15</f>
        <v>2325000</v>
      </c>
      <c r="H25" s="7"/>
      <c r="I25" s="2"/>
    </row>
    <row r="26" spans="2:9" ht="15" x14ac:dyDescent="0.2">
      <c r="B26" s="10"/>
      <c r="C26" s="9"/>
      <c r="D26" s="146"/>
      <c r="E26" s="27"/>
      <c r="F26" s="9" t="s">
        <v>35</v>
      </c>
      <c r="G26" s="29">
        <f>G24+G25</f>
        <v>3240000</v>
      </c>
      <c r="H26" s="7"/>
      <c r="I26" s="2"/>
    </row>
    <row r="27" spans="2:9" ht="15" x14ac:dyDescent="0.2">
      <c r="B27" s="10"/>
      <c r="C27" s="9" t="s">
        <v>28</v>
      </c>
      <c r="D27" s="146">
        <f>D11</f>
        <v>4393000</v>
      </c>
      <c r="E27" s="14"/>
      <c r="F27" s="13"/>
      <c r="G27" s="9"/>
      <c r="H27" s="7"/>
      <c r="I27" s="2"/>
    </row>
    <row r="28" spans="2:9" ht="15.75" x14ac:dyDescent="0.25">
      <c r="B28" s="10"/>
      <c r="C28" s="21" t="s">
        <v>29</v>
      </c>
      <c r="D28" s="148">
        <f>D8</f>
        <v>860000</v>
      </c>
      <c r="E28" s="15"/>
      <c r="F28" s="21" t="s">
        <v>32</v>
      </c>
      <c r="G28" s="17">
        <f>G30-G29-G26</f>
        <v>0</v>
      </c>
      <c r="H28" s="7"/>
      <c r="I28" s="2"/>
    </row>
    <row r="29" spans="2:9" ht="15.75" thickBot="1" x14ac:dyDescent="0.25">
      <c r="B29" s="10"/>
      <c r="C29" s="9" t="s">
        <v>34</v>
      </c>
      <c r="D29" s="158">
        <f>D25+D27+D28</f>
        <v>6180000</v>
      </c>
      <c r="E29" s="9"/>
      <c r="F29" s="9" t="s">
        <v>33</v>
      </c>
      <c r="G29" s="148">
        <f>D14</f>
        <v>2940000</v>
      </c>
      <c r="H29" s="7"/>
      <c r="I29" s="2"/>
    </row>
    <row r="30" spans="2:9" ht="16.5" thickTop="1" thickBot="1" x14ac:dyDescent="0.25">
      <c r="B30" s="10"/>
      <c r="C30" s="21"/>
      <c r="D30" s="16"/>
      <c r="E30" s="16"/>
      <c r="F30" s="21" t="s">
        <v>36</v>
      </c>
      <c r="G30" s="74">
        <f>D29</f>
        <v>6180000</v>
      </c>
      <c r="H30" s="7"/>
      <c r="I30" s="2"/>
    </row>
    <row r="31" spans="2:9" ht="16.5" thickTop="1" thickBot="1" x14ac:dyDescent="0.25">
      <c r="B31" s="23"/>
      <c r="C31" s="25"/>
      <c r="D31" s="25"/>
      <c r="E31" s="25"/>
      <c r="F31" s="25"/>
      <c r="G31" s="25"/>
      <c r="H31" s="24"/>
    </row>
  </sheetData>
  <mergeCells count="1">
    <mergeCell ref="C21:G21"/>
  </mergeCells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G2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1"/>
  <dimension ref="A1:AN102"/>
  <sheetViews>
    <sheetView zoomScaleNormal="100" workbookViewId="0">
      <selection activeCell="C1" sqref="C1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1" bestFit="1" customWidth="1"/>
    <col min="5" max="5" width="3.140625" customWidth="1"/>
    <col min="6" max="6" width="24.5703125" customWidth="1"/>
    <col min="7" max="7" width="12.28515625" bestFit="1" customWidth="1"/>
    <col min="8" max="8" width="3.140625" customWidth="1"/>
  </cols>
  <sheetData>
    <row r="1" spans="2:6" ht="18" x14ac:dyDescent="0.25">
      <c r="C1" s="1" t="s">
        <v>6</v>
      </c>
    </row>
    <row r="2" spans="2:6" ht="15" x14ac:dyDescent="0.2">
      <c r="C2" s="2" t="s">
        <v>40</v>
      </c>
    </row>
    <row r="4" spans="2:6" ht="15" x14ac:dyDescent="0.2">
      <c r="C4" s="3" t="s">
        <v>7</v>
      </c>
      <c r="D4" s="2"/>
      <c r="E4" s="2"/>
    </row>
    <row r="5" spans="2:6" ht="15.75" thickBot="1" x14ac:dyDescent="0.25">
      <c r="C5" s="22"/>
      <c r="D5" s="28"/>
      <c r="E5" s="2"/>
    </row>
    <row r="6" spans="2:6" ht="15" x14ac:dyDescent="0.2">
      <c r="B6" s="39"/>
      <c r="C6" s="40"/>
      <c r="D6" s="41"/>
      <c r="E6" s="42"/>
    </row>
    <row r="7" spans="2:6" ht="15" x14ac:dyDescent="0.2">
      <c r="B7" s="43"/>
      <c r="C7" s="41" t="s">
        <v>1</v>
      </c>
      <c r="D7" s="52">
        <v>12380</v>
      </c>
      <c r="E7" s="47"/>
      <c r="F7" s="160"/>
    </row>
    <row r="8" spans="2:6" ht="15" x14ac:dyDescent="0.2">
      <c r="B8" s="43"/>
      <c r="C8" s="41" t="s">
        <v>42</v>
      </c>
      <c r="D8" s="53">
        <v>5776</v>
      </c>
      <c r="E8" s="45"/>
      <c r="F8" s="160"/>
    </row>
    <row r="9" spans="2:6" ht="15" x14ac:dyDescent="0.2">
      <c r="B9" s="43"/>
      <c r="C9" s="41" t="s">
        <v>20</v>
      </c>
      <c r="D9" s="53">
        <v>1150</v>
      </c>
      <c r="E9" s="45"/>
      <c r="F9" s="160"/>
    </row>
    <row r="10" spans="2:6" ht="15" x14ac:dyDescent="0.2">
      <c r="B10" s="43"/>
      <c r="C10" s="41" t="s">
        <v>21</v>
      </c>
      <c r="D10" s="53">
        <v>314</v>
      </c>
      <c r="E10" s="47"/>
      <c r="F10" s="160"/>
    </row>
    <row r="11" spans="2:6" ht="15" x14ac:dyDescent="0.2">
      <c r="B11" s="43"/>
      <c r="C11" s="41"/>
      <c r="D11" s="53"/>
      <c r="E11" s="45"/>
      <c r="F11" s="160"/>
    </row>
    <row r="12" spans="2:6" ht="15" x14ac:dyDescent="0.2">
      <c r="B12" s="43"/>
      <c r="C12" s="41" t="s">
        <v>81</v>
      </c>
      <c r="D12" s="44">
        <v>4176</v>
      </c>
      <c r="E12" s="45"/>
      <c r="F12" s="160"/>
    </row>
    <row r="13" spans="2:6" ht="15" x14ac:dyDescent="0.2">
      <c r="B13" s="43"/>
      <c r="C13" s="41" t="s">
        <v>82</v>
      </c>
      <c r="D13" s="53">
        <v>936</v>
      </c>
      <c r="E13" s="45"/>
      <c r="F13" s="160"/>
    </row>
    <row r="14" spans="2:6" ht="15" x14ac:dyDescent="0.2">
      <c r="B14" s="43"/>
      <c r="C14" s="41" t="s">
        <v>83</v>
      </c>
      <c r="D14" s="53">
        <v>382</v>
      </c>
      <c r="E14" s="45"/>
      <c r="F14" s="160"/>
    </row>
    <row r="15" spans="2:6" ht="15" x14ac:dyDescent="0.2">
      <c r="B15" s="43"/>
      <c r="C15" s="41" t="s">
        <v>84</v>
      </c>
      <c r="D15" s="53">
        <v>2160</v>
      </c>
      <c r="E15" s="45"/>
      <c r="F15" s="160"/>
    </row>
    <row r="16" spans="2:6" ht="15" x14ac:dyDescent="0.2">
      <c r="B16" s="43"/>
      <c r="C16" s="41"/>
      <c r="D16" s="53"/>
      <c r="E16" s="45"/>
      <c r="F16" s="160"/>
    </row>
    <row r="17" spans="1:40" ht="15" x14ac:dyDescent="0.2">
      <c r="B17" s="43"/>
      <c r="C17" s="41" t="s">
        <v>85</v>
      </c>
      <c r="D17" s="44">
        <v>4896</v>
      </c>
      <c r="E17" s="45"/>
      <c r="F17" s="160"/>
    </row>
    <row r="18" spans="1:40" ht="15" x14ac:dyDescent="0.2">
      <c r="B18" s="43"/>
      <c r="C18" s="41" t="s">
        <v>86</v>
      </c>
      <c r="D18" s="53">
        <v>1015</v>
      </c>
      <c r="E18" s="45"/>
      <c r="F18" s="160"/>
    </row>
    <row r="19" spans="1:40" ht="15" x14ac:dyDescent="0.2">
      <c r="B19" s="43"/>
      <c r="C19" s="41" t="s">
        <v>87</v>
      </c>
      <c r="D19" s="53">
        <v>416</v>
      </c>
      <c r="E19" s="45"/>
      <c r="F19" s="160"/>
    </row>
    <row r="20" spans="1:40" ht="15" x14ac:dyDescent="0.2">
      <c r="B20" s="43"/>
      <c r="C20" s="41" t="s">
        <v>88</v>
      </c>
      <c r="D20" s="53">
        <v>2477</v>
      </c>
      <c r="E20" s="45"/>
      <c r="F20" s="160"/>
    </row>
    <row r="21" spans="1:40" ht="15" x14ac:dyDescent="0.2">
      <c r="B21" s="43"/>
      <c r="C21" s="41"/>
      <c r="D21" s="53"/>
      <c r="E21" s="45"/>
      <c r="F21" s="160"/>
    </row>
    <row r="22" spans="1:40" ht="15" x14ac:dyDescent="0.2">
      <c r="B22" s="43"/>
      <c r="C22" s="41" t="s">
        <v>89</v>
      </c>
      <c r="D22" s="44">
        <v>2160</v>
      </c>
      <c r="E22" s="45"/>
      <c r="F22" s="160"/>
    </row>
    <row r="23" spans="1:40" ht="15" x14ac:dyDescent="0.2">
      <c r="B23" s="43"/>
      <c r="C23" s="41" t="s">
        <v>90</v>
      </c>
      <c r="D23" s="53">
        <v>432</v>
      </c>
      <c r="E23" s="45"/>
      <c r="F23" s="160"/>
    </row>
    <row r="24" spans="1:40" ht="15" x14ac:dyDescent="0.2">
      <c r="B24" s="43"/>
      <c r="C24" s="41" t="s">
        <v>38</v>
      </c>
      <c r="D24" s="54">
        <v>0.4</v>
      </c>
      <c r="E24" s="45"/>
    </row>
    <row r="25" spans="1:40" ht="15.75" thickBot="1" x14ac:dyDescent="0.25">
      <c r="B25" s="49"/>
      <c r="C25" s="50"/>
      <c r="D25" s="50"/>
      <c r="E25" s="51"/>
    </row>
    <row r="26" spans="1:40" ht="15" x14ac:dyDescent="0.2">
      <c r="C26" s="2"/>
      <c r="D26" s="2"/>
      <c r="E26" s="2"/>
    </row>
    <row r="27" spans="1:40" ht="15" x14ac:dyDescent="0.2">
      <c r="C27" s="3" t="s">
        <v>9</v>
      </c>
      <c r="D27" s="2"/>
      <c r="E27" s="2"/>
    </row>
    <row r="28" spans="1:40" ht="15.75" thickBot="1" x14ac:dyDescent="0.25">
      <c r="C28" s="73"/>
      <c r="D28" s="2"/>
      <c r="E28" s="33"/>
    </row>
    <row r="29" spans="1:40" ht="15" x14ac:dyDescent="0.2">
      <c r="A29" s="2"/>
      <c r="B29" s="56"/>
      <c r="C29" s="4"/>
      <c r="D29" s="4"/>
      <c r="E29" s="5"/>
      <c r="I29" s="85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ht="15.75" thickBot="1" x14ac:dyDescent="0.25">
      <c r="A30" s="2"/>
      <c r="B30" s="57"/>
      <c r="C30" s="6" t="s">
        <v>80</v>
      </c>
      <c r="D30" s="6"/>
      <c r="E30" s="107"/>
      <c r="I30" s="85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ht="15" x14ac:dyDescent="0.2">
      <c r="A31" s="2"/>
      <c r="B31" s="57"/>
      <c r="C31" s="9" t="s">
        <v>1</v>
      </c>
      <c r="D31" s="146">
        <f>D7</f>
        <v>12380</v>
      </c>
      <c r="E31" s="108"/>
      <c r="I31" s="85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ht="15" x14ac:dyDescent="0.2">
      <c r="A32" s="2"/>
      <c r="B32" s="57"/>
      <c r="C32" s="9" t="s">
        <v>2</v>
      </c>
      <c r="D32" s="147">
        <f>D8</f>
        <v>5776</v>
      </c>
      <c r="E32" s="109"/>
      <c r="I32" s="90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" x14ac:dyDescent="0.2">
      <c r="A33" s="61"/>
      <c r="B33" s="57"/>
      <c r="C33" s="9" t="s">
        <v>20</v>
      </c>
      <c r="D33" s="148">
        <f>D9</f>
        <v>1150</v>
      </c>
      <c r="E33" s="65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57"/>
      <c r="C34" s="9" t="s">
        <v>3</v>
      </c>
      <c r="D34" s="149">
        <f>D31-D32-D33</f>
        <v>5454</v>
      </c>
      <c r="E34" s="7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" x14ac:dyDescent="0.2">
      <c r="A35" s="2"/>
      <c r="B35" s="57"/>
      <c r="C35" s="9" t="s">
        <v>21</v>
      </c>
      <c r="D35" s="150">
        <f>D10</f>
        <v>314</v>
      </c>
      <c r="E35" s="110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2"/>
      <c r="B36" s="57"/>
      <c r="C36" s="9" t="s">
        <v>4</v>
      </c>
      <c r="D36" s="29">
        <f>D34-D35</f>
        <v>5140</v>
      </c>
      <c r="E36" s="11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x14ac:dyDescent="0.2">
      <c r="A37" s="2"/>
      <c r="B37" s="57"/>
      <c r="C37" s="21" t="s">
        <v>5</v>
      </c>
      <c r="D37" s="147">
        <f>D36*D24</f>
        <v>2056</v>
      </c>
      <c r="E37" s="11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.75" thickBot="1" x14ac:dyDescent="0.25">
      <c r="A38" s="2"/>
      <c r="B38" s="71"/>
      <c r="C38" s="9" t="s">
        <v>22</v>
      </c>
      <c r="D38" s="74">
        <f>D36-D37</f>
        <v>3084</v>
      </c>
      <c r="E38" s="7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6.5" thickTop="1" thickBot="1" x14ac:dyDescent="0.25">
      <c r="A39" s="2"/>
      <c r="B39" s="58"/>
      <c r="C39" s="31"/>
      <c r="D39" s="32"/>
      <c r="E39" s="60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.75" thickBo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59"/>
      <c r="C41" s="62"/>
      <c r="D41" s="63"/>
      <c r="E41" s="5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40" ht="15" x14ac:dyDescent="0.2">
      <c r="A42" s="2"/>
      <c r="B42" s="137" t="s">
        <v>55</v>
      </c>
      <c r="C42" s="9" t="s">
        <v>91</v>
      </c>
      <c r="D42" s="35">
        <f>D12+D13</f>
        <v>5112</v>
      </c>
      <c r="E42" s="7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40" ht="15" x14ac:dyDescent="0.2">
      <c r="A43" s="2"/>
      <c r="B43" s="136"/>
      <c r="C43" s="9" t="s">
        <v>92</v>
      </c>
      <c r="D43" s="148">
        <f>D14+D15</f>
        <v>2542</v>
      </c>
      <c r="E43" s="7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40" ht="15.75" x14ac:dyDescent="0.25">
      <c r="A44" s="2"/>
      <c r="B44" s="136"/>
      <c r="C44" s="9" t="s">
        <v>93</v>
      </c>
      <c r="D44" s="17">
        <f>D42-D43</f>
        <v>2570</v>
      </c>
      <c r="E44" s="7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40" ht="15.75" x14ac:dyDescent="0.25">
      <c r="A45" s="2"/>
      <c r="B45" s="136"/>
      <c r="C45" s="9"/>
      <c r="D45" s="141"/>
      <c r="E45" s="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0" ht="15" x14ac:dyDescent="0.2">
      <c r="A46" s="2"/>
      <c r="B46" s="136"/>
      <c r="C46" s="118" t="s">
        <v>94</v>
      </c>
      <c r="D46" s="35">
        <f>D17+D18</f>
        <v>5911</v>
      </c>
      <c r="E46" s="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0" ht="15" x14ac:dyDescent="0.2">
      <c r="A47" s="2"/>
      <c r="B47" s="136"/>
      <c r="C47" s="9" t="s">
        <v>95</v>
      </c>
      <c r="D47" s="101">
        <f>D19+D20</f>
        <v>2893</v>
      </c>
      <c r="E47" s="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0" ht="15.75" x14ac:dyDescent="0.25">
      <c r="A48" s="2"/>
      <c r="B48" s="136"/>
      <c r="C48" s="159" t="s">
        <v>96</v>
      </c>
      <c r="D48" s="79">
        <f>D46-D47</f>
        <v>3018</v>
      </c>
      <c r="E48" s="7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 x14ac:dyDescent="0.2">
      <c r="A49" s="2"/>
      <c r="B49" s="136"/>
      <c r="C49" s="9"/>
      <c r="D49" s="9"/>
      <c r="E49" s="7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ht="15" x14ac:dyDescent="0.2">
      <c r="A50" s="2"/>
      <c r="B50" s="137" t="s">
        <v>56</v>
      </c>
      <c r="C50" s="9" t="s">
        <v>97</v>
      </c>
      <c r="D50" s="142">
        <f>D13-D14</f>
        <v>554</v>
      </c>
      <c r="E50" s="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5" x14ac:dyDescent="0.2">
      <c r="A51" s="2"/>
      <c r="B51" s="137"/>
      <c r="C51" s="9" t="s">
        <v>98</v>
      </c>
      <c r="D51" s="161">
        <f>D18-D19</f>
        <v>599</v>
      </c>
      <c r="E51" s="7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5.75" x14ac:dyDescent="0.25">
      <c r="A52" s="2"/>
      <c r="B52" s="137"/>
      <c r="C52" s="9" t="s">
        <v>72</v>
      </c>
      <c r="D52" s="79">
        <f>D51-D50</f>
        <v>45</v>
      </c>
      <c r="E52" s="7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ht="15" x14ac:dyDescent="0.2">
      <c r="A53" s="2"/>
      <c r="B53" s="137"/>
      <c r="C53" s="9"/>
      <c r="D53" s="9"/>
      <c r="E53" s="7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ht="15" x14ac:dyDescent="0.2">
      <c r="A54" s="2"/>
      <c r="B54" s="137" t="s">
        <v>57</v>
      </c>
      <c r="C54" s="9" t="s">
        <v>54</v>
      </c>
      <c r="D54" s="29">
        <f>D17-D12+D9</f>
        <v>1870</v>
      </c>
      <c r="E54" s="7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ht="15.75" x14ac:dyDescent="0.25">
      <c r="A55" s="2"/>
      <c r="B55" s="137"/>
      <c r="C55" s="9" t="s">
        <v>73</v>
      </c>
      <c r="D55" s="79">
        <f>D22-D54</f>
        <v>290</v>
      </c>
      <c r="E55" s="7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ht="15.75" x14ac:dyDescent="0.25">
      <c r="A56" s="2"/>
      <c r="B56" s="137"/>
      <c r="C56" s="9"/>
      <c r="D56" s="113"/>
      <c r="E56" s="7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ht="15" x14ac:dyDescent="0.2">
      <c r="A57" s="2"/>
      <c r="B57" s="137"/>
      <c r="C57" s="9" t="s">
        <v>99</v>
      </c>
      <c r="D57" s="29">
        <f>D34+D33-D37</f>
        <v>4548</v>
      </c>
      <c r="E57" s="7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ht="15.75" x14ac:dyDescent="0.25">
      <c r="A58" s="2"/>
      <c r="B58" s="137"/>
      <c r="C58" s="9" t="s">
        <v>53</v>
      </c>
      <c r="D58" s="79">
        <f>D57-D52-D54</f>
        <v>2633</v>
      </c>
      <c r="E58" s="7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ht="15.75" x14ac:dyDescent="0.25">
      <c r="A59" s="2"/>
      <c r="B59" s="137"/>
      <c r="C59" s="9"/>
      <c r="D59" s="113"/>
      <c r="E59" s="7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ht="15.75" x14ac:dyDescent="0.25">
      <c r="A60" s="2"/>
      <c r="B60" s="137" t="s">
        <v>58</v>
      </c>
      <c r="C60" s="9" t="s">
        <v>74</v>
      </c>
      <c r="D60" s="79">
        <f>D23-D62</f>
        <v>115</v>
      </c>
      <c r="E60" s="7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ht="15.75" x14ac:dyDescent="0.25">
      <c r="A61" s="2"/>
      <c r="B61" s="137"/>
      <c r="C61" s="9"/>
      <c r="D61" s="113"/>
      <c r="E61" s="7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ht="15" x14ac:dyDescent="0.2">
      <c r="A62" s="2"/>
      <c r="B62" s="137"/>
      <c r="C62" s="9" t="s">
        <v>75</v>
      </c>
      <c r="D62" s="29">
        <f>D20-D15</f>
        <v>317</v>
      </c>
      <c r="E62" s="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ht="15.75" x14ac:dyDescent="0.25">
      <c r="A63" s="2"/>
      <c r="B63" s="137"/>
      <c r="C63" s="9" t="s">
        <v>60</v>
      </c>
      <c r="D63" s="79">
        <f>D35-D62</f>
        <v>-3</v>
      </c>
      <c r="E63" s="7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ht="15.75" thickBot="1" x14ac:dyDescent="0.25">
      <c r="A64" s="2"/>
      <c r="B64" s="23"/>
      <c r="C64" s="25"/>
      <c r="D64" s="25"/>
      <c r="E64" s="24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rowBreaks count="1" manualBreakCount="1">
    <brk id="53" max="16383" man="1"/>
  </rowBreaks>
  <ignoredErrors>
    <ignoredError sqref="D3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"/>
  <dimension ref="A1:AP94"/>
  <sheetViews>
    <sheetView zoomScaleNormal="100" workbookViewId="0">
      <selection activeCell="C1" sqref="C1"/>
    </sheetView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3.140625" customWidth="1"/>
    <col min="5" max="5" width="3.140625" customWidth="1"/>
    <col min="6" max="6" width="12.28515625" customWidth="1"/>
    <col min="7" max="7" width="3.140625" customWidth="1"/>
    <col min="8" max="8" width="19.28515625" customWidth="1"/>
    <col min="9" max="9" width="11" bestFit="1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71</v>
      </c>
    </row>
    <row r="4" spans="2:9" ht="15" x14ac:dyDescent="0.2">
      <c r="C4" s="3" t="s">
        <v>7</v>
      </c>
      <c r="D4" s="2"/>
      <c r="E4" s="2"/>
      <c r="F4" s="2"/>
      <c r="G4" s="2"/>
    </row>
    <row r="5" spans="2:9" ht="15.75" thickBot="1" x14ac:dyDescent="0.25">
      <c r="C5" s="73"/>
      <c r="D5" s="33"/>
      <c r="E5" s="2"/>
      <c r="F5" s="2"/>
      <c r="G5" s="2"/>
    </row>
    <row r="6" spans="2:9" ht="15" x14ac:dyDescent="0.2">
      <c r="B6" s="39"/>
      <c r="C6" s="120"/>
      <c r="D6" s="119"/>
      <c r="E6" s="119"/>
      <c r="F6" s="119"/>
      <c r="G6" s="42"/>
    </row>
    <row r="7" spans="2:9" ht="15" x14ac:dyDescent="0.2">
      <c r="B7" s="43"/>
      <c r="C7" s="40"/>
      <c r="D7" s="139">
        <v>2013</v>
      </c>
      <c r="E7" s="138"/>
      <c r="F7" s="139">
        <v>2014</v>
      </c>
      <c r="G7" s="78"/>
    </row>
    <row r="8" spans="2:9" ht="15" x14ac:dyDescent="0.2">
      <c r="B8" s="43"/>
      <c r="C8" s="41" t="s">
        <v>1</v>
      </c>
      <c r="D8" s="52">
        <v>7835</v>
      </c>
      <c r="E8" s="123"/>
      <c r="F8" s="52">
        <v>8409</v>
      </c>
      <c r="G8" s="78"/>
      <c r="H8" s="162"/>
      <c r="I8" s="162"/>
    </row>
    <row r="9" spans="2:9" ht="15" x14ac:dyDescent="0.2">
      <c r="B9" s="43"/>
      <c r="C9" s="41" t="s">
        <v>43</v>
      </c>
      <c r="D9" s="46">
        <v>1125</v>
      </c>
      <c r="E9" s="123"/>
      <c r="F9" s="46">
        <v>1126</v>
      </c>
      <c r="G9" s="78"/>
      <c r="H9" s="162"/>
      <c r="I9" s="162"/>
    </row>
    <row r="10" spans="2:9" ht="15" x14ac:dyDescent="0.2">
      <c r="B10" s="43"/>
      <c r="C10" s="41" t="s">
        <v>42</v>
      </c>
      <c r="D10" s="46">
        <v>2696</v>
      </c>
      <c r="E10" s="123"/>
      <c r="F10" s="46">
        <v>3060</v>
      </c>
      <c r="G10" s="78"/>
      <c r="H10" s="162"/>
      <c r="I10" s="162"/>
    </row>
    <row r="11" spans="2:9" ht="15" x14ac:dyDescent="0.2">
      <c r="B11" s="43"/>
      <c r="C11" s="41" t="s">
        <v>37</v>
      </c>
      <c r="D11" s="46">
        <v>639</v>
      </c>
      <c r="E11" s="123"/>
      <c r="F11" s="46">
        <v>534</v>
      </c>
      <c r="G11" s="78"/>
      <c r="H11" s="162"/>
      <c r="I11" s="162"/>
    </row>
    <row r="12" spans="2:9" ht="15" x14ac:dyDescent="0.2">
      <c r="B12" s="43"/>
      <c r="C12" s="41" t="s">
        <v>41</v>
      </c>
      <c r="D12" s="99">
        <v>525</v>
      </c>
      <c r="E12" s="123"/>
      <c r="F12" s="46">
        <v>603</v>
      </c>
      <c r="G12" s="78"/>
      <c r="H12" s="162"/>
      <c r="I12" s="162"/>
    </row>
    <row r="13" spans="2:9" ht="15" x14ac:dyDescent="0.2">
      <c r="B13" s="43"/>
      <c r="C13" s="41" t="s">
        <v>25</v>
      </c>
      <c r="D13" s="99">
        <v>4109</v>
      </c>
      <c r="E13" s="123"/>
      <c r="F13" s="46">
        <v>5203</v>
      </c>
      <c r="G13" s="78"/>
      <c r="H13" s="162"/>
      <c r="I13" s="162"/>
    </row>
    <row r="14" spans="2:9" ht="15" x14ac:dyDescent="0.2">
      <c r="B14" s="43"/>
      <c r="C14" s="41" t="s">
        <v>26</v>
      </c>
      <c r="D14" s="48">
        <v>5439</v>
      </c>
      <c r="E14" s="123"/>
      <c r="F14" s="46">
        <v>6127</v>
      </c>
      <c r="G14" s="78"/>
      <c r="H14" s="162"/>
      <c r="I14" s="162"/>
    </row>
    <row r="15" spans="2:9" ht="15" x14ac:dyDescent="0.2">
      <c r="B15" s="43"/>
      <c r="C15" s="41" t="s">
        <v>44</v>
      </c>
      <c r="D15" s="99">
        <v>794</v>
      </c>
      <c r="E15" s="123"/>
      <c r="F15" s="46">
        <v>746</v>
      </c>
      <c r="G15" s="78"/>
      <c r="H15" s="162"/>
      <c r="I15" s="162"/>
    </row>
    <row r="16" spans="2:9" ht="15" x14ac:dyDescent="0.2">
      <c r="B16" s="43"/>
      <c r="C16" s="41" t="s">
        <v>12</v>
      </c>
      <c r="D16" s="99">
        <v>13460</v>
      </c>
      <c r="E16" s="123"/>
      <c r="F16" s="46">
        <v>16050</v>
      </c>
      <c r="G16" s="78"/>
      <c r="H16" s="162"/>
      <c r="I16" s="162"/>
    </row>
    <row r="17" spans="1:42" ht="15" x14ac:dyDescent="0.2">
      <c r="B17" s="43"/>
      <c r="C17" s="41" t="s">
        <v>10</v>
      </c>
      <c r="D17" s="99">
        <v>34455</v>
      </c>
      <c r="E17" s="123"/>
      <c r="F17" s="46">
        <v>35277</v>
      </c>
      <c r="G17" s="78"/>
      <c r="H17" s="162"/>
      <c r="I17" s="162"/>
    </row>
    <row r="18" spans="1:42" ht="15" x14ac:dyDescent="0.2">
      <c r="B18" s="43"/>
      <c r="C18" s="41" t="s">
        <v>30</v>
      </c>
      <c r="D18" s="99">
        <v>4316</v>
      </c>
      <c r="E18" s="123"/>
      <c r="F18" s="46">
        <v>4185</v>
      </c>
      <c r="G18" s="78"/>
      <c r="H18" s="162"/>
      <c r="I18" s="162"/>
    </row>
    <row r="19" spans="1:42" ht="15" x14ac:dyDescent="0.2">
      <c r="B19" s="43"/>
      <c r="C19" s="41" t="s">
        <v>27</v>
      </c>
      <c r="D19" s="99">
        <v>9670</v>
      </c>
      <c r="E19" s="123"/>
      <c r="F19" s="46">
        <v>9938</v>
      </c>
      <c r="G19" s="78"/>
      <c r="H19" s="162"/>
      <c r="I19" s="162"/>
    </row>
    <row r="20" spans="1:42" ht="15" x14ac:dyDescent="0.2">
      <c r="B20" s="43"/>
      <c r="C20" s="41" t="s">
        <v>23</v>
      </c>
      <c r="D20" s="99">
        <v>956</v>
      </c>
      <c r="E20" s="123"/>
      <c r="F20" s="46">
        <v>1051</v>
      </c>
      <c r="G20" s="78"/>
      <c r="H20" s="162"/>
      <c r="I20" s="162"/>
    </row>
    <row r="21" spans="1:42" ht="15" x14ac:dyDescent="0.2">
      <c r="B21" s="43"/>
      <c r="C21" s="41"/>
      <c r="D21" s="55"/>
      <c r="E21" s="123"/>
      <c r="F21" s="53"/>
      <c r="G21" s="78"/>
    </row>
    <row r="22" spans="1:42" ht="15" x14ac:dyDescent="0.2">
      <c r="B22" s="43"/>
      <c r="C22" s="41" t="s">
        <v>38</v>
      </c>
      <c r="D22" s="54">
        <v>0.34</v>
      </c>
      <c r="E22" s="123"/>
      <c r="F22" s="54">
        <v>0.34</v>
      </c>
      <c r="G22" s="78"/>
    </row>
    <row r="23" spans="1:42" ht="15.75" thickBot="1" x14ac:dyDescent="0.25">
      <c r="B23" s="49"/>
      <c r="C23" s="50"/>
      <c r="D23" s="50"/>
      <c r="E23" s="50"/>
      <c r="F23" s="50"/>
      <c r="G23" s="51"/>
    </row>
    <row r="24" spans="1:42" ht="15" x14ac:dyDescent="0.2">
      <c r="C24" s="2"/>
      <c r="D24" s="2"/>
      <c r="E24" s="2"/>
      <c r="F24" s="2"/>
      <c r="G24" s="2"/>
    </row>
    <row r="25" spans="1:42" ht="15" x14ac:dyDescent="0.2">
      <c r="C25" s="3" t="s">
        <v>9</v>
      </c>
      <c r="D25" s="2"/>
      <c r="E25" s="2"/>
      <c r="F25" s="2"/>
      <c r="G25" s="2"/>
    </row>
    <row r="26" spans="1:42" ht="15.75" thickBot="1" x14ac:dyDescent="0.25">
      <c r="B26" s="34"/>
      <c r="C26" s="34"/>
      <c r="D26" s="34"/>
      <c r="E26" s="34"/>
      <c r="F26" s="80"/>
      <c r="G26" s="84"/>
      <c r="H26" s="85"/>
      <c r="I26" s="82"/>
      <c r="J26" s="80"/>
      <c r="K26" s="80"/>
    </row>
    <row r="27" spans="1:42" ht="15" x14ac:dyDescent="0.2">
      <c r="B27" s="105"/>
      <c r="C27" s="4"/>
      <c r="D27" s="4"/>
      <c r="E27" s="4"/>
      <c r="F27" s="4"/>
      <c r="G27" s="4"/>
      <c r="H27" s="4"/>
      <c r="I27" s="124"/>
      <c r="J27" s="126"/>
      <c r="K27" s="80"/>
    </row>
    <row r="28" spans="1:42" ht="15.75" thickBot="1" x14ac:dyDescent="0.25">
      <c r="A28" s="2"/>
      <c r="B28" s="10"/>
      <c r="C28" s="168" t="s">
        <v>100</v>
      </c>
      <c r="D28" s="168"/>
      <c r="E28" s="168"/>
      <c r="F28" s="168"/>
      <c r="G28" s="168"/>
      <c r="H28" s="168"/>
      <c r="I28" s="168"/>
      <c r="J28" s="7"/>
      <c r="K28" s="85"/>
      <c r="L28" s="85"/>
      <c r="M28" s="85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5.75" x14ac:dyDescent="0.25">
      <c r="A29" s="2"/>
      <c r="B29" s="10"/>
      <c r="C29" s="20" t="s">
        <v>25</v>
      </c>
      <c r="D29" s="146">
        <f>D13</f>
        <v>4109</v>
      </c>
      <c r="E29" s="8"/>
      <c r="F29" s="9"/>
      <c r="G29" s="11"/>
      <c r="H29" s="14" t="s">
        <v>30</v>
      </c>
      <c r="I29" s="146">
        <f>D18</f>
        <v>4316</v>
      </c>
      <c r="J29" s="7"/>
      <c r="K29" s="85"/>
      <c r="L29" s="83"/>
      <c r="M29" s="85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5.75" customHeight="1" x14ac:dyDescent="0.2">
      <c r="A30" s="2"/>
      <c r="B30" s="10"/>
      <c r="C30" s="9" t="s">
        <v>26</v>
      </c>
      <c r="D30" s="147">
        <f>D14</f>
        <v>5439</v>
      </c>
      <c r="E30" s="26"/>
      <c r="F30" s="9"/>
      <c r="G30" s="11"/>
      <c r="H30" s="121" t="s">
        <v>31</v>
      </c>
      <c r="I30" s="148">
        <f>D15</f>
        <v>794</v>
      </c>
      <c r="J30" s="7"/>
      <c r="K30" s="85"/>
      <c r="L30" s="85"/>
      <c r="M30" s="85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5.75" x14ac:dyDescent="0.25">
      <c r="A31" s="2"/>
      <c r="B31" s="10"/>
      <c r="C31" s="9" t="s">
        <v>27</v>
      </c>
      <c r="D31" s="148">
        <f>D19</f>
        <v>9670</v>
      </c>
      <c r="E31" s="9"/>
      <c r="F31" s="9"/>
      <c r="G31" s="11"/>
      <c r="H31" s="14" t="s">
        <v>11</v>
      </c>
      <c r="I31" s="146">
        <f>I29+I30</f>
        <v>5110</v>
      </c>
      <c r="J31" s="7"/>
      <c r="K31" s="85"/>
      <c r="L31" s="83"/>
      <c r="M31" s="85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customHeight="1" x14ac:dyDescent="0.2">
      <c r="A32" s="61"/>
      <c r="B32" s="10"/>
      <c r="C32" s="9" t="s">
        <v>8</v>
      </c>
      <c r="D32" s="151">
        <f>D29+D30+D31</f>
        <v>19218</v>
      </c>
      <c r="E32" s="9"/>
      <c r="F32" s="12"/>
      <c r="G32" s="11"/>
      <c r="H32" s="100"/>
      <c r="I32" s="163"/>
      <c r="J32" s="7"/>
      <c r="K32" s="85"/>
      <c r="L32" s="85"/>
      <c r="M32" s="85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.75" x14ac:dyDescent="0.25">
      <c r="A33" s="2"/>
      <c r="B33" s="10"/>
      <c r="C33" s="9"/>
      <c r="D33" s="146"/>
      <c r="E33" s="27"/>
      <c r="F33" s="9"/>
      <c r="G33" s="11"/>
      <c r="H33" s="14" t="s">
        <v>12</v>
      </c>
      <c r="I33" s="146">
        <f>D16</f>
        <v>13460</v>
      </c>
      <c r="J33" s="7"/>
      <c r="K33" s="85"/>
      <c r="L33" s="83"/>
      <c r="M33" s="85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10"/>
      <c r="C34" s="9" t="s">
        <v>10</v>
      </c>
      <c r="D34" s="153">
        <f>D17</f>
        <v>34455</v>
      </c>
      <c r="E34" s="14"/>
      <c r="F34" s="13"/>
      <c r="G34" s="11"/>
      <c r="H34" s="122" t="s">
        <v>45</v>
      </c>
      <c r="I34" s="148">
        <f>I35-I33-I31</f>
        <v>35103</v>
      </c>
      <c r="J34" s="7"/>
      <c r="K34" s="85"/>
      <c r="L34" s="85"/>
      <c r="M34" s="85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.75" thickBot="1" x14ac:dyDescent="0.25">
      <c r="A35" s="2"/>
      <c r="B35" s="10"/>
      <c r="C35" s="9" t="s">
        <v>34</v>
      </c>
      <c r="D35" s="106">
        <f>D32+D34</f>
        <v>53673</v>
      </c>
      <c r="E35" s="9"/>
      <c r="F35" s="9"/>
      <c r="G35" s="11"/>
      <c r="H35" s="100" t="s">
        <v>46</v>
      </c>
      <c r="I35" s="155">
        <f>D35</f>
        <v>53673</v>
      </c>
      <c r="J35" s="7"/>
      <c r="K35" s="85"/>
      <c r="L35" s="102"/>
      <c r="M35" s="85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7.25" thickTop="1" thickBot="1" x14ac:dyDescent="0.3">
      <c r="A36" s="2"/>
      <c r="B36" s="23"/>
      <c r="C36" s="25"/>
      <c r="D36" s="25"/>
      <c r="E36" s="25"/>
      <c r="F36" s="25"/>
      <c r="G36" s="25"/>
      <c r="H36" s="25"/>
      <c r="I36" s="125"/>
      <c r="J36" s="24"/>
      <c r="K36" s="85"/>
      <c r="L36" s="103"/>
      <c r="M36" s="85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6.5" thickBot="1" x14ac:dyDescent="0.3">
      <c r="A37" s="2"/>
      <c r="B37" s="85"/>
      <c r="C37" s="85"/>
      <c r="D37" s="85"/>
      <c r="E37" s="85"/>
      <c r="F37" s="85"/>
      <c r="G37" s="85"/>
      <c r="H37" s="85"/>
      <c r="I37" s="89"/>
      <c r="J37" s="85"/>
      <c r="K37" s="85"/>
      <c r="L37" s="104"/>
      <c r="M37" s="85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.75" x14ac:dyDescent="0.25">
      <c r="A38" s="2"/>
      <c r="B38" s="105"/>
      <c r="C38" s="4"/>
      <c r="D38" s="4"/>
      <c r="E38" s="4"/>
      <c r="F38" s="4"/>
      <c r="G38" s="4"/>
      <c r="H38" s="4"/>
      <c r="I38" s="124"/>
      <c r="J38" s="5"/>
      <c r="K38" s="85"/>
      <c r="L38" s="83"/>
      <c r="M38" s="85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.75" thickBot="1" x14ac:dyDescent="0.25">
      <c r="A39" s="2"/>
      <c r="B39" s="10"/>
      <c r="C39" s="168" t="s">
        <v>101</v>
      </c>
      <c r="D39" s="168"/>
      <c r="E39" s="168"/>
      <c r="F39" s="168"/>
      <c r="G39" s="168"/>
      <c r="H39" s="168"/>
      <c r="I39" s="168"/>
      <c r="J39" s="7"/>
      <c r="K39" s="85"/>
      <c r="L39" s="85"/>
      <c r="M39" s="85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10"/>
      <c r="C40" s="20" t="s">
        <v>25</v>
      </c>
      <c r="D40" s="146">
        <f>F13</f>
        <v>5203</v>
      </c>
      <c r="E40" s="8"/>
      <c r="F40" s="9"/>
      <c r="G40" s="11"/>
      <c r="H40" s="14" t="s">
        <v>30</v>
      </c>
      <c r="I40" s="146">
        <f>F18</f>
        <v>4185</v>
      </c>
      <c r="J40" s="7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10"/>
      <c r="C41" s="9" t="s">
        <v>26</v>
      </c>
      <c r="D41" s="147">
        <f>F14</f>
        <v>6127</v>
      </c>
      <c r="E41" s="26"/>
      <c r="F41" s="9"/>
      <c r="G41" s="11"/>
      <c r="H41" s="121" t="s">
        <v>31</v>
      </c>
      <c r="I41" s="148">
        <f>F15</f>
        <v>746</v>
      </c>
      <c r="J41" s="7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10"/>
      <c r="C42" s="9" t="s">
        <v>27</v>
      </c>
      <c r="D42" s="148">
        <f>F19</f>
        <v>9938</v>
      </c>
      <c r="E42" s="9"/>
      <c r="F42" s="9"/>
      <c r="G42" s="11"/>
      <c r="H42" s="14" t="s">
        <v>11</v>
      </c>
      <c r="I42" s="146">
        <f>I40+I41</f>
        <v>4931</v>
      </c>
      <c r="J42" s="7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10"/>
      <c r="C43" s="9" t="s">
        <v>8</v>
      </c>
      <c r="D43" s="151">
        <f>D40+D41+D42</f>
        <v>21268</v>
      </c>
      <c r="E43" s="9"/>
      <c r="F43" s="12"/>
      <c r="G43" s="11"/>
      <c r="H43" s="100"/>
      <c r="I43" s="163"/>
      <c r="J43" s="7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10"/>
      <c r="C44" s="9"/>
      <c r="D44" s="146"/>
      <c r="E44" s="27"/>
      <c r="F44" s="9"/>
      <c r="G44" s="11"/>
      <c r="H44" s="14" t="s">
        <v>12</v>
      </c>
      <c r="I44" s="146">
        <f>F16</f>
        <v>16050</v>
      </c>
      <c r="J44" s="7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10"/>
      <c r="C45" s="9" t="s">
        <v>10</v>
      </c>
      <c r="D45" s="146">
        <f>F17</f>
        <v>35277</v>
      </c>
      <c r="E45" s="14"/>
      <c r="F45" s="13"/>
      <c r="G45" s="11"/>
      <c r="H45" s="122" t="s">
        <v>45</v>
      </c>
      <c r="I45" s="148">
        <f>I46-I44-I42</f>
        <v>35564</v>
      </c>
      <c r="J45" s="7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.75" thickBot="1" x14ac:dyDescent="0.25">
      <c r="A46" s="2"/>
      <c r="B46" s="10"/>
      <c r="C46" s="9" t="s">
        <v>34</v>
      </c>
      <c r="D46" s="106">
        <f>D43+D45</f>
        <v>56545</v>
      </c>
      <c r="E46" s="9"/>
      <c r="F46" s="9"/>
      <c r="G46" s="11"/>
      <c r="H46" s="100" t="s">
        <v>46</v>
      </c>
      <c r="I46" s="74">
        <f>D46</f>
        <v>56545</v>
      </c>
      <c r="J46" s="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7.25" thickTop="1" thickBot="1" x14ac:dyDescent="0.3">
      <c r="A47" s="2"/>
      <c r="B47" s="23"/>
      <c r="C47" s="25"/>
      <c r="D47" s="25"/>
      <c r="E47" s="25"/>
      <c r="F47" s="25"/>
      <c r="G47" s="25"/>
      <c r="H47" s="25"/>
      <c r="I47" s="125"/>
      <c r="J47" s="24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.75" thickBot="1" x14ac:dyDescent="0.25">
      <c r="A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56"/>
      <c r="C49" s="4"/>
      <c r="D49" s="4"/>
      <c r="E49" s="5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.75" thickBot="1" x14ac:dyDescent="0.25">
      <c r="A50" s="2"/>
      <c r="B50" s="57"/>
      <c r="C50" s="168" t="s">
        <v>102</v>
      </c>
      <c r="D50" s="168"/>
      <c r="E50" s="10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57"/>
      <c r="C51" s="9" t="s">
        <v>1</v>
      </c>
      <c r="D51" s="157">
        <f>D8</f>
        <v>7835</v>
      </c>
      <c r="E51" s="10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57"/>
      <c r="C52" s="9" t="s">
        <v>2</v>
      </c>
      <c r="D52" s="164">
        <f>D10</f>
        <v>2696</v>
      </c>
      <c r="E52" s="109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57"/>
      <c r="C53" s="9" t="s">
        <v>37</v>
      </c>
      <c r="D53" s="164">
        <f>D11</f>
        <v>639</v>
      </c>
      <c r="E53" s="109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57"/>
      <c r="C54" s="9" t="s">
        <v>43</v>
      </c>
      <c r="D54" s="156">
        <f>D9</f>
        <v>1125</v>
      </c>
      <c r="E54" s="65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57"/>
      <c r="C55" s="9" t="s">
        <v>3</v>
      </c>
      <c r="D55" s="157">
        <f>D51-D52-D53-D54</f>
        <v>3375</v>
      </c>
      <c r="E55" s="7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57"/>
      <c r="C56" s="9" t="s">
        <v>41</v>
      </c>
      <c r="D56" s="156">
        <f>D12</f>
        <v>525</v>
      </c>
      <c r="E56" s="110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57"/>
      <c r="C57" s="9" t="s">
        <v>4</v>
      </c>
      <c r="D57" s="157">
        <f>D55-D56</f>
        <v>2850</v>
      </c>
      <c r="E57" s="111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57"/>
      <c r="C58" s="21" t="s">
        <v>5</v>
      </c>
      <c r="D58" s="156">
        <f>D57*D22</f>
        <v>969.00000000000011</v>
      </c>
      <c r="E58" s="11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.75" thickBot="1" x14ac:dyDescent="0.25">
      <c r="A59" s="2"/>
      <c r="B59" s="57"/>
      <c r="C59" s="9" t="s">
        <v>22</v>
      </c>
      <c r="D59" s="165">
        <f>D57-D58</f>
        <v>1881</v>
      </c>
      <c r="E59" s="7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.75" thickTop="1" x14ac:dyDescent="0.2">
      <c r="A60" s="2"/>
      <c r="B60" s="57"/>
      <c r="C60" s="9" t="s">
        <v>23</v>
      </c>
      <c r="D60" s="166">
        <f>D20</f>
        <v>956</v>
      </c>
      <c r="E60" s="7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57"/>
      <c r="C61" s="9" t="s">
        <v>24</v>
      </c>
      <c r="D61" s="164">
        <f>D59-D60</f>
        <v>925</v>
      </c>
      <c r="E61" s="7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.75" thickBot="1" x14ac:dyDescent="0.25">
      <c r="A62" s="2"/>
      <c r="B62" s="58"/>
      <c r="C62" s="31"/>
      <c r="D62" s="32"/>
      <c r="E62" s="60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.75" thickBot="1" x14ac:dyDescent="0.25">
      <c r="A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56"/>
      <c r="C64" s="4"/>
      <c r="D64" s="4"/>
      <c r="E64" s="5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.75" thickBot="1" x14ac:dyDescent="0.25">
      <c r="A65" s="2"/>
      <c r="B65" s="57"/>
      <c r="C65" s="168" t="s">
        <v>103</v>
      </c>
      <c r="D65" s="168"/>
      <c r="E65" s="107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57"/>
      <c r="C66" s="9" t="s">
        <v>1</v>
      </c>
      <c r="D66" s="157">
        <f>F8</f>
        <v>8409</v>
      </c>
      <c r="E66" s="108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57"/>
      <c r="C67" s="9" t="s">
        <v>2</v>
      </c>
      <c r="D67" s="164">
        <f>F10</f>
        <v>3060</v>
      </c>
      <c r="E67" s="109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57"/>
      <c r="C68" s="9" t="s">
        <v>37</v>
      </c>
      <c r="D68" s="164">
        <f>F11</f>
        <v>534</v>
      </c>
      <c r="E68" s="109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57"/>
      <c r="C69" s="9" t="s">
        <v>43</v>
      </c>
      <c r="D69" s="156">
        <f>F9</f>
        <v>1126</v>
      </c>
      <c r="E69" s="65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57"/>
      <c r="C70" s="9" t="s">
        <v>3</v>
      </c>
      <c r="D70" s="157">
        <f>D66-D67-D68-D69</f>
        <v>3689</v>
      </c>
      <c r="E70" s="7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57"/>
      <c r="C71" s="9" t="s">
        <v>41</v>
      </c>
      <c r="D71" s="156">
        <f>F12</f>
        <v>603</v>
      </c>
      <c r="E71" s="110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57"/>
      <c r="C72" s="9" t="s">
        <v>4</v>
      </c>
      <c r="D72" s="157">
        <f>D70-D71</f>
        <v>3086</v>
      </c>
      <c r="E72" s="11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57"/>
      <c r="C73" s="21" t="s">
        <v>5</v>
      </c>
      <c r="D73" s="156">
        <f>D72*F22</f>
        <v>1049.24</v>
      </c>
      <c r="E73" s="11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.75" thickBot="1" x14ac:dyDescent="0.25">
      <c r="A74" s="2"/>
      <c r="B74" s="57"/>
      <c r="C74" s="9" t="s">
        <v>22</v>
      </c>
      <c r="D74" s="165">
        <f>D72-D73</f>
        <v>2036.76</v>
      </c>
      <c r="E74" s="7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.75" thickTop="1" x14ac:dyDescent="0.2">
      <c r="A75" s="2"/>
      <c r="B75" s="57"/>
      <c r="C75" s="9" t="s">
        <v>23</v>
      </c>
      <c r="D75" s="166">
        <f>F20</f>
        <v>1051</v>
      </c>
      <c r="E75" s="7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57"/>
      <c r="C76" s="9" t="s">
        <v>24</v>
      </c>
      <c r="D76" s="164">
        <f>D74-D75</f>
        <v>985.76</v>
      </c>
      <c r="E76" s="7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.75" thickBot="1" x14ac:dyDescent="0.25">
      <c r="A77" s="2"/>
      <c r="B77" s="58"/>
      <c r="C77" s="31"/>
      <c r="D77" s="32"/>
      <c r="E77" s="60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</sheetData>
  <mergeCells count="4">
    <mergeCell ref="C39:I39"/>
    <mergeCell ref="C28:I28"/>
    <mergeCell ref="C50:D50"/>
    <mergeCell ref="C65:D65"/>
  </mergeCells>
  <phoneticPr fontId="0" type="noConversion"/>
  <pageMargins left="0.75" right="0.75" top="1" bottom="1" header="0.5" footer="0.5"/>
  <pageSetup scale="83" orientation="portrait" horizontalDpi="300" r:id="rId1"/>
  <headerFooter alignWithMargins="0"/>
  <rowBreaks count="1" manualBreakCount="1">
    <brk id="48" max="16383" man="1"/>
  </rowBreaks>
  <ignoredErrors>
    <ignoredError sqref="D58 D60 D73 D7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Chapter 2</vt:lpstr>
      <vt:lpstr>#3</vt:lpstr>
      <vt:lpstr>#7</vt:lpstr>
      <vt:lpstr>#12</vt:lpstr>
      <vt:lpstr>#15</vt:lpstr>
      <vt:lpstr>#20</vt:lpstr>
      <vt:lpstr>#21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Catto, Erin</cp:lastModifiedBy>
  <cp:lastPrinted>2005-08-07T21:37:44Z</cp:lastPrinted>
  <dcterms:created xsi:type="dcterms:W3CDTF">2001-12-07T19:03:15Z</dcterms:created>
  <dcterms:modified xsi:type="dcterms:W3CDTF">2014-09-18T17:35:44Z</dcterms:modified>
</cp:coreProperties>
</file>