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48" i="1"/>
  <c r="B147"/>
  <c r="B142"/>
  <c r="B141"/>
  <c r="B143" s="1"/>
  <c r="B137"/>
  <c r="B136"/>
  <c r="B135"/>
  <c r="B134"/>
  <c r="B133"/>
  <c r="B131"/>
  <c r="B121"/>
  <c r="B112"/>
  <c r="B106"/>
  <c r="B105"/>
  <c r="B104"/>
  <c r="B107" s="1"/>
  <c r="B100"/>
  <c r="B98"/>
  <c r="B99" s="1"/>
  <c r="B101" s="1"/>
  <c r="B97"/>
  <c r="B70"/>
  <c r="B69"/>
  <c r="B71" s="1"/>
  <c r="B63"/>
  <c r="C50"/>
  <c r="B45"/>
  <c r="B61" s="1"/>
  <c r="B43"/>
  <c r="B42"/>
  <c r="B76" s="1"/>
  <c r="B36"/>
  <c r="B149" s="1"/>
  <c r="B35"/>
  <c r="B150" s="1"/>
  <c r="B34"/>
  <c r="B146" s="1"/>
  <c r="G26"/>
  <c r="B119" s="1"/>
  <c r="C19"/>
  <c r="C21" s="1"/>
  <c r="B75" s="1"/>
  <c r="B19"/>
  <c r="B21" s="1"/>
  <c r="B74" s="1"/>
  <c r="B77" s="1"/>
  <c r="B90" s="1"/>
  <c r="G18"/>
  <c r="F16"/>
  <c r="F18" s="1"/>
  <c r="C14"/>
  <c r="B83" s="1"/>
  <c r="B14"/>
  <c r="G12"/>
  <c r="G29" s="1"/>
  <c r="F12"/>
  <c r="B29" l="1"/>
  <c r="B151"/>
  <c r="B82"/>
  <c r="B84" s="1"/>
  <c r="B91" s="1"/>
  <c r="B115"/>
  <c r="B130"/>
  <c r="C29"/>
  <c r="B62"/>
  <c r="B64" s="1"/>
  <c r="B89" s="1"/>
  <c r="B92" s="1"/>
  <c r="B47"/>
  <c r="B51" s="1"/>
  <c r="B113"/>
  <c r="B114" s="1"/>
  <c r="B116" s="1"/>
  <c r="B129" l="1"/>
  <c r="B138" s="1"/>
  <c r="B153" s="1"/>
  <c r="B54"/>
  <c r="B122" l="1"/>
  <c r="F24"/>
  <c r="F26" s="1"/>
  <c r="B120" l="1"/>
  <c r="B123" s="1"/>
  <c r="F29"/>
</calcChain>
</file>

<file path=xl/sharedStrings.xml><?xml version="1.0" encoding="utf-8"?>
<sst xmlns="http://schemas.openxmlformats.org/spreadsheetml/2006/main" count="126" uniqueCount="108">
  <si>
    <t xml:space="preserve">Chapter 2 </t>
  </si>
  <si>
    <t>Cash Flows at Warf Computer, Inc.</t>
  </si>
  <si>
    <t>Input area:</t>
  </si>
  <si>
    <t>Balance Sheet (in $ thousands)</t>
  </si>
  <si>
    <t>Current assets</t>
  </si>
  <si>
    <t>Current liabilities</t>
  </si>
  <si>
    <t xml:space="preserve">  Cash and equivalents</t>
  </si>
  <si>
    <t xml:space="preserve">  Accounts payable</t>
  </si>
  <si>
    <t xml:space="preserve">  Accounts receivable</t>
  </si>
  <si>
    <t xml:space="preserve">  Accrued expenses</t>
  </si>
  <si>
    <t xml:space="preserve">  Inventories</t>
  </si>
  <si>
    <t xml:space="preserve">     Total current liabilities</t>
  </si>
  <si>
    <t xml:space="preserve">  Other</t>
  </si>
  <si>
    <t xml:space="preserve">     Total current assets</t>
  </si>
  <si>
    <t>Long-term liabilities</t>
  </si>
  <si>
    <t>Fixed assets</t>
  </si>
  <si>
    <t xml:space="preserve">  Deferred taxes</t>
  </si>
  <si>
    <t xml:space="preserve">  Property, plant, and equipment</t>
  </si>
  <si>
    <t xml:space="preserve">  Long-term debt</t>
  </si>
  <si>
    <t xml:space="preserve">    Less accumulated depreciation</t>
  </si>
  <si>
    <t xml:space="preserve">     Total long-term liabilities</t>
  </si>
  <si>
    <t xml:space="preserve">  Net property, plant, and equipment</t>
  </si>
  <si>
    <t>Intangible assets and others</t>
  </si>
  <si>
    <t>Stockholders equity</t>
  </si>
  <si>
    <t xml:space="preserve">     Total fixed assets</t>
  </si>
  <si>
    <t xml:space="preserve">  Preferred stock</t>
  </si>
  <si>
    <t xml:space="preserve">  Common stock</t>
  </si>
  <si>
    <t xml:space="preserve">  Capital surplus</t>
  </si>
  <si>
    <t xml:space="preserve">  Accumulated retained earnings</t>
  </si>
  <si>
    <t xml:space="preserve">    Less treasury stock</t>
  </si>
  <si>
    <t xml:space="preserve">     Total equity</t>
  </si>
  <si>
    <t xml:space="preserve">Total liabilities and </t>
  </si>
  <si>
    <t>Total assets</t>
  </si>
  <si>
    <t xml:space="preserve">  shareholders equity</t>
  </si>
  <si>
    <t>Acquisition of fixed assets</t>
  </si>
  <si>
    <t>Sale of fixed assets</t>
  </si>
  <si>
    <t>New debt issued</t>
  </si>
  <si>
    <t>Debt retired</t>
  </si>
  <si>
    <t>New stock issued</t>
  </si>
  <si>
    <t>Stock repurchased</t>
  </si>
  <si>
    <t>Income Statement (in $ thousands)</t>
  </si>
  <si>
    <t>Sales</t>
  </si>
  <si>
    <t>Cost of goods sold</t>
  </si>
  <si>
    <t xml:space="preserve">Selling, general, and administrative </t>
  </si>
  <si>
    <t>Depreciation</t>
  </si>
  <si>
    <t>Operating income</t>
  </si>
  <si>
    <t>Other income</t>
  </si>
  <si>
    <t>EBIT</t>
  </si>
  <si>
    <t>Interest expense</t>
  </si>
  <si>
    <t>Pretax income</t>
  </si>
  <si>
    <t>Taxes</t>
  </si>
  <si>
    <t xml:space="preserve">   Current</t>
  </si>
  <si>
    <t xml:space="preserve">   Deferred</t>
  </si>
  <si>
    <t>Net income</t>
  </si>
  <si>
    <t>Dividends</t>
  </si>
  <si>
    <t>Retained earnings</t>
  </si>
  <si>
    <t>Output area:</t>
  </si>
  <si>
    <t>Operating cash flow</t>
  </si>
  <si>
    <t>Earnings before interest and taxes</t>
  </si>
  <si>
    <t>-Current taxes</t>
  </si>
  <si>
    <t xml:space="preserve">  Operating cash flow</t>
  </si>
  <si>
    <t>Net capital spending</t>
  </si>
  <si>
    <t xml:space="preserve">  Capital spending</t>
  </si>
  <si>
    <t xml:space="preserve">Alternatively, </t>
  </si>
  <si>
    <t>Ending fixed assets</t>
  </si>
  <si>
    <t>-Beginning fixed assets</t>
  </si>
  <si>
    <t>Net working capital cash flow</t>
  </si>
  <si>
    <t>Ending NWC</t>
  </si>
  <si>
    <t>Beginning NWC</t>
  </si>
  <si>
    <t xml:space="preserve">  NWC cash flow</t>
  </si>
  <si>
    <t>Cash flow from assets</t>
  </si>
  <si>
    <t>OCF</t>
  </si>
  <si>
    <t>-Net capital spending</t>
  </si>
  <si>
    <t>-Change in NWC</t>
  </si>
  <si>
    <t xml:space="preserve">  Cash flow from assets</t>
  </si>
  <si>
    <t>Cash flow to creditors</t>
  </si>
  <si>
    <t>Interest</t>
  </si>
  <si>
    <t>Retirement of debt</t>
  </si>
  <si>
    <t xml:space="preserve">  Debt service</t>
  </si>
  <si>
    <t>Proceeds from sale of long-term debt</t>
  </si>
  <si>
    <t xml:space="preserve">  Total</t>
  </si>
  <si>
    <t>Alternatively</t>
  </si>
  <si>
    <t>Beginning long-term debt</t>
  </si>
  <si>
    <t>Ending long-term debt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</si>
  <si>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</si>
  <si>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</si>
  <si>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</si>
  <si>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</si>
  <si>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</si>
  <si>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>Beginning total equity</t>
  </si>
  <si>
    <t>Ending total equity</t>
  </si>
  <si>
    <t>Statement of cash flows</t>
  </si>
  <si>
    <t>Operations</t>
  </si>
  <si>
    <t>Deferred taxes</t>
  </si>
  <si>
    <t>Changes in assets and liabilities</t>
  </si>
  <si>
    <t>Total cash flow from operations</t>
  </si>
  <si>
    <t>Investing activties</t>
  </si>
  <si>
    <t xml:space="preserve">  Acquisition of fixed assets</t>
  </si>
  <si>
    <t xml:space="preserve">  Sale of fixed assets</t>
  </si>
  <si>
    <t>Total cash flow from investing activities</t>
  </si>
  <si>
    <t>Financing activties</t>
  </si>
  <si>
    <t xml:space="preserve">  Retirement of debt 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</si>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</sst>
</file>

<file path=xl/styles.xml><?xml version="1.0" encoding="utf-8"?>
<styleSheet xmlns="http://schemas.openxmlformats.org/spreadsheetml/2006/main">
  <numFmts count="5">
    <numFmt numFmtId="44" formatCode="_-&quot;ر.س.‏&quot;\ * #,##0.00_-;_-&quot;ر.س.‏&quot;\ * #,##0.00\-;_-&quot;ر.س.‏&quot;\ 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7" formatCode="_(&quot;$&quot;* #,##0_);_(&quot;$&quot;* \(#,##0\);_(&quot;$&quot;* &quot;-&quot;??_);_(@_)"/>
    <numFmt numFmtId="168" formatCode="_(* #,##0_);_(* \(#,##0\);_(* &quot;-&quot;??_);_(@_)"/>
  </numFmts>
  <fonts count="15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2"/>
      <color rgb="FFFF0000"/>
      <name val="Arial"/>
      <family val="2"/>
    </font>
    <font>
      <sz val="12"/>
      <color rgb="FF0000FF"/>
      <name val="Arial"/>
      <family val="2"/>
    </font>
    <font>
      <b/>
      <sz val="12"/>
      <color indexed="57"/>
      <name val="Arial"/>
      <family val="2"/>
    </font>
    <font>
      <sz val="12"/>
      <color indexed="5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4" fillId="2" borderId="1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3" borderId="0" xfId="0" applyFont="1" applyFill="1" applyBorder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/>
    <xf numFmtId="0" fontId="3" fillId="2" borderId="3" xfId="0" applyFont="1" applyFill="1" applyBorder="1"/>
    <xf numFmtId="0" fontId="3" fillId="3" borderId="0" xfId="0" applyFont="1" applyFill="1" applyBorder="1"/>
    <xf numFmtId="164" fontId="7" fillId="3" borderId="0" xfId="0" applyNumberFormat="1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165" fontId="7" fillId="3" borderId="0" xfId="0" applyNumberFormat="1" applyFont="1" applyFill="1" applyBorder="1"/>
    <xf numFmtId="165" fontId="7" fillId="3" borderId="4" xfId="0" applyNumberFormat="1" applyFont="1" applyFill="1" applyBorder="1"/>
    <xf numFmtId="164" fontId="10" fillId="3" borderId="0" xfId="0" applyNumberFormat="1" applyFont="1" applyFill="1" applyBorder="1"/>
    <xf numFmtId="0" fontId="0" fillId="3" borderId="0" xfId="0" applyFill="1"/>
    <xf numFmtId="164" fontId="9" fillId="3" borderId="0" xfId="0" applyNumberFormat="1" applyFont="1" applyFill="1" applyBorder="1"/>
    <xf numFmtId="37" fontId="7" fillId="3" borderId="0" xfId="1" applyNumberFormat="1" applyFont="1" applyFill="1" applyBorder="1"/>
    <xf numFmtId="37" fontId="7" fillId="3" borderId="0" xfId="2" applyNumberFormat="1" applyFont="1" applyFill="1" applyBorder="1"/>
    <xf numFmtId="164" fontId="11" fillId="3" borderId="0" xfId="0" applyNumberFormat="1" applyFont="1" applyFill="1" applyBorder="1"/>
    <xf numFmtId="164" fontId="10" fillId="3" borderId="5" xfId="0" applyNumberFormat="1" applyFont="1" applyFill="1" applyBorder="1"/>
    <xf numFmtId="165" fontId="11" fillId="3" borderId="0" xfId="0" applyNumberFormat="1" applyFont="1" applyFill="1" applyBorder="1"/>
    <xf numFmtId="164" fontId="10" fillId="3" borderId="4" xfId="0" applyNumberFormat="1" applyFont="1" applyFill="1" applyBorder="1"/>
    <xf numFmtId="164" fontId="10" fillId="3" borderId="6" xfId="0" applyNumberFormat="1" applyFont="1" applyFill="1" applyBorder="1"/>
    <xf numFmtId="0" fontId="3" fillId="2" borderId="0" xfId="0" applyFont="1" applyFill="1" applyBorder="1"/>
    <xf numFmtId="164" fontId="10" fillId="2" borderId="0" xfId="0" applyNumberFormat="1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64" fontId="7" fillId="2" borderId="0" xfId="0" applyNumberFormat="1" applyFont="1" applyFill="1" applyBorder="1"/>
    <xf numFmtId="164" fontId="12" fillId="2" borderId="0" xfId="0" applyNumberFormat="1" applyFont="1" applyFill="1" applyBorder="1"/>
    <xf numFmtId="164" fontId="11" fillId="2" borderId="0" xfId="0" applyNumberFormat="1" applyFont="1" applyFill="1" applyBorder="1"/>
    <xf numFmtId="165" fontId="7" fillId="2" borderId="0" xfId="0" applyNumberFormat="1" applyFont="1" applyFill="1" applyBorder="1"/>
    <xf numFmtId="165" fontId="11" fillId="2" borderId="4" xfId="0" applyNumberFormat="1" applyFont="1" applyFill="1" applyBorder="1"/>
    <xf numFmtId="165" fontId="7" fillId="2" borderId="4" xfId="0" applyNumberFormat="1" applyFont="1" applyFill="1" applyBorder="1"/>
    <xf numFmtId="164" fontId="7" fillId="2" borderId="4" xfId="0" applyNumberFormat="1" applyFont="1" applyFill="1" applyBorder="1"/>
    <xf numFmtId="164" fontId="11" fillId="2" borderId="7" xfId="0" applyNumberFormat="1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 applyAlignment="1">
      <alignment horizontal="right"/>
    </xf>
    <xf numFmtId="0" fontId="3" fillId="4" borderId="1" xfId="0" applyFont="1" applyFill="1" applyBorder="1"/>
    <xf numFmtId="0" fontId="0" fillId="4" borderId="2" xfId="0" applyFill="1" applyBorder="1"/>
    <xf numFmtId="0" fontId="4" fillId="4" borderId="0" xfId="0" applyFont="1" applyFill="1" applyBorder="1" applyAlignment="1"/>
    <xf numFmtId="0" fontId="3" fillId="4" borderId="0" xfId="0" applyFont="1" applyFill="1" applyBorder="1" applyAlignment="1"/>
    <xf numFmtId="0" fontId="3" fillId="4" borderId="3" xfId="0" applyFont="1" applyFill="1" applyBorder="1"/>
    <xf numFmtId="0" fontId="3" fillId="0" borderId="0" xfId="0" applyFont="1" applyFill="1" applyBorder="1"/>
    <xf numFmtId="167" fontId="13" fillId="0" borderId="0" xfId="0" applyNumberFormat="1" applyFont="1" applyFill="1" applyBorder="1"/>
    <xf numFmtId="0" fontId="3" fillId="4" borderId="0" xfId="0" applyFont="1" applyFill="1" applyBorder="1"/>
    <xf numFmtId="164" fontId="10" fillId="4" borderId="0" xfId="0" applyNumberFormat="1" applyFont="1" applyFill="1" applyBorder="1"/>
    <xf numFmtId="165" fontId="10" fillId="4" borderId="0" xfId="0" applyNumberFormat="1" applyFont="1" applyFill="1" applyBorder="1"/>
    <xf numFmtId="0" fontId="3" fillId="4" borderId="0" xfId="0" quotePrefix="1" applyFont="1" applyFill="1" applyBorder="1"/>
    <xf numFmtId="165" fontId="10" fillId="4" borderId="4" xfId="0" applyNumberFormat="1" applyFont="1" applyFill="1" applyBorder="1"/>
    <xf numFmtId="0" fontId="3" fillId="4" borderId="8" xfId="0" applyFont="1" applyFill="1" applyBorder="1"/>
    <xf numFmtId="0" fontId="3" fillId="4" borderId="9" xfId="0" applyFont="1" applyFill="1" applyBorder="1"/>
    <xf numFmtId="168" fontId="10" fillId="0" borderId="0" xfId="0" applyNumberFormat="1" applyFont="1" applyFill="1" applyBorder="1"/>
    <xf numFmtId="0" fontId="3" fillId="4" borderId="2" xfId="0" applyFont="1" applyFill="1" applyBorder="1"/>
    <xf numFmtId="164" fontId="10" fillId="4" borderId="0" xfId="0" applyNumberFormat="1" applyFont="1" applyFill="1" applyBorder="1" applyAlignment="1"/>
    <xf numFmtId="165" fontId="10" fillId="4" borderId="4" xfId="0" applyNumberFormat="1" applyFont="1" applyFill="1" applyBorder="1" applyAlignment="1"/>
    <xf numFmtId="0" fontId="4" fillId="4" borderId="0" xfId="0" applyFont="1" applyFill="1" applyBorder="1"/>
    <xf numFmtId="167" fontId="7" fillId="4" borderId="3" xfId="1" applyNumberFormat="1" applyFont="1" applyFill="1" applyBorder="1"/>
    <xf numFmtId="167" fontId="7" fillId="0" borderId="0" xfId="1" applyNumberFormat="1" applyFont="1" applyFill="1" applyBorder="1"/>
    <xf numFmtId="165" fontId="7" fillId="4" borderId="3" xfId="1" applyNumberFormat="1" applyFont="1" applyFill="1" applyBorder="1"/>
    <xf numFmtId="165" fontId="7" fillId="0" borderId="0" xfId="1" applyNumberFormat="1" applyFont="1" applyFill="1" applyBorder="1"/>
    <xf numFmtId="0" fontId="0" fillId="4" borderId="3" xfId="0" applyFill="1" applyBorder="1"/>
    <xf numFmtId="164" fontId="3" fillId="0" borderId="0" xfId="0" applyNumberFormat="1" applyFont="1"/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7" fontId="14" fillId="4" borderId="3" xfId="1" applyNumberFormat="1" applyFont="1" applyFill="1" applyBorder="1"/>
    <xf numFmtId="167" fontId="14" fillId="0" borderId="0" xfId="1" applyNumberFormat="1" applyFont="1" applyFill="1" applyBorder="1"/>
    <xf numFmtId="167" fontId="3" fillId="4" borderId="3" xfId="1" applyNumberFormat="1" applyFont="1" applyFill="1" applyBorder="1"/>
    <xf numFmtId="167" fontId="3" fillId="0" borderId="0" xfId="1" applyNumberFormat="1" applyFont="1" applyFill="1" applyBorder="1"/>
    <xf numFmtId="0" fontId="3" fillId="4" borderId="0" xfId="0" applyFont="1" applyFill="1" applyBorder="1" applyAlignment="1">
      <alignment horizontal="left"/>
    </xf>
    <xf numFmtId="165" fontId="10" fillId="4" borderId="4" xfId="0" applyNumberFormat="1" applyFont="1" applyFill="1" applyBorder="1" applyAlignment="1">
      <alignment horizontal="left"/>
    </xf>
    <xf numFmtId="167" fontId="3" fillId="4" borderId="3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left"/>
    </xf>
    <xf numFmtId="0" fontId="3" fillId="0" borderId="10" xfId="0" applyFont="1" applyFill="1" applyBorder="1"/>
    <xf numFmtId="164" fontId="10" fillId="0" borderId="10" xfId="0" applyNumberFormat="1" applyFont="1" applyFill="1" applyBorder="1"/>
    <xf numFmtId="0" fontId="5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5" fillId="4" borderId="0" xfId="0" applyFont="1" applyFill="1" applyBorder="1"/>
    <xf numFmtId="164" fontId="10" fillId="4" borderId="7" xfId="0" applyNumberFormat="1" applyFont="1" applyFill="1" applyBorder="1"/>
    <xf numFmtId="0" fontId="0" fillId="4" borderId="0" xfId="0" applyFill="1" applyBorder="1"/>
    <xf numFmtId="164" fontId="10" fillId="4" borderId="6" xfId="0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62"/>
  <sheetViews>
    <sheetView tabSelected="1" workbookViewId="0">
      <selection sqref="A1:H374"/>
    </sheetView>
  </sheetViews>
  <sheetFormatPr defaultRowHeight="15"/>
  <sheetData>
    <row r="1" spans="1:8" ht="18">
      <c r="A1" s="1" t="s">
        <v>0</v>
      </c>
      <c r="B1" s="1"/>
    </row>
    <row r="2" spans="1:8" ht="18">
      <c r="A2" s="1" t="s">
        <v>1</v>
      </c>
      <c r="B2" s="2"/>
    </row>
    <row r="4" spans="1:8" ht="15.75">
      <c r="A4" s="3" t="s">
        <v>2</v>
      </c>
      <c r="B4" s="3"/>
      <c r="C4" s="2"/>
      <c r="D4" s="2"/>
      <c r="E4" s="2"/>
      <c r="F4" s="2"/>
      <c r="G4" s="2"/>
      <c r="H4" s="2"/>
    </row>
    <row r="5" spans="1:8" ht="16.5" thickBot="1">
      <c r="A5" s="4"/>
      <c r="B5" s="4"/>
      <c r="C5" s="5"/>
      <c r="D5" s="2"/>
      <c r="E5" s="2"/>
      <c r="F5" s="2"/>
      <c r="G5" s="2"/>
      <c r="H5" s="2"/>
    </row>
    <row r="6" spans="1:8" ht="15.75">
      <c r="A6" s="6"/>
      <c r="B6" s="6"/>
      <c r="C6" s="7"/>
      <c r="D6" s="7"/>
      <c r="E6" s="7"/>
      <c r="F6" s="7"/>
      <c r="G6" s="7"/>
      <c r="H6" s="8"/>
    </row>
    <row r="7" spans="1:8" ht="15.75">
      <c r="A7" s="9" t="s">
        <v>3</v>
      </c>
      <c r="B7" s="9"/>
      <c r="C7" s="9"/>
      <c r="D7" s="9"/>
      <c r="E7" s="9"/>
      <c r="F7" s="9"/>
      <c r="G7" s="9"/>
      <c r="H7" s="10"/>
    </row>
    <row r="8" spans="1:8" ht="15.75">
      <c r="A8" s="11"/>
      <c r="B8" s="12">
        <v>2015</v>
      </c>
      <c r="C8" s="12">
        <v>2014</v>
      </c>
      <c r="D8" s="13"/>
      <c r="E8" s="13"/>
      <c r="F8" s="12">
        <v>2015</v>
      </c>
      <c r="G8" s="12">
        <v>2014</v>
      </c>
      <c r="H8" s="14"/>
    </row>
    <row r="9" spans="1:8" ht="15.75">
      <c r="A9" s="15" t="s">
        <v>4</v>
      </c>
      <c r="B9" s="15"/>
      <c r="C9" s="16"/>
      <c r="D9" s="17"/>
      <c r="E9" s="18" t="s">
        <v>5</v>
      </c>
      <c r="F9" s="18"/>
      <c r="G9" s="16"/>
      <c r="H9" s="14"/>
    </row>
    <row r="10" spans="1:8" ht="15.75">
      <c r="A10" s="15" t="s">
        <v>6</v>
      </c>
      <c r="B10" s="16">
        <v>452</v>
      </c>
      <c r="C10" s="16">
        <v>391</v>
      </c>
      <c r="D10" s="17"/>
      <c r="E10" s="18" t="s">
        <v>7</v>
      </c>
      <c r="F10" s="16">
        <v>519</v>
      </c>
      <c r="G10" s="16">
        <v>485</v>
      </c>
      <c r="H10" s="14"/>
    </row>
    <row r="11" spans="1:8" ht="15.75">
      <c r="A11" s="15" t="s">
        <v>8</v>
      </c>
      <c r="B11" s="19">
        <v>716</v>
      </c>
      <c r="C11" s="19">
        <v>668</v>
      </c>
      <c r="D11" s="17"/>
      <c r="E11" s="18" t="s">
        <v>9</v>
      </c>
      <c r="F11" s="20">
        <v>247</v>
      </c>
      <c r="G11" s="20">
        <v>401</v>
      </c>
      <c r="H11" s="14"/>
    </row>
    <row r="12" spans="1:8" ht="15.75">
      <c r="A12" s="15" t="s">
        <v>10</v>
      </c>
      <c r="B12" s="19">
        <v>641</v>
      </c>
      <c r="C12" s="19">
        <v>663</v>
      </c>
      <c r="D12" s="17"/>
      <c r="E12" s="18" t="s">
        <v>11</v>
      </c>
      <c r="F12" s="21">
        <f>SUM(F10:F11)</f>
        <v>766</v>
      </c>
      <c r="G12" s="21">
        <f>SUM(G10:G11)</f>
        <v>886</v>
      </c>
      <c r="H12" s="14"/>
    </row>
    <row r="13" spans="1:8" ht="15.75">
      <c r="A13" s="15" t="s">
        <v>12</v>
      </c>
      <c r="B13" s="20">
        <v>92</v>
      </c>
      <c r="C13" s="20">
        <v>78</v>
      </c>
      <c r="D13" s="17"/>
      <c r="E13" s="22"/>
      <c r="F13" s="22"/>
      <c r="G13" s="22"/>
      <c r="H13" s="14"/>
    </row>
    <row r="14" spans="1:8" ht="15.75">
      <c r="A14" s="15" t="s">
        <v>13</v>
      </c>
      <c r="B14" s="21">
        <f>SUM(B10:B13)</f>
        <v>1901</v>
      </c>
      <c r="C14" s="21">
        <f>SUM(C10:C13)</f>
        <v>1800</v>
      </c>
      <c r="D14" s="17"/>
      <c r="E14" s="18"/>
      <c r="F14" s="23"/>
      <c r="G14" s="23"/>
      <c r="H14" s="14"/>
    </row>
    <row r="15" spans="1:8" ht="15.75">
      <c r="A15" s="15"/>
      <c r="B15" s="15"/>
      <c r="C15" s="24"/>
      <c r="D15" s="17"/>
      <c r="E15" s="18" t="s">
        <v>14</v>
      </c>
      <c r="F15" s="23"/>
      <c r="G15" s="23"/>
      <c r="H15" s="14"/>
    </row>
    <row r="16" spans="1:8" ht="15.75">
      <c r="A16" s="15" t="s">
        <v>15</v>
      </c>
      <c r="B16" s="15"/>
      <c r="C16" s="25"/>
      <c r="D16" s="17"/>
      <c r="E16" s="18" t="s">
        <v>16</v>
      </c>
      <c r="F16" s="26">
        <f>G16+C50</f>
        <v>330</v>
      </c>
      <c r="G16" s="16">
        <v>159</v>
      </c>
      <c r="H16" s="14"/>
    </row>
    <row r="17" spans="1:8" ht="15.75">
      <c r="A17" s="15" t="s">
        <v>17</v>
      </c>
      <c r="B17" s="16">
        <v>4148</v>
      </c>
      <c r="C17" s="16">
        <v>3179</v>
      </c>
      <c r="D17" s="17"/>
      <c r="E17" s="18" t="s">
        <v>18</v>
      </c>
      <c r="F17" s="20">
        <v>1179</v>
      </c>
      <c r="G17" s="20">
        <v>1148</v>
      </c>
      <c r="H17" s="14"/>
    </row>
    <row r="18" spans="1:8" ht="15.75">
      <c r="A18" s="15" t="s">
        <v>19</v>
      </c>
      <c r="B18" s="20">
        <v>1340</v>
      </c>
      <c r="C18" s="20">
        <v>1092</v>
      </c>
      <c r="D18" s="17"/>
      <c r="E18" s="18" t="s">
        <v>20</v>
      </c>
      <c r="F18" s="21">
        <f>SUM(F16:F17)</f>
        <v>1509</v>
      </c>
      <c r="G18" s="21">
        <f>SUM(G16:G17)</f>
        <v>1307</v>
      </c>
      <c r="H18" s="14"/>
    </row>
    <row r="19" spans="1:8" ht="15.75">
      <c r="A19" s="15" t="s">
        <v>21</v>
      </c>
      <c r="B19" s="21">
        <f>B17-B18</f>
        <v>2808</v>
      </c>
      <c r="C19" s="21">
        <f>C17-C18</f>
        <v>2087</v>
      </c>
      <c r="D19" s="17"/>
      <c r="E19" s="18"/>
      <c r="F19" s="23"/>
      <c r="G19" s="23"/>
      <c r="H19" s="14"/>
    </row>
    <row r="20" spans="1:8" ht="15.75">
      <c r="A20" s="15" t="s">
        <v>22</v>
      </c>
      <c r="B20" s="20">
        <v>793</v>
      </c>
      <c r="C20" s="20">
        <v>709</v>
      </c>
      <c r="D20" s="17"/>
      <c r="E20" s="18" t="s">
        <v>23</v>
      </c>
      <c r="F20" s="23"/>
      <c r="G20" s="23"/>
      <c r="H20" s="14"/>
    </row>
    <row r="21" spans="1:8" ht="15.75">
      <c r="A21" s="15" t="s">
        <v>24</v>
      </c>
      <c r="B21" s="27">
        <f>SUM(B19:B20)</f>
        <v>3601</v>
      </c>
      <c r="C21" s="27">
        <f>SUM(C19:C20)</f>
        <v>2796</v>
      </c>
      <c r="D21" s="17"/>
      <c r="E21" s="18" t="s">
        <v>25</v>
      </c>
      <c r="F21" s="16">
        <v>21</v>
      </c>
      <c r="G21" s="16">
        <v>21</v>
      </c>
      <c r="H21" s="14"/>
    </row>
    <row r="22" spans="1:8" ht="15.75">
      <c r="A22" s="15"/>
      <c r="B22" s="15"/>
      <c r="C22" s="15"/>
      <c r="D22" s="17"/>
      <c r="E22" s="18" t="s">
        <v>26</v>
      </c>
      <c r="F22" s="19">
        <v>126</v>
      </c>
      <c r="G22" s="19">
        <v>126</v>
      </c>
      <c r="H22" s="14"/>
    </row>
    <row r="23" spans="1:8" ht="15.75">
      <c r="A23" s="15"/>
      <c r="B23" s="15"/>
      <c r="C23" s="15"/>
      <c r="D23" s="17"/>
      <c r="E23" s="18" t="s">
        <v>27</v>
      </c>
      <c r="F23" s="19">
        <v>794</v>
      </c>
      <c r="G23" s="19">
        <v>779</v>
      </c>
      <c r="H23" s="14"/>
    </row>
    <row r="24" spans="1:8" ht="15.75">
      <c r="A24" s="15"/>
      <c r="B24" s="15"/>
      <c r="C24" s="15"/>
      <c r="D24" s="17"/>
      <c r="E24" s="18" t="s">
        <v>28</v>
      </c>
      <c r="F24" s="28">
        <f>G24+B54</f>
        <v>2478</v>
      </c>
      <c r="G24" s="19">
        <v>1603</v>
      </c>
      <c r="H24" s="14"/>
    </row>
    <row r="25" spans="1:8" ht="15.75">
      <c r="A25" s="15"/>
      <c r="B25" s="15"/>
      <c r="C25" s="15"/>
      <c r="D25" s="17"/>
      <c r="E25" s="18" t="s">
        <v>29</v>
      </c>
      <c r="F25" s="20">
        <v>192</v>
      </c>
      <c r="G25" s="20">
        <v>126</v>
      </c>
      <c r="H25" s="14"/>
    </row>
    <row r="26" spans="1:8" ht="15.75">
      <c r="A26" s="15"/>
      <c r="B26" s="15"/>
      <c r="C26" s="15"/>
      <c r="D26" s="17"/>
      <c r="E26" s="18" t="s">
        <v>30</v>
      </c>
      <c r="F26" s="29">
        <f>F21+F22+F23+F24-F25</f>
        <v>3227</v>
      </c>
      <c r="G26" s="29">
        <f>G21+G22+G23+G24-G25</f>
        <v>2403</v>
      </c>
      <c r="H26" s="14"/>
    </row>
    <row r="27" spans="1:8" ht="15.75">
      <c r="A27" s="15"/>
      <c r="B27" s="15"/>
      <c r="C27" s="15"/>
      <c r="D27" s="17"/>
      <c r="E27" s="18"/>
      <c r="F27" s="23"/>
      <c r="G27" s="23"/>
      <c r="H27" s="14"/>
    </row>
    <row r="28" spans="1:8" ht="15.75">
      <c r="A28" s="15"/>
      <c r="B28" s="15"/>
      <c r="C28" s="15"/>
      <c r="D28" s="17"/>
      <c r="E28" s="18" t="s">
        <v>31</v>
      </c>
      <c r="F28" s="23"/>
      <c r="G28" s="23"/>
      <c r="H28" s="14"/>
    </row>
    <row r="29" spans="1:8" ht="16.5" thickBot="1">
      <c r="A29" s="15" t="s">
        <v>32</v>
      </c>
      <c r="B29" s="30">
        <f>B14+B21</f>
        <v>5502</v>
      </c>
      <c r="C29" s="30">
        <f>C14+C21</f>
        <v>4596</v>
      </c>
      <c r="D29" s="17"/>
      <c r="E29" s="18" t="s">
        <v>33</v>
      </c>
      <c r="F29" s="30">
        <f>F12+F18+F26</f>
        <v>5502</v>
      </c>
      <c r="G29" s="30">
        <f>G12+G18+G26</f>
        <v>4596</v>
      </c>
      <c r="H29" s="14"/>
    </row>
    <row r="30" spans="1:8" ht="16.5" thickTop="1">
      <c r="A30" s="31"/>
      <c r="B30" s="32"/>
      <c r="C30" s="32"/>
      <c r="D30" s="33"/>
      <c r="E30" s="34"/>
      <c r="F30" s="32"/>
      <c r="G30" s="32"/>
      <c r="H30" s="14"/>
    </row>
    <row r="31" spans="1:8" ht="15.75">
      <c r="A31" s="31" t="s">
        <v>34</v>
      </c>
      <c r="B31" s="35">
        <v>1482</v>
      </c>
      <c r="C31" s="32"/>
      <c r="D31" s="33"/>
      <c r="E31" s="34"/>
      <c r="F31" s="32"/>
      <c r="G31" s="32"/>
      <c r="H31" s="14"/>
    </row>
    <row r="32" spans="1:8" ht="15.75">
      <c r="A32" s="31" t="s">
        <v>35</v>
      </c>
      <c r="B32" s="36">
        <v>429</v>
      </c>
      <c r="C32" s="32"/>
      <c r="D32" s="33"/>
      <c r="E32" s="34"/>
      <c r="F32" s="32"/>
      <c r="G32" s="32"/>
      <c r="H32" s="14"/>
    </row>
    <row r="33" spans="1:8" ht="15.75">
      <c r="A33" s="31" t="s">
        <v>36</v>
      </c>
      <c r="B33" s="35">
        <v>228</v>
      </c>
      <c r="C33" s="32"/>
      <c r="D33" s="33"/>
      <c r="E33" s="18"/>
      <c r="F33" s="32"/>
      <c r="G33" s="32"/>
      <c r="H33" s="14"/>
    </row>
    <row r="34" spans="1:8" ht="15.75">
      <c r="A34" s="31" t="s">
        <v>37</v>
      </c>
      <c r="B34" s="37">
        <f>G17-F17+B33</f>
        <v>197</v>
      </c>
      <c r="C34" s="32"/>
      <c r="D34" s="33"/>
      <c r="E34" s="34"/>
      <c r="F34" s="32"/>
      <c r="G34" s="32"/>
      <c r="H34" s="14"/>
    </row>
    <row r="35" spans="1:8" ht="15.75">
      <c r="A35" s="31" t="s">
        <v>38</v>
      </c>
      <c r="B35" s="37">
        <f>(F22+F23)-(G22+G23)</f>
        <v>15</v>
      </c>
      <c r="C35" s="32"/>
      <c r="D35" s="33"/>
      <c r="E35" s="34"/>
      <c r="F35" s="32"/>
      <c r="G35" s="32"/>
      <c r="H35" s="14"/>
    </row>
    <row r="36" spans="1:8" ht="15.75">
      <c r="A36" s="31" t="s">
        <v>39</v>
      </c>
      <c r="B36" s="37">
        <f>F25-G25</f>
        <v>66</v>
      </c>
      <c r="C36" s="32"/>
      <c r="D36" s="33"/>
      <c r="E36" s="34"/>
      <c r="F36" s="32"/>
      <c r="G36" s="32"/>
      <c r="H36" s="14"/>
    </row>
    <row r="37" spans="1:8" ht="15.75">
      <c r="A37" s="31"/>
      <c r="B37" s="32"/>
      <c r="C37" s="32"/>
      <c r="D37" s="33"/>
      <c r="E37" s="34"/>
      <c r="F37" s="32"/>
      <c r="G37" s="32"/>
      <c r="H37" s="14"/>
    </row>
    <row r="38" spans="1:8" ht="15.75">
      <c r="A38" s="9" t="s">
        <v>40</v>
      </c>
      <c r="B38" s="9"/>
      <c r="C38" s="32"/>
      <c r="D38" s="33"/>
      <c r="E38" s="34"/>
      <c r="F38" s="32"/>
      <c r="G38" s="32"/>
      <c r="H38" s="14"/>
    </row>
    <row r="39" spans="1:8" ht="15.75">
      <c r="A39" s="31" t="s">
        <v>41</v>
      </c>
      <c r="B39" s="35">
        <v>7557</v>
      </c>
      <c r="C39" s="32"/>
      <c r="D39" s="33"/>
      <c r="E39" s="34"/>
      <c r="F39" s="32"/>
      <c r="G39" s="32"/>
      <c r="H39" s="14"/>
    </row>
    <row r="40" spans="1:8" ht="15.75">
      <c r="A40" s="31" t="s">
        <v>42</v>
      </c>
      <c r="B40" s="38">
        <v>4456</v>
      </c>
      <c r="C40" s="32"/>
      <c r="D40" s="33"/>
      <c r="E40" s="34"/>
      <c r="F40" s="32"/>
      <c r="G40" s="32"/>
      <c r="H40" s="14"/>
    </row>
    <row r="41" spans="1:8" ht="15.75">
      <c r="A41" s="31" t="s">
        <v>43</v>
      </c>
      <c r="B41" s="38">
        <v>848</v>
      </c>
      <c r="C41" s="32"/>
      <c r="D41" s="33"/>
      <c r="E41" s="34"/>
      <c r="F41" s="32"/>
      <c r="G41" s="32"/>
      <c r="H41" s="14"/>
    </row>
    <row r="42" spans="1:8" ht="15.75">
      <c r="A42" s="31" t="s">
        <v>44</v>
      </c>
      <c r="B42" s="39">
        <f>B18-C18</f>
        <v>248</v>
      </c>
      <c r="C42" s="32"/>
      <c r="D42" s="33"/>
      <c r="E42" s="34"/>
      <c r="F42" s="32"/>
      <c r="G42" s="32"/>
      <c r="H42" s="14"/>
    </row>
    <row r="43" spans="1:8" ht="15.75">
      <c r="A43" s="31" t="s">
        <v>45</v>
      </c>
      <c r="B43" s="32">
        <f>B39-B40-B41-B42</f>
        <v>2005</v>
      </c>
      <c r="C43" s="32"/>
      <c r="D43" s="33"/>
      <c r="E43" s="34"/>
      <c r="F43" s="32"/>
      <c r="G43" s="32"/>
      <c r="H43" s="14"/>
    </row>
    <row r="44" spans="1:8" ht="15.75">
      <c r="A44" s="31" t="s">
        <v>46</v>
      </c>
      <c r="B44" s="40">
        <v>75</v>
      </c>
      <c r="C44" s="32"/>
      <c r="D44" s="33"/>
      <c r="E44" s="34"/>
      <c r="F44" s="32"/>
      <c r="G44" s="32"/>
      <c r="H44" s="14"/>
    </row>
    <row r="45" spans="1:8" ht="15.75">
      <c r="A45" s="31" t="s">
        <v>47</v>
      </c>
      <c r="B45" s="32">
        <f>SUM(B43:B44)</f>
        <v>2080</v>
      </c>
      <c r="C45" s="32"/>
      <c r="D45" s="33"/>
      <c r="E45" s="34"/>
      <c r="F45" s="32"/>
      <c r="G45" s="32"/>
      <c r="H45" s="14"/>
    </row>
    <row r="46" spans="1:8" ht="15.75">
      <c r="A46" s="31" t="s">
        <v>48</v>
      </c>
      <c r="B46" s="40">
        <v>137</v>
      </c>
      <c r="C46" s="32"/>
      <c r="D46" s="33"/>
      <c r="E46" s="34"/>
      <c r="F46" s="32"/>
      <c r="G46" s="32"/>
      <c r="H46" s="14"/>
    </row>
    <row r="47" spans="1:8" ht="15.75">
      <c r="A47" s="31" t="s">
        <v>49</v>
      </c>
      <c r="B47" s="32">
        <f>B45-B46</f>
        <v>1943</v>
      </c>
      <c r="C47" s="32"/>
      <c r="D47" s="33"/>
      <c r="E47" s="34"/>
      <c r="F47" s="32"/>
      <c r="G47" s="32"/>
      <c r="H47" s="14"/>
    </row>
    <row r="48" spans="1:8" ht="15.75">
      <c r="A48" s="31" t="s">
        <v>50</v>
      </c>
      <c r="B48" s="38">
        <v>776</v>
      </c>
      <c r="C48" s="32"/>
      <c r="D48" s="33"/>
      <c r="E48" s="34"/>
      <c r="F48" s="32"/>
      <c r="G48" s="32"/>
      <c r="H48" s="14"/>
    </row>
    <row r="49" spans="1:8" ht="15.75">
      <c r="A49" s="31" t="s">
        <v>51</v>
      </c>
      <c r="B49" s="35"/>
      <c r="C49" s="35">
        <v>605</v>
      </c>
      <c r="D49" s="33"/>
      <c r="E49" s="34"/>
      <c r="F49" s="32"/>
      <c r="G49" s="32"/>
      <c r="H49" s="14"/>
    </row>
    <row r="50" spans="1:8" ht="15.75">
      <c r="A50" s="31" t="s">
        <v>52</v>
      </c>
      <c r="B50" s="41"/>
      <c r="C50" s="32">
        <f>B48-C49</f>
        <v>171</v>
      </c>
      <c r="D50" s="33"/>
      <c r="E50" s="34"/>
      <c r="F50" s="32"/>
      <c r="G50" s="32"/>
      <c r="H50" s="14"/>
    </row>
    <row r="51" spans="1:8" ht="16.5" thickBot="1">
      <c r="A51" s="31" t="s">
        <v>53</v>
      </c>
      <c r="B51" s="42">
        <f>B47-B48</f>
        <v>1167</v>
      </c>
      <c r="C51" s="32"/>
      <c r="D51" s="33"/>
      <c r="E51" s="34"/>
      <c r="F51" s="32"/>
      <c r="G51" s="32"/>
      <c r="H51" s="14"/>
    </row>
    <row r="52" spans="1:8" ht="16.5" thickTop="1">
      <c r="A52" s="31"/>
      <c r="B52" s="35"/>
      <c r="C52" s="32"/>
      <c r="D52" s="33"/>
      <c r="E52" s="34"/>
      <c r="F52" s="32"/>
      <c r="G52" s="32"/>
      <c r="H52" s="14"/>
    </row>
    <row r="53" spans="1:8" ht="15.75">
      <c r="A53" s="31" t="s">
        <v>54</v>
      </c>
      <c r="B53" s="36">
        <v>292</v>
      </c>
      <c r="C53" s="32"/>
      <c r="D53" s="33"/>
      <c r="E53" s="34"/>
      <c r="F53" s="32"/>
      <c r="G53" s="32"/>
      <c r="H53" s="14"/>
    </row>
    <row r="54" spans="1:8" ht="15.75">
      <c r="A54" s="31" t="s">
        <v>55</v>
      </c>
      <c r="B54" s="37">
        <f>B51-B53</f>
        <v>875</v>
      </c>
      <c r="C54" s="32"/>
      <c r="D54" s="33"/>
      <c r="E54" s="34"/>
      <c r="F54" s="32"/>
      <c r="G54" s="32"/>
      <c r="H54" s="14"/>
    </row>
    <row r="55" spans="1:8" ht="16.5" thickBot="1">
      <c r="A55" s="43"/>
      <c r="B55" s="43"/>
      <c r="C55" s="43"/>
      <c r="D55" s="43"/>
      <c r="E55" s="43"/>
      <c r="F55" s="43"/>
      <c r="G55" s="43"/>
      <c r="H55" s="44"/>
    </row>
    <row r="56" spans="1:8" ht="15.75">
      <c r="A56" s="2"/>
      <c r="B56" s="2"/>
      <c r="C56" s="2"/>
      <c r="D56" s="2"/>
      <c r="E56" s="2"/>
      <c r="F56" s="2"/>
      <c r="G56" s="2"/>
      <c r="H56" s="2"/>
    </row>
    <row r="57" spans="1:8" ht="15.75">
      <c r="A57" s="3" t="s">
        <v>56</v>
      </c>
      <c r="B57" s="3"/>
      <c r="C57" s="2"/>
      <c r="D57" s="2"/>
      <c r="E57" s="2"/>
      <c r="F57" s="2"/>
      <c r="G57" s="2"/>
      <c r="H57" s="2"/>
    </row>
    <row r="58" spans="1:8" ht="16.5" thickBot="1">
      <c r="A58" s="45"/>
      <c r="B58" s="45"/>
      <c r="C58" s="45"/>
      <c r="D58" s="45"/>
      <c r="E58" s="45"/>
      <c r="F58" s="45"/>
      <c r="G58" s="46"/>
      <c r="H58" s="47"/>
    </row>
    <row r="59" spans="1:8" ht="15.75">
      <c r="A59" s="48"/>
      <c r="B59" s="48"/>
      <c r="C59" s="49"/>
      <c r="D59" s="46"/>
    </row>
    <row r="60" spans="1:8" ht="15.75">
      <c r="A60" s="50" t="s">
        <v>57</v>
      </c>
      <c r="B60" s="51"/>
      <c r="C60" s="52"/>
      <c r="D60" s="53"/>
      <c r="E60" s="54"/>
      <c r="F60" s="53"/>
      <c r="G60" s="2"/>
      <c r="H60" s="2"/>
    </row>
    <row r="61" spans="1:8" ht="15.75">
      <c r="A61" s="55" t="s">
        <v>58</v>
      </c>
      <c r="B61" s="56">
        <f>B45</f>
        <v>2080</v>
      </c>
      <c r="C61" s="52"/>
      <c r="D61" s="53"/>
      <c r="E61" s="53"/>
      <c r="F61" s="53"/>
      <c r="G61" s="2"/>
      <c r="H61" s="2"/>
    </row>
    <row r="62" spans="1:8" ht="15.75">
      <c r="A62" s="55" t="s">
        <v>44</v>
      </c>
      <c r="B62" s="57">
        <f>B42</f>
        <v>248</v>
      </c>
      <c r="C62" s="52"/>
      <c r="D62" s="53"/>
      <c r="E62" s="54"/>
      <c r="F62" s="53"/>
      <c r="G62" s="2"/>
      <c r="H62" s="2"/>
    </row>
    <row r="63" spans="1:8" ht="15.75">
      <c r="A63" s="58" t="s">
        <v>59</v>
      </c>
      <c r="B63" s="59">
        <f>C49</f>
        <v>605</v>
      </c>
      <c r="C63" s="52"/>
      <c r="D63" s="53"/>
      <c r="E63" s="53"/>
      <c r="F63" s="53"/>
      <c r="G63" s="2"/>
      <c r="H63" s="2"/>
    </row>
    <row r="64" spans="1:8" ht="15.75">
      <c r="A64" s="55" t="s">
        <v>60</v>
      </c>
      <c r="B64" s="56">
        <f>B61+B62-B63</f>
        <v>1723</v>
      </c>
      <c r="C64" s="52"/>
      <c r="D64" s="53"/>
      <c r="E64" s="54"/>
      <c r="F64" s="53"/>
      <c r="G64" s="2"/>
      <c r="H64" s="2"/>
    </row>
    <row r="65" spans="1:8" ht="16.5" thickBot="1">
      <c r="A65" s="60"/>
      <c r="B65" s="60"/>
      <c r="C65" s="61"/>
      <c r="D65" s="53"/>
      <c r="E65" s="62"/>
      <c r="F65" s="53"/>
      <c r="G65" s="2"/>
      <c r="H65" s="2"/>
    </row>
    <row r="66" spans="1:8" ht="16.5" thickBot="1">
      <c r="A66" s="53"/>
      <c r="B66" s="53"/>
      <c r="C66" s="53"/>
      <c r="D66" s="53"/>
      <c r="E66" s="53"/>
      <c r="F66" s="53"/>
      <c r="G66" s="53"/>
      <c r="H66" s="53"/>
    </row>
    <row r="67" spans="1:8" ht="15.75">
      <c r="A67" s="48"/>
      <c r="B67" s="48"/>
      <c r="C67" s="63"/>
      <c r="D67" s="53"/>
      <c r="E67" s="54"/>
      <c r="F67" s="53"/>
      <c r="G67" s="2"/>
      <c r="H67" s="2"/>
    </row>
    <row r="68" spans="1:8" ht="15.75">
      <c r="A68" s="50" t="s">
        <v>61</v>
      </c>
      <c r="B68" s="51"/>
      <c r="C68" s="52"/>
      <c r="D68" s="2"/>
      <c r="E68" s="2"/>
      <c r="F68" s="2"/>
      <c r="G68" s="2"/>
      <c r="H68" s="2"/>
    </row>
    <row r="69" spans="1:8" ht="15.75">
      <c r="A69" s="51" t="s">
        <v>34</v>
      </c>
      <c r="B69" s="64">
        <f>B31</f>
        <v>1482</v>
      </c>
      <c r="C69" s="52"/>
      <c r="D69" s="2"/>
      <c r="E69" s="2"/>
      <c r="F69" s="2"/>
      <c r="G69" s="2"/>
      <c r="H69" s="2"/>
    </row>
    <row r="70" spans="1:8" ht="15.75">
      <c r="A70" s="51" t="s">
        <v>35</v>
      </c>
      <c r="B70" s="65">
        <f>-B32</f>
        <v>-429</v>
      </c>
      <c r="C70" s="52"/>
      <c r="D70" s="2"/>
      <c r="E70" s="2"/>
      <c r="F70" s="2"/>
      <c r="G70" s="2"/>
      <c r="H70" s="2"/>
    </row>
    <row r="71" spans="1:8" ht="15.75">
      <c r="A71" s="51" t="s">
        <v>62</v>
      </c>
      <c r="B71" s="64">
        <f>SUM(B69:B70)</f>
        <v>1053</v>
      </c>
      <c r="C71" s="52"/>
      <c r="D71" s="2"/>
      <c r="E71" s="2"/>
      <c r="F71" s="2"/>
      <c r="G71" s="2"/>
      <c r="H71" s="2"/>
    </row>
    <row r="72" spans="1:8" ht="15.75">
      <c r="A72" s="51"/>
      <c r="B72" s="51"/>
      <c r="C72" s="52"/>
      <c r="D72" s="2"/>
      <c r="E72" s="2"/>
      <c r="F72" s="2"/>
      <c r="G72" s="2"/>
      <c r="H72" s="2"/>
    </row>
    <row r="73" spans="1:8" ht="15.75">
      <c r="A73" s="50" t="s">
        <v>63</v>
      </c>
      <c r="B73" s="51"/>
      <c r="C73" s="52"/>
      <c r="D73" s="2"/>
      <c r="E73" s="2"/>
      <c r="F73" s="2"/>
      <c r="G73" s="2"/>
      <c r="H73" s="2"/>
    </row>
    <row r="74" spans="1:8" ht="15.75">
      <c r="A74" s="55" t="s">
        <v>64</v>
      </c>
      <c r="B74" s="56">
        <f>B21</f>
        <v>3601</v>
      </c>
      <c r="C74" s="52"/>
      <c r="D74" s="2"/>
      <c r="E74" s="2"/>
      <c r="F74" s="2"/>
      <c r="G74" s="2"/>
      <c r="H74" s="2"/>
    </row>
    <row r="75" spans="1:8" ht="15.75">
      <c r="A75" s="58" t="s">
        <v>65</v>
      </c>
      <c r="B75" s="57">
        <f>C21</f>
        <v>2796</v>
      </c>
      <c r="C75" s="52"/>
      <c r="D75" s="2"/>
      <c r="E75" s="2"/>
      <c r="F75" s="2"/>
      <c r="G75" s="2"/>
      <c r="H75" s="2"/>
    </row>
    <row r="76" spans="1:8" ht="15.75">
      <c r="A76" s="55" t="s">
        <v>44</v>
      </c>
      <c r="B76" s="59">
        <f>B42</f>
        <v>248</v>
      </c>
      <c r="C76" s="52"/>
      <c r="D76" s="2"/>
      <c r="E76" s="2"/>
      <c r="F76" s="2"/>
      <c r="G76" s="2"/>
      <c r="H76" s="2"/>
    </row>
    <row r="77" spans="1:8" ht="15.75">
      <c r="A77" s="55" t="s">
        <v>62</v>
      </c>
      <c r="B77" s="56">
        <f>B74-B75+B76</f>
        <v>1053</v>
      </c>
      <c r="C77" s="52"/>
      <c r="D77" s="2"/>
      <c r="E77" s="2"/>
      <c r="F77" s="2"/>
      <c r="G77" s="2"/>
      <c r="H77" s="2"/>
    </row>
    <row r="78" spans="1:8" ht="16.5" thickBot="1">
      <c r="A78" s="60"/>
      <c r="B78" s="60"/>
      <c r="C78" s="61"/>
      <c r="D78" s="2"/>
      <c r="E78" s="2"/>
      <c r="F78" s="2"/>
      <c r="G78" s="2"/>
      <c r="H78" s="2"/>
    </row>
    <row r="79" spans="1:8" ht="16.5" thickBot="1">
      <c r="G79" s="2"/>
      <c r="H79" s="2"/>
    </row>
    <row r="80" spans="1:8" ht="15.75">
      <c r="A80" s="48"/>
      <c r="B80" s="48"/>
      <c r="C80" s="63"/>
      <c r="D80" s="53"/>
      <c r="E80" s="53"/>
      <c r="F80" s="2"/>
      <c r="G80" s="2"/>
      <c r="H80" s="2"/>
    </row>
    <row r="81" spans="1:8" ht="15.75">
      <c r="A81" s="66" t="s">
        <v>66</v>
      </c>
      <c r="B81" s="55"/>
      <c r="C81" s="67"/>
      <c r="D81" s="68"/>
      <c r="E81" s="68"/>
      <c r="F81" s="2"/>
      <c r="G81" s="2"/>
      <c r="H81" s="2"/>
    </row>
    <row r="82" spans="1:8" ht="15.75">
      <c r="A82" s="55" t="s">
        <v>67</v>
      </c>
      <c r="B82" s="56">
        <f>B14-F12</f>
        <v>1135</v>
      </c>
      <c r="C82" s="69"/>
      <c r="D82" s="70"/>
      <c r="E82" s="70"/>
      <c r="F82" s="2"/>
      <c r="G82" s="2"/>
      <c r="H82" s="2"/>
    </row>
    <row r="83" spans="1:8" ht="15.75">
      <c r="A83" s="55" t="s">
        <v>68</v>
      </c>
      <c r="B83" s="59">
        <f>C14-G12</f>
        <v>914</v>
      </c>
      <c r="C83" s="69"/>
      <c r="D83" s="70"/>
      <c r="E83" s="70"/>
      <c r="F83" s="2"/>
      <c r="G83" s="2"/>
      <c r="H83" s="2"/>
    </row>
    <row r="84" spans="1:8" ht="15.75">
      <c r="A84" s="55" t="s">
        <v>69</v>
      </c>
      <c r="B84" s="56">
        <f>B82-B83</f>
        <v>221</v>
      </c>
      <c r="C84" s="71"/>
      <c r="D84" s="46"/>
      <c r="E84" s="46"/>
      <c r="F84" s="72"/>
      <c r="G84" s="2"/>
      <c r="H84" s="2"/>
    </row>
    <row r="85" spans="1:8" ht="16.5" thickBot="1">
      <c r="A85" s="73"/>
      <c r="B85" s="73"/>
      <c r="C85" s="74"/>
      <c r="D85" s="47"/>
      <c r="E85" s="47"/>
      <c r="F85" s="2"/>
      <c r="G85" s="2"/>
      <c r="H85" s="2"/>
    </row>
    <row r="86" spans="1:8" ht="16.5" thickBot="1">
      <c r="A86" s="75"/>
      <c r="B86" s="75"/>
      <c r="C86" s="47"/>
      <c r="D86" s="47"/>
      <c r="E86" s="47"/>
      <c r="F86" s="2"/>
      <c r="G86" s="2"/>
      <c r="H86" s="2"/>
    </row>
    <row r="87" spans="1:8" ht="15.75">
      <c r="A87" s="48"/>
      <c r="B87" s="48"/>
      <c r="C87" s="63"/>
      <c r="G87" s="2"/>
      <c r="H87" s="2"/>
    </row>
    <row r="88" spans="1:8" ht="15.75">
      <c r="A88" s="66" t="s">
        <v>70</v>
      </c>
      <c r="B88" s="55"/>
      <c r="C88" s="67"/>
      <c r="G88" s="2"/>
      <c r="H88" s="2"/>
    </row>
    <row r="89" spans="1:8" ht="15.75">
      <c r="A89" s="55" t="s">
        <v>71</v>
      </c>
      <c r="B89" s="56">
        <f>B64</f>
        <v>1723</v>
      </c>
      <c r="C89" s="69"/>
      <c r="G89" s="2"/>
      <c r="H89" s="2"/>
    </row>
    <row r="90" spans="1:8" ht="15.75">
      <c r="A90" s="58" t="s">
        <v>72</v>
      </c>
      <c r="B90" s="57">
        <f>B77</f>
        <v>1053</v>
      </c>
      <c r="C90" s="69"/>
      <c r="G90" s="2"/>
      <c r="H90" s="2"/>
    </row>
    <row r="91" spans="1:8" ht="15.75">
      <c r="A91" s="58" t="s">
        <v>73</v>
      </c>
      <c r="B91" s="59">
        <f>B84</f>
        <v>221</v>
      </c>
      <c r="C91" s="69"/>
      <c r="G91" s="2"/>
      <c r="H91" s="2"/>
    </row>
    <row r="92" spans="1:8" ht="15.75">
      <c r="A92" s="55" t="s">
        <v>74</v>
      </c>
      <c r="B92" s="56">
        <f>B89-B90-B91</f>
        <v>449</v>
      </c>
      <c r="C92" s="71"/>
      <c r="G92" s="2"/>
      <c r="H92" s="2"/>
    </row>
    <row r="93" spans="1:8" ht="16.5" thickBot="1">
      <c r="A93" s="73"/>
      <c r="B93" s="73"/>
      <c r="C93" s="74"/>
      <c r="G93" s="2"/>
      <c r="H93" s="2"/>
    </row>
    <row r="94" spans="1:8" ht="16.5" thickBot="1">
      <c r="G94" s="2"/>
      <c r="H94" s="2"/>
    </row>
    <row r="95" spans="1:8" ht="15.75">
      <c r="A95" s="48"/>
      <c r="B95" s="48"/>
      <c r="C95" s="63"/>
      <c r="D95" s="53"/>
      <c r="E95" s="53"/>
      <c r="F95" s="2"/>
      <c r="G95" s="2"/>
      <c r="H95" s="2"/>
    </row>
    <row r="96" spans="1:8" ht="15.75">
      <c r="A96" s="66" t="s">
        <v>75</v>
      </c>
      <c r="B96" s="55"/>
      <c r="C96" s="67"/>
      <c r="D96" s="68"/>
      <c r="E96" s="68"/>
      <c r="F96" s="2"/>
      <c r="G96" s="2"/>
      <c r="H96" s="2"/>
    </row>
    <row r="97" spans="1:8" ht="15.75">
      <c r="A97" s="55" t="s">
        <v>76</v>
      </c>
      <c r="B97" s="56">
        <f>B46</f>
        <v>137</v>
      </c>
      <c r="C97" s="69"/>
      <c r="D97" s="70"/>
      <c r="E97" s="70"/>
      <c r="F97" s="2"/>
      <c r="G97" s="2"/>
      <c r="H97" s="2"/>
    </row>
    <row r="98" spans="1:8" ht="15.75">
      <c r="A98" s="55" t="s">
        <v>77</v>
      </c>
      <c r="B98" s="59">
        <f>B34</f>
        <v>197</v>
      </c>
      <c r="C98" s="69"/>
      <c r="D98" s="70"/>
      <c r="E98" s="70"/>
      <c r="F98" s="2"/>
      <c r="G98" s="2"/>
      <c r="H98" s="2"/>
    </row>
    <row r="99" spans="1:8" ht="15.75">
      <c r="A99" s="55" t="s">
        <v>78</v>
      </c>
      <c r="B99" s="56">
        <f>SUM(B97:B98)</f>
        <v>334</v>
      </c>
      <c r="C99" s="71"/>
      <c r="D99" s="46"/>
      <c r="E99" s="46"/>
      <c r="F99" s="2"/>
      <c r="G99" s="2"/>
      <c r="H99" s="2"/>
    </row>
    <row r="100" spans="1:8" ht="15.75">
      <c r="A100" s="55" t="s">
        <v>79</v>
      </c>
      <c r="B100" s="59">
        <f>-B33</f>
        <v>-228</v>
      </c>
      <c r="C100" s="52"/>
      <c r="D100" s="53"/>
      <c r="E100" s="53"/>
      <c r="F100" s="2"/>
      <c r="G100" s="2"/>
      <c r="H100" s="2"/>
    </row>
    <row r="101" spans="1:8" ht="15.75">
      <c r="A101" s="55" t="s">
        <v>80</v>
      </c>
      <c r="B101" s="56">
        <f>SUM(B99:B100)</f>
        <v>106</v>
      </c>
      <c r="C101" s="76"/>
      <c r="D101" s="77"/>
      <c r="E101" s="77"/>
      <c r="F101" s="2"/>
      <c r="G101" s="2"/>
      <c r="H101" s="2"/>
    </row>
    <row r="102" spans="1:8" ht="15.75">
      <c r="A102" s="55"/>
      <c r="B102" s="56"/>
      <c r="C102" s="76"/>
      <c r="D102" s="77"/>
      <c r="E102" s="77"/>
      <c r="F102" s="2"/>
      <c r="G102" s="2"/>
      <c r="H102" s="2"/>
    </row>
    <row r="103" spans="1:8" ht="15.75">
      <c r="A103" s="66" t="s">
        <v>81</v>
      </c>
      <c r="B103" s="56"/>
      <c r="C103" s="76"/>
      <c r="D103" s="77"/>
      <c r="E103" s="77"/>
      <c r="F103" s="72"/>
      <c r="G103" s="2"/>
      <c r="H103" s="2"/>
    </row>
    <row r="104" spans="1:8" ht="15.75">
      <c r="A104" s="55" t="s">
        <v>82</v>
      </c>
      <c r="B104" s="56">
        <f>G17</f>
        <v>1148</v>
      </c>
      <c r="C104" s="76"/>
      <c r="D104" s="77"/>
      <c r="E104" s="77"/>
      <c r="F104" s="2"/>
      <c r="G104" s="2"/>
      <c r="H104" s="2"/>
    </row>
    <row r="105" spans="1:8" ht="15.75">
      <c r="A105" s="55" t="s">
        <v>83</v>
      </c>
      <c r="B105" s="57">
        <f>-F17</f>
        <v>-1179</v>
      </c>
      <c r="C105" s="78"/>
      <c r="D105" s="79"/>
      <c r="E105" s="79"/>
      <c r="F105" s="2"/>
      <c r="G105" s="2"/>
      <c r="H105" s="2"/>
    </row>
    <row r="106" spans="1:8" ht="15.75">
      <c r="A106" s="80" t="s">
        <v>76</v>
      </c>
      <c r="B106" s="81">
        <f>B46</f>
        <v>137</v>
      </c>
      <c r="C106" s="82"/>
      <c r="D106" s="83"/>
      <c r="E106" s="83"/>
      <c r="F106" s="2"/>
      <c r="G106" s="2"/>
      <c r="H106" s="2"/>
    </row>
    <row r="107" spans="1:8" ht="15.75">
      <c r="A107" s="55" t="s">
        <v>80</v>
      </c>
      <c r="B107" s="56">
        <f>B104+B105+B106</f>
        <v>106</v>
      </c>
      <c r="C107" s="52"/>
      <c r="D107" s="53"/>
      <c r="E107" s="53"/>
      <c r="F107" s="2"/>
      <c r="G107" s="2"/>
      <c r="H107" s="2"/>
    </row>
    <row r="108" spans="1:8" ht="16.5" thickBot="1">
      <c r="A108" s="55"/>
      <c r="B108" s="56"/>
      <c r="C108" s="52"/>
      <c r="D108" s="53"/>
      <c r="E108" s="53"/>
      <c r="F108" s="2"/>
      <c r="G108" s="2"/>
      <c r="H108" s="2"/>
    </row>
    <row r="109" spans="1:8" ht="16.5" thickBot="1">
      <c r="A109" s="84"/>
      <c r="B109" s="85"/>
      <c r="C109" s="84"/>
      <c r="D109" s="53"/>
      <c r="E109" s="53"/>
      <c r="F109" s="72"/>
      <c r="G109" s="2"/>
      <c r="H109" s="2"/>
    </row>
    <row r="110" spans="1:8" ht="15.75">
      <c r="A110" s="55"/>
      <c r="B110" s="56"/>
      <c r="C110" s="52"/>
      <c r="D110" s="53"/>
      <c r="E110" s="53"/>
      <c r="F110" s="2"/>
      <c r="G110" s="2"/>
      <c r="H110" s="2"/>
    </row>
    <row r="111" spans="1:8" ht="15.75">
      <c r="A111" s="66" t="s">
        <v>84</v>
      </c>
      <c r="B111" s="56"/>
      <c r="C111" s="52"/>
      <c r="D111" s="53"/>
      <c r="E111" s="53"/>
      <c r="F111" s="2"/>
      <c r="G111" s="2"/>
      <c r="H111" s="2"/>
    </row>
    <row r="112" spans="1:8" ht="15.75">
      <c r="A112" s="55" t="s">
        <v>54</v>
      </c>
      <c r="B112" s="56">
        <f>B53</f>
        <v>292</v>
      </c>
      <c r="C112" s="52"/>
      <c r="D112" s="53"/>
      <c r="E112" s="53"/>
      <c r="F112" s="2"/>
      <c r="G112" s="2"/>
      <c r="H112" s="2"/>
    </row>
    <row r="113" spans="1:8" ht="15.75">
      <c r="A113" s="55" t="s">
        <v>85</v>
      </c>
      <c r="B113" s="59">
        <f>B36</f>
        <v>66</v>
      </c>
      <c r="C113" s="52"/>
      <c r="D113" s="53"/>
      <c r="E113" s="53"/>
      <c r="F113" s="2"/>
      <c r="G113" s="2"/>
      <c r="H113" s="2"/>
    </row>
    <row r="114" spans="1:8" ht="15.75">
      <c r="A114" s="55" t="s">
        <v>86</v>
      </c>
      <c r="B114" s="56">
        <f>SUM(B112:B113)</f>
        <v>358</v>
      </c>
      <c r="C114" s="52"/>
      <c r="D114" s="53"/>
      <c r="E114" s="53"/>
      <c r="F114" s="2"/>
      <c r="G114" s="2"/>
      <c r="H114" s="2"/>
    </row>
    <row r="115" spans="1:8" ht="15.75">
      <c r="A115" s="55" t="s">
        <v>87</v>
      </c>
      <c r="B115" s="59">
        <f>-B35</f>
        <v>-15</v>
      </c>
      <c r="C115" s="52"/>
      <c r="D115" s="53"/>
      <c r="E115" s="53"/>
      <c r="F115" s="2"/>
      <c r="G115" s="2"/>
      <c r="H115" s="2"/>
    </row>
    <row r="116" spans="1:8" ht="15.75">
      <c r="A116" s="55" t="s">
        <v>88</v>
      </c>
      <c r="B116" s="56">
        <f>SUM(B114:B115)</f>
        <v>343</v>
      </c>
      <c r="C116" s="52"/>
      <c r="D116" s="53"/>
      <c r="E116" s="53"/>
      <c r="F116" s="2"/>
      <c r="G116" s="2"/>
      <c r="H116" s="2"/>
    </row>
    <row r="117" spans="1:8" ht="15.75">
      <c r="A117" s="55"/>
      <c r="B117" s="56"/>
      <c r="C117" s="52"/>
      <c r="D117" s="53"/>
      <c r="E117" s="53"/>
      <c r="F117" s="2"/>
      <c r="G117" s="2"/>
      <c r="H117" s="2"/>
    </row>
    <row r="118" spans="1:8" ht="15.75">
      <c r="A118" s="66" t="s">
        <v>81</v>
      </c>
      <c r="B118" s="56"/>
      <c r="C118" s="52"/>
      <c r="D118" s="53"/>
      <c r="E118" s="53"/>
      <c r="F118" s="2"/>
      <c r="G118" s="2"/>
      <c r="H118" s="2"/>
    </row>
    <row r="119" spans="1:8" ht="15.75">
      <c r="A119" s="55" t="s">
        <v>89</v>
      </c>
      <c r="B119" s="56">
        <f>G26</f>
        <v>2403</v>
      </c>
      <c r="C119" s="52"/>
      <c r="D119" s="53"/>
      <c r="E119" s="53"/>
      <c r="F119" s="2"/>
      <c r="G119" s="2"/>
      <c r="H119" s="2"/>
    </row>
    <row r="120" spans="1:8" ht="15.75">
      <c r="A120" s="55" t="s">
        <v>90</v>
      </c>
      <c r="B120" s="57">
        <f>-F26</f>
        <v>-3227</v>
      </c>
      <c r="C120" s="52"/>
      <c r="D120" s="53"/>
      <c r="E120" s="53"/>
      <c r="F120" s="2"/>
      <c r="G120" s="2"/>
      <c r="H120" s="2"/>
    </row>
    <row r="121" spans="1:8" ht="15.75">
      <c r="A121" s="55" t="s">
        <v>54</v>
      </c>
      <c r="B121" s="57">
        <f>B53</f>
        <v>292</v>
      </c>
      <c r="C121" s="52"/>
      <c r="D121" s="53"/>
      <c r="E121" s="53"/>
      <c r="F121" s="2"/>
      <c r="G121" s="2"/>
      <c r="H121" s="2"/>
    </row>
    <row r="122" spans="1:8" ht="15.75">
      <c r="A122" s="55" t="s">
        <v>55</v>
      </c>
      <c r="B122" s="59">
        <f>B54</f>
        <v>875</v>
      </c>
      <c r="C122" s="52"/>
      <c r="D122" s="53"/>
      <c r="E122" s="53"/>
      <c r="F122" s="2"/>
      <c r="G122" s="2"/>
      <c r="H122" s="2"/>
    </row>
    <row r="123" spans="1:8" ht="15.75">
      <c r="A123" s="55"/>
      <c r="B123" s="56">
        <f>SUM(B119:B122)</f>
        <v>343</v>
      </c>
      <c r="C123" s="52"/>
      <c r="D123" s="53"/>
      <c r="E123" s="53"/>
      <c r="F123" s="2"/>
      <c r="G123" s="2"/>
      <c r="H123" s="2"/>
    </row>
    <row r="124" spans="1:8" ht="16.5" thickBot="1">
      <c r="A124" s="73"/>
      <c r="B124" s="73"/>
      <c r="C124" s="74"/>
      <c r="D124" s="47"/>
      <c r="E124" s="47"/>
      <c r="F124" s="2"/>
      <c r="G124" s="2"/>
      <c r="H124" s="2"/>
    </row>
    <row r="125" spans="1:8" ht="16.5" thickBot="1">
      <c r="A125" s="2"/>
      <c r="B125" s="2"/>
      <c r="C125" s="2"/>
      <c r="D125" s="2"/>
      <c r="E125" s="2"/>
      <c r="F125" s="2"/>
      <c r="G125" s="2"/>
      <c r="H125" s="2"/>
    </row>
    <row r="126" spans="1:8" ht="15.75">
      <c r="A126" s="48"/>
      <c r="B126" s="48"/>
      <c r="C126" s="63"/>
      <c r="D126" s="2"/>
      <c r="E126" s="2"/>
      <c r="F126" s="2"/>
      <c r="G126" s="2"/>
      <c r="H126" s="2"/>
    </row>
    <row r="127" spans="1:8" ht="15.75">
      <c r="A127" s="86" t="s">
        <v>91</v>
      </c>
      <c r="B127" s="87"/>
      <c r="C127" s="52"/>
      <c r="D127" s="2"/>
      <c r="E127" s="2"/>
      <c r="F127" s="2"/>
      <c r="G127" s="2"/>
      <c r="H127" s="2"/>
    </row>
    <row r="128" spans="1:8" ht="15.75">
      <c r="A128" s="88" t="s">
        <v>92</v>
      </c>
      <c r="B128" s="55"/>
      <c r="C128" s="52"/>
      <c r="D128" s="2"/>
      <c r="E128" s="2"/>
      <c r="F128" s="2"/>
      <c r="G128" s="2"/>
      <c r="H128" s="2"/>
    </row>
    <row r="129" spans="1:8" ht="15.75">
      <c r="A129" s="55" t="s">
        <v>53</v>
      </c>
      <c r="B129" s="56">
        <f>B51</f>
        <v>1167</v>
      </c>
      <c r="C129" s="52"/>
      <c r="D129" s="2"/>
      <c r="E129" s="2"/>
      <c r="F129" s="2"/>
      <c r="G129" s="2"/>
      <c r="H129" s="2"/>
    </row>
    <row r="130" spans="1:8" ht="15.75">
      <c r="A130" s="55" t="s">
        <v>44</v>
      </c>
      <c r="B130" s="57">
        <f>B42</f>
        <v>248</v>
      </c>
      <c r="C130" s="52"/>
      <c r="D130" s="2"/>
      <c r="E130" s="2"/>
      <c r="F130" s="2"/>
      <c r="G130" s="2"/>
      <c r="H130" s="2"/>
    </row>
    <row r="131" spans="1:8" ht="15.75">
      <c r="A131" s="55" t="s">
        <v>93</v>
      </c>
      <c r="B131" s="57">
        <f>C50</f>
        <v>171</v>
      </c>
      <c r="C131" s="52"/>
      <c r="D131" s="2"/>
      <c r="E131" s="2"/>
      <c r="F131" s="2"/>
      <c r="G131" s="2"/>
      <c r="H131" s="2"/>
    </row>
    <row r="132" spans="1:8" ht="15.75">
      <c r="A132" s="55" t="s">
        <v>94</v>
      </c>
      <c r="B132" s="57"/>
      <c r="C132" s="52"/>
      <c r="D132" s="2"/>
      <c r="E132" s="2"/>
      <c r="F132" s="2"/>
      <c r="G132" s="2"/>
      <c r="H132" s="2"/>
    </row>
    <row r="133" spans="1:8" ht="15.75">
      <c r="A133" s="55" t="s">
        <v>8</v>
      </c>
      <c r="B133" s="57">
        <f>C11-B11</f>
        <v>-48</v>
      </c>
      <c r="C133" s="52"/>
      <c r="D133" s="2"/>
      <c r="E133" s="2"/>
      <c r="F133" s="2"/>
      <c r="G133" s="2"/>
      <c r="H133" s="2"/>
    </row>
    <row r="134" spans="1:8" ht="15.75">
      <c r="A134" s="55" t="s">
        <v>10</v>
      </c>
      <c r="B134" s="57">
        <f>C12-B12</f>
        <v>22</v>
      </c>
      <c r="C134" s="52"/>
      <c r="D134" s="2"/>
      <c r="E134" s="2"/>
      <c r="F134" s="2"/>
      <c r="G134" s="2"/>
      <c r="H134" s="2"/>
    </row>
    <row r="135" spans="1:8" ht="15.75">
      <c r="A135" s="55" t="s">
        <v>7</v>
      </c>
      <c r="B135" s="57">
        <f>F10-G10</f>
        <v>34</v>
      </c>
      <c r="C135" s="52"/>
      <c r="D135" s="2"/>
      <c r="E135" s="2"/>
      <c r="F135" s="2"/>
      <c r="G135" s="2"/>
      <c r="H135" s="2"/>
    </row>
    <row r="136" spans="1:8" ht="15.75">
      <c r="A136" s="55" t="s">
        <v>9</v>
      </c>
      <c r="B136" s="57">
        <f>F11-G11</f>
        <v>-154</v>
      </c>
      <c r="C136" s="52"/>
      <c r="D136" s="2"/>
      <c r="E136" s="2"/>
      <c r="F136" s="2"/>
      <c r="G136" s="2"/>
      <c r="H136" s="2"/>
    </row>
    <row r="137" spans="1:8" ht="15.75">
      <c r="A137" s="55" t="s">
        <v>12</v>
      </c>
      <c r="B137" s="57">
        <f>C13-B13</f>
        <v>-14</v>
      </c>
      <c r="C137" s="52"/>
      <c r="D137" s="2"/>
      <c r="E137" s="2"/>
      <c r="F137" s="2"/>
      <c r="G137" s="2"/>
      <c r="H137" s="2"/>
    </row>
    <row r="138" spans="1:8" ht="16.5" thickBot="1">
      <c r="A138" s="88" t="s">
        <v>95</v>
      </c>
      <c r="B138" s="89">
        <f>SUM(B129:B137)</f>
        <v>1426</v>
      </c>
      <c r="C138" s="52"/>
      <c r="D138" s="2"/>
      <c r="E138" s="2"/>
      <c r="F138" s="2"/>
      <c r="G138" s="2"/>
      <c r="H138" s="2"/>
    </row>
    <row r="139" spans="1:8" ht="16.5" thickTop="1">
      <c r="A139" s="55"/>
      <c r="B139" s="55"/>
      <c r="C139" s="52"/>
      <c r="D139" s="2"/>
      <c r="E139" s="2"/>
      <c r="F139" s="2"/>
      <c r="G139" s="2"/>
      <c r="H139" s="2"/>
    </row>
    <row r="140" spans="1:8" ht="15.75">
      <c r="A140" s="88" t="s">
        <v>96</v>
      </c>
      <c r="B140" s="90"/>
      <c r="C140" s="71"/>
    </row>
    <row r="141" spans="1:8" ht="15.75">
      <c r="A141" s="55" t="s">
        <v>97</v>
      </c>
      <c r="B141" s="56">
        <f>-B31</f>
        <v>-1482</v>
      </c>
      <c r="C141" s="71"/>
    </row>
    <row r="142" spans="1:8" ht="15.75">
      <c r="A142" s="55" t="s">
        <v>98</v>
      </c>
      <c r="B142" s="59">
        <f>B32</f>
        <v>429</v>
      </c>
      <c r="C142" s="71"/>
    </row>
    <row r="143" spans="1:8" ht="16.5" thickBot="1">
      <c r="A143" s="88" t="s">
        <v>99</v>
      </c>
      <c r="B143" s="89">
        <f>SUM(B141:B142)</f>
        <v>-1053</v>
      </c>
      <c r="C143" s="71"/>
    </row>
    <row r="144" spans="1:8" ht="15.75" thickTop="1">
      <c r="A144" s="90"/>
      <c r="B144" s="90"/>
      <c r="C144" s="71"/>
    </row>
    <row r="145" spans="1:3" ht="15.75">
      <c r="A145" s="88" t="s">
        <v>100</v>
      </c>
      <c r="B145" s="55"/>
      <c r="C145" s="52"/>
    </row>
    <row r="146" spans="1:3" ht="15.75">
      <c r="A146" s="55" t="s">
        <v>101</v>
      </c>
      <c r="B146" s="56">
        <f>-B34</f>
        <v>-197</v>
      </c>
      <c r="C146" s="52"/>
    </row>
    <row r="147" spans="1:3" ht="15.75">
      <c r="A147" s="55" t="s">
        <v>102</v>
      </c>
      <c r="B147" s="57">
        <f>B33</f>
        <v>228</v>
      </c>
      <c r="C147" s="52"/>
    </row>
    <row r="148" spans="1:3" ht="15.75">
      <c r="A148" s="55" t="s">
        <v>103</v>
      </c>
      <c r="B148" s="57">
        <f>-B53</f>
        <v>-292</v>
      </c>
      <c r="C148" s="52"/>
    </row>
    <row r="149" spans="1:3" ht="15.75">
      <c r="A149" s="55" t="s">
        <v>104</v>
      </c>
      <c r="B149" s="57">
        <f>-B36</f>
        <v>-66</v>
      </c>
      <c r="C149" s="52"/>
    </row>
    <row r="150" spans="1:3" ht="15.75">
      <c r="A150" s="55" t="s">
        <v>105</v>
      </c>
      <c r="B150" s="57">
        <f>B35</f>
        <v>15</v>
      </c>
      <c r="C150" s="52"/>
    </row>
    <row r="151" spans="1:3" ht="16.5" thickBot="1">
      <c r="A151" s="88" t="s">
        <v>106</v>
      </c>
      <c r="B151" s="89">
        <f>SUM(B146:B150)</f>
        <v>-312</v>
      </c>
      <c r="C151" s="52"/>
    </row>
    <row r="152" spans="1:3" ht="16.5" thickTop="1">
      <c r="A152" s="55"/>
      <c r="B152" s="55"/>
      <c r="C152" s="52"/>
    </row>
    <row r="153" spans="1:3" ht="16.5" thickBot="1">
      <c r="A153" s="88" t="s">
        <v>107</v>
      </c>
      <c r="B153" s="91">
        <f>B138+B143+B151</f>
        <v>61</v>
      </c>
      <c r="C153" s="52"/>
    </row>
    <row r="154" spans="1:3" ht="17.25" thickTop="1" thickBot="1">
      <c r="A154" s="60"/>
      <c r="B154" s="60"/>
      <c r="C154" s="61"/>
    </row>
    <row r="155" spans="1:3" ht="15.75">
      <c r="A155" s="2"/>
      <c r="B155" s="2"/>
      <c r="C155" s="2"/>
    </row>
    <row r="156" spans="1:3" ht="15.75">
      <c r="A156" s="2"/>
      <c r="B156" s="2"/>
      <c r="C156" s="2"/>
    </row>
    <row r="157" spans="1:3" ht="15.75">
      <c r="A157" s="2"/>
      <c r="B157" s="2"/>
      <c r="C157" s="2"/>
    </row>
    <row r="158" spans="1:3" ht="15.75">
      <c r="A158" s="2"/>
      <c r="B158" s="2"/>
      <c r="C158" s="2"/>
    </row>
    <row r="159" spans="1:3" ht="15.75">
      <c r="A159" s="2"/>
      <c r="B159" s="2"/>
      <c r="C159" s="2"/>
    </row>
    <row r="160" spans="1:3" ht="15.75">
      <c r="A160" s="2"/>
      <c r="B160" s="2"/>
      <c r="C160" s="2"/>
    </row>
    <row r="161" spans="1:3" ht="15.75">
      <c r="A161" s="2"/>
      <c r="B161" s="2"/>
      <c r="C161" s="2"/>
    </row>
    <row r="162" spans="1:3" ht="15.75">
      <c r="A162" s="2"/>
      <c r="B162" s="2"/>
      <c r="C162" s="2"/>
    </row>
  </sheetData>
  <mergeCells count="3">
    <mergeCell ref="A7:H7"/>
    <mergeCell ref="A38:B38"/>
    <mergeCell ref="A127:B1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2017-11-12T11:22:55Z</dcterms:created>
  <dcterms:modified xsi:type="dcterms:W3CDTF">2017-11-12T11:23:05Z</dcterms:modified>
</cp:coreProperties>
</file>