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75" windowWidth="15480" windowHeight="10230"/>
  </bookViews>
  <sheets>
    <sheet name="Chapter 30" sheetId="16" r:id="rId1"/>
    <sheet name="#1" sheetId="5" r:id="rId2"/>
    <sheet name="#2" sheetId="17" r:id="rId3"/>
    <sheet name="#3" sheetId="18" r:id="rId4"/>
    <sheet name="#4" sheetId="19" r:id="rId5"/>
  </sheets>
  <calcPr calcId="125725"/>
</workbook>
</file>

<file path=xl/calcChain.xml><?xml version="1.0" encoding="utf-8"?>
<calcChain xmlns="http://schemas.openxmlformats.org/spreadsheetml/2006/main">
  <c r="D18" i="19"/>
  <c r="D21" i="18"/>
  <c r="D23"/>
  <c r="D20"/>
  <c r="D11" i="17"/>
  <c r="D12" i="5"/>
  <c r="D23"/>
  <c r="F20" i="17"/>
  <c r="D20"/>
  <c r="D21"/>
  <c r="F21"/>
  <c r="D22"/>
  <c r="D19" i="5"/>
  <c r="E19"/>
  <c r="D20"/>
  <c r="D21"/>
  <c r="D22"/>
  <c r="E20"/>
  <c r="E22"/>
  <c r="E23"/>
  <c r="E21"/>
  <c r="F22" i="17"/>
</calcChain>
</file>

<file path=xl/sharedStrings.xml><?xml version="1.0" encoding="utf-8"?>
<sst xmlns="http://schemas.openxmlformats.org/spreadsheetml/2006/main" count="72" uniqueCount="42">
  <si>
    <t>Input Area:</t>
  </si>
  <si>
    <t>Output Area:</t>
  </si>
  <si>
    <t>Input boxes in tan</t>
  </si>
  <si>
    <t>Output boxes in yellow</t>
  </si>
  <si>
    <t>Given data in blue</t>
  </si>
  <si>
    <t>Calculations in red</t>
  </si>
  <si>
    <t>Answers in green</t>
  </si>
  <si>
    <t>Chapter 30</t>
  </si>
  <si>
    <t>Question 1</t>
  </si>
  <si>
    <t>Trade credit</t>
  </si>
  <si>
    <t>Secured mortgage notes</t>
  </si>
  <si>
    <t>Senior debentures</t>
  </si>
  <si>
    <t>Junior debentures</t>
  </si>
  <si>
    <t>Equity</t>
  </si>
  <si>
    <t>Total assets</t>
  </si>
  <si>
    <t>Original claim</t>
  </si>
  <si>
    <t>Distribution of 
liquidating value</t>
  </si>
  <si>
    <t>Question 2</t>
  </si>
  <si>
    <t>Mortgage bonds</t>
  </si>
  <si>
    <t>Going concern value</t>
  </si>
  <si>
    <t>Reorganized claim</t>
  </si>
  <si>
    <t>Senior debenture</t>
  </si>
  <si>
    <t>Junior debenture</t>
  </si>
  <si>
    <t>Senior debenture recovered (cents per dollar)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</si>
  <si>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</si>
  <si>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</si>
  <si>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</si>
  <si>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</si>
  <si>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>Problems 1-4</t>
  </si>
  <si>
    <t>Question 3</t>
  </si>
  <si>
    <t>EBIT</t>
  </si>
  <si>
    <t>Net working capital</t>
  </si>
  <si>
    <t>Market value of equity</t>
  </si>
  <si>
    <t>Book value of equity</t>
  </si>
  <si>
    <t>Accumulated retained earnings</t>
  </si>
  <si>
    <t>Book value of debt</t>
  </si>
  <si>
    <t>Z-Score</t>
  </si>
  <si>
    <t>Sales</t>
  </si>
  <si>
    <t>Shares outstanding</t>
  </si>
  <si>
    <t>Share price</t>
  </si>
  <si>
    <t>Question 4</t>
  </si>
  <si>
    <t>Total liabilities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</si>
</sst>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_(* #,##0.000_);_(* \(#,##0.000\);_(* &quot;-&quot;_);_(@_)"/>
  </numFmts>
  <fonts count="24">
    <font>
      <sz val="10"/>
      <name val="Arial"/>
    </font>
    <font>
      <sz val="10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indexed="12"/>
      <name val="Arial"/>
      <family val="2"/>
    </font>
    <font>
      <b/>
      <sz val="12"/>
      <color indexed="57"/>
      <name val="Arial"/>
      <family val="2"/>
    </font>
    <font>
      <sz val="8"/>
      <name val="Arial"/>
      <family val="2"/>
    </font>
    <font>
      <sz val="12"/>
      <color indexed="10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sz val="12"/>
      <color indexed="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b/>
      <sz val="14"/>
      <name val="Arial"/>
      <family val="2"/>
    </font>
    <font>
      <sz val="12"/>
      <color indexed="8"/>
      <name val="Arial"/>
      <family val="2"/>
    </font>
    <font>
      <b/>
      <sz val="10"/>
      <color indexed="9"/>
      <name val="Arial"/>
      <family val="2"/>
    </font>
    <font>
      <sz val="12"/>
      <color indexed="10"/>
      <name val="Arial"/>
      <family val="2"/>
    </font>
    <font>
      <b/>
      <sz val="12"/>
      <color indexed="57"/>
      <name val="Arial"/>
      <family val="2"/>
    </font>
    <font>
      <sz val="12"/>
      <color indexed="12"/>
      <name val="Arial"/>
      <family val="2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3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3" fillId="2" borderId="4" xfId="0" applyFont="1" applyFill="1" applyBorder="1"/>
    <xf numFmtId="0" fontId="2" fillId="2" borderId="0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3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3" fillId="3" borderId="4" xfId="0" applyFont="1" applyFill="1" applyBorder="1"/>
    <xf numFmtId="0" fontId="2" fillId="3" borderId="0" xfId="0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0" fontId="2" fillId="2" borderId="4" xfId="0" applyFont="1" applyFill="1" applyBorder="1"/>
    <xf numFmtId="0" fontId="2" fillId="3" borderId="4" xfId="0" applyFont="1" applyFill="1" applyBorder="1"/>
    <xf numFmtId="0" fontId="7" fillId="3" borderId="0" xfId="0" applyFont="1" applyFill="1" applyBorder="1"/>
    <xf numFmtId="0" fontId="8" fillId="4" borderId="0" xfId="0" applyFont="1" applyFill="1" applyBorder="1"/>
    <xf numFmtId="0" fontId="8" fillId="4" borderId="0" xfId="0" applyFont="1" applyFill="1"/>
    <xf numFmtId="0" fontId="0" fillId="4" borderId="0" xfId="0" applyFill="1"/>
    <xf numFmtId="2" fontId="9" fillId="4" borderId="0" xfId="0" applyNumberFormat="1" applyFont="1" applyFill="1" applyBorder="1" applyAlignment="1"/>
    <xf numFmtId="0" fontId="10" fillId="4" borderId="0" xfId="0" applyFont="1" applyFill="1" applyBorder="1"/>
    <xf numFmtId="0" fontId="11" fillId="4" borderId="0" xfId="0" applyFont="1" applyFill="1" applyBorder="1" applyAlignment="1">
      <alignment horizontal="center"/>
    </xf>
    <xf numFmtId="0" fontId="12" fillId="4" borderId="0" xfId="0" applyFont="1" applyFill="1" applyBorder="1"/>
    <xf numFmtId="0" fontId="13" fillId="4" borderId="0" xfId="0" applyFont="1" applyFill="1" applyBorder="1"/>
    <xf numFmtId="0" fontId="14" fillId="4" borderId="0" xfId="0" applyFont="1" applyFill="1" applyBorder="1"/>
    <xf numFmtId="0" fontId="15" fillId="4" borderId="0" xfId="0" applyFont="1" applyFill="1" applyBorder="1"/>
    <xf numFmtId="0" fontId="16" fillId="4" borderId="0" xfId="0" applyFont="1" applyFill="1" applyBorder="1"/>
    <xf numFmtId="0" fontId="5" fillId="4" borderId="0" xfId="0" applyFont="1" applyFill="1" applyBorder="1"/>
    <xf numFmtId="0" fontId="0" fillId="4" borderId="0" xfId="0" applyFill="1" applyBorder="1"/>
    <xf numFmtId="42" fontId="4" fillId="2" borderId="0" xfId="1" applyNumberFormat="1" applyFont="1" applyFill="1" applyBorder="1"/>
    <xf numFmtId="42" fontId="4" fillId="2" borderId="0" xfId="0" applyNumberFormat="1" applyFont="1" applyFill="1" applyBorder="1"/>
    <xf numFmtId="37" fontId="2" fillId="2" borderId="0" xfId="1" applyNumberFormat="1" applyFont="1" applyFill="1" applyBorder="1"/>
    <xf numFmtId="0" fontId="17" fillId="0" borderId="0" xfId="0" applyFont="1" applyAlignment="1"/>
    <xf numFmtId="0" fontId="2" fillId="0" borderId="0" xfId="0" applyFont="1" applyAlignment="1"/>
    <xf numFmtId="37" fontId="2" fillId="3" borderId="0" xfId="1" applyNumberFormat="1" applyFont="1" applyFill="1" applyBorder="1"/>
    <xf numFmtId="0" fontId="3" fillId="3" borderId="9" xfId="0" applyFont="1" applyFill="1" applyBorder="1" applyAlignment="1">
      <alignment horizontal="right"/>
    </xf>
    <xf numFmtId="0" fontId="3" fillId="3" borderId="9" xfId="0" applyFont="1" applyFill="1" applyBorder="1" applyAlignment="1">
      <alignment horizontal="right" wrapText="1"/>
    </xf>
    <xf numFmtId="42" fontId="7" fillId="3" borderId="0" xfId="0" applyNumberFormat="1" applyFont="1" applyFill="1" applyBorder="1" applyAlignment="1">
      <alignment horizontal="center"/>
    </xf>
    <xf numFmtId="42" fontId="7" fillId="3" borderId="0" xfId="0" applyNumberFormat="1" applyFont="1" applyFill="1" applyBorder="1"/>
    <xf numFmtId="42" fontId="18" fillId="3" borderId="0" xfId="0" applyNumberFormat="1" applyFont="1" applyFill="1" applyBorder="1"/>
    <xf numFmtId="0" fontId="19" fillId="4" borderId="0" xfId="0" applyFont="1" applyFill="1" applyBorder="1"/>
    <xf numFmtId="42" fontId="20" fillId="2" borderId="0" xfId="1" applyNumberFormat="1" applyFont="1" applyFill="1" applyBorder="1"/>
    <xf numFmtId="44" fontId="20" fillId="3" borderId="0" xfId="2" applyNumberFormat="1" applyFont="1" applyFill="1" applyBorder="1"/>
    <xf numFmtId="164" fontId="21" fillId="3" borderId="10" xfId="0" applyNumberFormat="1" applyFont="1" applyFill="1" applyBorder="1" applyAlignment="1">
      <alignment horizontal="center"/>
    </xf>
    <xf numFmtId="0" fontId="2" fillId="3" borderId="0" xfId="0" applyFont="1" applyFill="1" applyBorder="1"/>
    <xf numFmtId="42" fontId="20" fillId="3" borderId="0" xfId="0" applyNumberFormat="1" applyFont="1" applyFill="1" applyBorder="1"/>
    <xf numFmtId="42" fontId="22" fillId="2" borderId="0" xfId="0" applyNumberFormat="1" applyFont="1" applyFill="1" applyBorder="1"/>
    <xf numFmtId="42" fontId="22" fillId="2" borderId="0" xfId="1" applyNumberFormat="1" applyFont="1" applyFill="1" applyBorder="1"/>
    <xf numFmtId="41" fontId="22" fillId="2" borderId="0" xfId="1" applyNumberFormat="1" applyFont="1" applyFill="1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06"/>
  <sheetViews>
    <sheetView tabSelected="1" workbookViewId="0"/>
  </sheetViews>
  <sheetFormatPr defaultRowHeight="12.75"/>
  <cols>
    <col min="1" max="3" width="9.140625" style="26"/>
    <col min="4" max="4" width="42.5703125" style="26" customWidth="1"/>
    <col min="5" max="16384" width="9.140625" style="26"/>
  </cols>
  <sheetData>
    <row r="1" spans="1:29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</row>
    <row r="2" spans="1:29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</row>
    <row r="3" spans="1:29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</row>
    <row r="4" spans="1:29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</row>
    <row r="5" spans="1:29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</row>
    <row r="6" spans="1:29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</row>
    <row r="7" spans="1:29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</row>
    <row r="8" spans="1:29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</row>
    <row r="9" spans="1:29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</row>
    <row r="10" spans="1:29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</row>
    <row r="11" spans="1:29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</row>
    <row r="12" spans="1:29" ht="59.25">
      <c r="A12" s="24"/>
      <c r="B12" s="24"/>
      <c r="C12" s="24"/>
      <c r="D12" s="27" t="s">
        <v>7</v>
      </c>
      <c r="E12" s="24"/>
      <c r="F12" s="28"/>
      <c r="G12" s="24"/>
      <c r="H12" s="24"/>
      <c r="I12" s="24"/>
      <c r="J12" s="24"/>
      <c r="K12" s="24"/>
      <c r="L12" s="24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</row>
    <row r="13" spans="1:29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</row>
    <row r="14" spans="1:29" ht="23.25">
      <c r="A14" s="24"/>
      <c r="B14" s="24"/>
      <c r="C14" s="24"/>
      <c r="D14" s="29" t="s">
        <v>28</v>
      </c>
      <c r="E14" s="24"/>
      <c r="F14" s="24"/>
      <c r="G14" s="24"/>
      <c r="H14" s="24"/>
      <c r="I14" s="24"/>
      <c r="J14" s="24"/>
      <c r="K14" s="24"/>
      <c r="L14" s="24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</row>
    <row r="15" spans="1:29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</row>
    <row r="16" spans="1:29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</row>
    <row r="17" spans="1:29" ht="15">
      <c r="A17" s="24"/>
      <c r="B17" s="24"/>
      <c r="C17" s="24"/>
      <c r="D17" s="30"/>
      <c r="E17" s="24"/>
      <c r="F17" s="24"/>
      <c r="G17" s="24"/>
      <c r="H17" s="24"/>
      <c r="I17" s="24"/>
      <c r="J17" s="24"/>
      <c r="K17" s="24"/>
      <c r="L17" s="24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</row>
    <row r="18" spans="1:29" ht="15.75">
      <c r="A18" s="24"/>
      <c r="B18" s="24"/>
      <c r="C18" s="24"/>
      <c r="D18" s="31" t="s">
        <v>2</v>
      </c>
      <c r="E18" s="24"/>
      <c r="F18" s="24"/>
      <c r="G18" s="24"/>
      <c r="H18" s="24"/>
      <c r="I18" s="24"/>
      <c r="J18" s="24"/>
      <c r="K18" s="24"/>
      <c r="L18" s="24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</row>
    <row r="19" spans="1:29" ht="15.75">
      <c r="A19" s="24"/>
      <c r="B19" s="24"/>
      <c r="C19" s="24"/>
      <c r="D19" s="32" t="s">
        <v>3</v>
      </c>
      <c r="E19" s="24"/>
      <c r="F19" s="24"/>
      <c r="G19" s="24"/>
      <c r="H19" s="24"/>
      <c r="I19" s="24"/>
      <c r="J19" s="24"/>
      <c r="K19" s="24"/>
      <c r="L19" s="24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ht="15.75">
      <c r="A20" s="24"/>
      <c r="B20" s="24"/>
      <c r="C20" s="24"/>
      <c r="D20" s="33" t="s">
        <v>4</v>
      </c>
      <c r="E20" s="24"/>
      <c r="F20" s="24"/>
      <c r="G20" s="24"/>
      <c r="H20" s="24"/>
      <c r="I20" s="24"/>
      <c r="J20" s="24"/>
      <c r="K20" s="24"/>
      <c r="L20" s="24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ht="15.75">
      <c r="A21" s="24"/>
      <c r="B21" s="24"/>
      <c r="C21" s="24"/>
      <c r="D21" s="34" t="s">
        <v>5</v>
      </c>
      <c r="E21" s="24"/>
      <c r="F21" s="24"/>
      <c r="G21" s="24"/>
      <c r="H21" s="24"/>
      <c r="I21" s="24"/>
      <c r="J21" s="24"/>
      <c r="K21" s="24"/>
      <c r="L21" s="24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ht="15.75">
      <c r="A22" s="24"/>
      <c r="B22" s="24"/>
      <c r="C22" s="24"/>
      <c r="D22" s="35" t="s">
        <v>6</v>
      </c>
      <c r="E22" s="24"/>
      <c r="F22" s="24"/>
      <c r="G22" s="24"/>
      <c r="H22" s="24"/>
      <c r="I22" s="24"/>
      <c r="J22" s="24"/>
      <c r="K22" s="24"/>
      <c r="L22" s="24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ht="15">
      <c r="A23" s="24"/>
      <c r="B23" s="24"/>
      <c r="C23" s="24"/>
      <c r="D23" s="30"/>
      <c r="E23" s="24"/>
      <c r="F23" s="24"/>
      <c r="G23" s="24"/>
      <c r="H23" s="24"/>
      <c r="I23" s="24"/>
      <c r="J23" s="24"/>
      <c r="K23" s="24"/>
      <c r="L23" s="24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>
      <c r="A24" s="24"/>
      <c r="B24" s="24"/>
      <c r="C24" s="24"/>
      <c r="D24" s="48" t="s">
        <v>24</v>
      </c>
      <c r="E24" s="24"/>
      <c r="F24" s="24"/>
      <c r="G24" s="24"/>
      <c r="H24" s="24"/>
      <c r="I24" s="24"/>
      <c r="J24" s="24"/>
      <c r="K24" s="24"/>
      <c r="L24" s="24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>
      <c r="A25" s="24"/>
      <c r="B25" s="24"/>
      <c r="C25" s="24"/>
      <c r="D25" s="48" t="s">
        <v>25</v>
      </c>
      <c r="E25" s="24"/>
      <c r="F25" s="24"/>
      <c r="G25" s="24"/>
      <c r="H25" s="24"/>
      <c r="I25" s="24"/>
      <c r="J25" s="24"/>
      <c r="K25" s="24"/>
      <c r="L25" s="24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</row>
    <row r="26" spans="1:29">
      <c r="A26" s="24"/>
      <c r="B26" s="24"/>
      <c r="C26" s="24"/>
      <c r="D26" s="48" t="s">
        <v>26</v>
      </c>
      <c r="E26" s="24"/>
      <c r="F26" s="24"/>
      <c r="G26" s="24"/>
      <c r="H26" s="24"/>
      <c r="I26" s="24"/>
      <c r="J26" s="24"/>
      <c r="K26" s="24"/>
      <c r="L26" s="24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</row>
    <row r="27" spans="1:29">
      <c r="A27" s="24"/>
      <c r="B27" s="24"/>
      <c r="C27" s="24"/>
      <c r="D27" s="48" t="s">
        <v>27</v>
      </c>
      <c r="E27" s="24"/>
      <c r="F27" s="24"/>
      <c r="G27" s="24"/>
      <c r="H27" s="24"/>
      <c r="I27" s="24"/>
      <c r="J27" s="24"/>
      <c r="K27" s="24"/>
      <c r="L27" s="24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</row>
    <row r="28" spans="1:29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</row>
    <row r="29" spans="1:29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</row>
    <row r="30" spans="1:29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</row>
    <row r="31" spans="1:29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</row>
    <row r="32" spans="1:29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</row>
    <row r="33" spans="1:29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</row>
    <row r="34" spans="1:29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</row>
    <row r="35" spans="1:29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</row>
    <row r="36" spans="1:29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</row>
    <row r="37" spans="1:29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</row>
    <row r="38" spans="1:29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</row>
    <row r="39" spans="1:29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</row>
    <row r="40" spans="1:29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</row>
    <row r="41" spans="1:29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</row>
    <row r="42" spans="1:29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</row>
    <row r="43" spans="1:29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</row>
    <row r="44" spans="1:29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</row>
    <row r="45" spans="1:29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</row>
    <row r="46" spans="1:29">
      <c r="A46" s="36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</row>
    <row r="47" spans="1:29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</row>
    <row r="48" spans="1:29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</row>
    <row r="49" spans="1:12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</row>
    <row r="50" spans="1:12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</row>
    <row r="51" spans="1:12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</row>
    <row r="52" spans="1:12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</row>
    <row r="53" spans="1:12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</row>
    <row r="54" spans="1:12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</row>
    <row r="55" spans="1:12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</row>
    <row r="56" spans="1:12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</row>
    <row r="57" spans="1:12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</row>
    <row r="58" spans="1:12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</row>
    <row r="59" spans="1:12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</row>
    <row r="60" spans="1:12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</row>
    <row r="61" spans="1:12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</row>
    <row r="62" spans="1:12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</row>
    <row r="63" spans="1:12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</row>
    <row r="64" spans="1:12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</row>
    <row r="65" spans="1:12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</row>
    <row r="66" spans="1:12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</row>
    <row r="67" spans="1:12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</row>
    <row r="68" spans="1:12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</row>
    <row r="69" spans="1:12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</row>
    <row r="70" spans="1:12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</row>
    <row r="71" spans="1:12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</row>
    <row r="72" spans="1:12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</row>
    <row r="73" spans="1:12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</row>
    <row r="74" spans="1:12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</row>
    <row r="75" spans="1:12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</row>
    <row r="76" spans="1:12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</row>
    <row r="77" spans="1:12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</row>
    <row r="78" spans="1:12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</row>
    <row r="79" spans="1:12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</row>
    <row r="80" spans="1:12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</row>
    <row r="81" spans="1:12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</row>
    <row r="82" spans="1:12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</row>
    <row r="83" spans="1:12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</row>
    <row r="84" spans="1:12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</row>
    <row r="85" spans="1:12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</row>
    <row r="86" spans="1:12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</row>
    <row r="87" spans="1:12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</row>
    <row r="88" spans="1:12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</row>
    <row r="89" spans="1:12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</row>
    <row r="90" spans="1:12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</row>
    <row r="91" spans="1:12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</row>
    <row r="92" spans="1:12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</row>
    <row r="93" spans="1:12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6"/>
    </row>
    <row r="94" spans="1:12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6"/>
      <c r="L94" s="36"/>
    </row>
    <row r="95" spans="1:12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6"/>
    </row>
    <row r="96" spans="1:12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  <c r="L96" s="36"/>
    </row>
    <row r="97" spans="1:12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6"/>
    </row>
    <row r="98" spans="1:12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36"/>
    </row>
    <row r="99" spans="1:12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6"/>
    </row>
    <row r="100" spans="1:12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</row>
    <row r="101" spans="1:12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</row>
    <row r="102" spans="1:12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</row>
    <row r="103" spans="1:12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6"/>
    </row>
    <row r="104" spans="1:12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K104" s="36"/>
      <c r="L104" s="36"/>
    </row>
    <row r="105" spans="1:12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</row>
    <row r="106" spans="1:12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1"/>
  <dimension ref="A1:F25"/>
  <sheetViews>
    <sheetView workbookViewId="0"/>
  </sheetViews>
  <sheetFormatPr defaultRowHeight="12.75"/>
  <cols>
    <col min="2" max="2" width="3.140625" customWidth="1"/>
    <col min="3" max="3" width="26.5703125" customWidth="1"/>
    <col min="4" max="4" width="18" customWidth="1"/>
    <col min="5" max="5" width="19.42578125" customWidth="1"/>
    <col min="6" max="6" width="3.140625" customWidth="1"/>
  </cols>
  <sheetData>
    <row r="1" spans="1:6" ht="18">
      <c r="A1" s="1"/>
      <c r="B1" s="1"/>
      <c r="C1" s="40" t="s">
        <v>7</v>
      </c>
      <c r="D1" s="40"/>
      <c r="E1" s="40"/>
      <c r="F1" s="1"/>
    </row>
    <row r="2" spans="1:6" ht="15">
      <c r="A2" s="1"/>
      <c r="B2" s="1"/>
      <c r="C2" s="41" t="s">
        <v>8</v>
      </c>
      <c r="D2" s="41"/>
      <c r="E2" s="41"/>
      <c r="F2" s="1"/>
    </row>
    <row r="3" spans="1:6" ht="15">
      <c r="A3" s="1"/>
      <c r="B3" s="1"/>
      <c r="C3" s="1"/>
      <c r="D3" s="1"/>
      <c r="E3" s="1"/>
      <c r="F3" s="1"/>
    </row>
    <row r="4" spans="1:6" ht="15">
      <c r="A4" s="1"/>
      <c r="B4" s="1"/>
      <c r="C4" s="2" t="s">
        <v>0</v>
      </c>
      <c r="D4" s="2"/>
      <c r="E4" s="2"/>
      <c r="F4" s="1"/>
    </row>
    <row r="5" spans="1:6" ht="15.75" thickBot="1">
      <c r="A5" s="1"/>
      <c r="B5" s="1"/>
      <c r="C5" s="1"/>
      <c r="D5" s="1"/>
      <c r="E5" s="1"/>
      <c r="F5" s="1"/>
    </row>
    <row r="6" spans="1:6" ht="15">
      <c r="A6" s="1"/>
      <c r="B6" s="3"/>
      <c r="C6" s="4"/>
      <c r="D6" s="4"/>
      <c r="E6" s="4"/>
      <c r="F6" s="5"/>
    </row>
    <row r="7" spans="1:6" ht="15">
      <c r="A7" s="1"/>
      <c r="B7" s="21"/>
      <c r="C7" s="7" t="s">
        <v>14</v>
      </c>
      <c r="D7" s="38">
        <v>28500</v>
      </c>
      <c r="E7" s="38"/>
      <c r="F7" s="8"/>
    </row>
    <row r="8" spans="1:6" ht="15">
      <c r="A8" s="1"/>
      <c r="B8" s="21"/>
      <c r="C8" s="7" t="s">
        <v>9</v>
      </c>
      <c r="D8" s="38">
        <v>4800</v>
      </c>
      <c r="E8" s="38"/>
      <c r="F8" s="8"/>
    </row>
    <row r="9" spans="1:6" ht="15">
      <c r="A9" s="1"/>
      <c r="B9" s="21"/>
      <c r="C9" s="7" t="s">
        <v>10</v>
      </c>
      <c r="D9" s="38">
        <v>8000</v>
      </c>
      <c r="E9" s="38"/>
      <c r="F9" s="8"/>
    </row>
    <row r="10" spans="1:6" ht="15">
      <c r="A10" s="1"/>
      <c r="B10" s="21"/>
      <c r="C10" s="39" t="s">
        <v>11</v>
      </c>
      <c r="D10" s="37">
        <v>10000</v>
      </c>
      <c r="E10" s="37"/>
      <c r="F10" s="8"/>
    </row>
    <row r="11" spans="1:6" ht="15">
      <c r="A11" s="1"/>
      <c r="B11" s="6"/>
      <c r="C11" s="39" t="s">
        <v>12</v>
      </c>
      <c r="D11" s="37">
        <v>15000</v>
      </c>
      <c r="E11" s="37"/>
      <c r="F11" s="8"/>
    </row>
    <row r="12" spans="1:6" ht="15">
      <c r="A12" s="1"/>
      <c r="B12" s="6"/>
      <c r="C12" s="39" t="s">
        <v>13</v>
      </c>
      <c r="D12" s="49">
        <f>D7-D8-D9-D10-D11</f>
        <v>-9300</v>
      </c>
      <c r="E12" s="37"/>
      <c r="F12" s="8"/>
    </row>
    <row r="13" spans="1:6" ht="15.75" thickBot="1">
      <c r="A13" s="1"/>
      <c r="B13" s="9"/>
      <c r="C13" s="10"/>
      <c r="D13" s="10"/>
      <c r="E13" s="10"/>
      <c r="F13" s="11"/>
    </row>
    <row r="14" spans="1:6" ht="15">
      <c r="A14" s="1"/>
      <c r="B14" s="1"/>
      <c r="C14" s="1"/>
      <c r="D14" s="1"/>
      <c r="E14" s="1"/>
      <c r="F14" s="1"/>
    </row>
    <row r="15" spans="1:6" ht="15">
      <c r="A15" s="1"/>
      <c r="B15" s="1"/>
      <c r="C15" s="2" t="s">
        <v>1</v>
      </c>
      <c r="D15" s="2"/>
      <c r="E15" s="2"/>
      <c r="F15" s="1"/>
    </row>
    <row r="16" spans="1:6" ht="15.75" thickBot="1">
      <c r="A16" s="1"/>
      <c r="B16" s="1"/>
      <c r="C16" s="1"/>
      <c r="D16" s="1"/>
      <c r="E16" s="1"/>
      <c r="F16" s="1"/>
    </row>
    <row r="17" spans="1:6" ht="15">
      <c r="A17" s="1"/>
      <c r="B17" s="12"/>
      <c r="C17" s="13"/>
      <c r="D17" s="13"/>
      <c r="E17" s="13"/>
      <c r="F17" s="14"/>
    </row>
    <row r="18" spans="1:6" ht="30">
      <c r="A18" s="1"/>
      <c r="B18" s="22"/>
      <c r="C18" s="16"/>
      <c r="D18" s="43" t="s">
        <v>15</v>
      </c>
      <c r="E18" s="44" t="s">
        <v>16</v>
      </c>
      <c r="F18" s="17"/>
    </row>
    <row r="19" spans="1:6" ht="15">
      <c r="A19" s="1"/>
      <c r="B19" s="15"/>
      <c r="C19" s="16" t="s">
        <v>9</v>
      </c>
      <c r="D19" s="46">
        <f>D8</f>
        <v>4800</v>
      </c>
      <c r="E19" s="46">
        <f>MAX(0,MIN(D7,D19))</f>
        <v>4800</v>
      </c>
      <c r="F19" s="17"/>
    </row>
    <row r="20" spans="1:6" ht="15">
      <c r="A20" s="1"/>
      <c r="B20" s="15"/>
      <c r="C20" s="16" t="s">
        <v>10</v>
      </c>
      <c r="D20" s="46">
        <f>D9</f>
        <v>8000</v>
      </c>
      <c r="E20" s="46">
        <f>MAX(0,MIN(D20,D7-D19))</f>
        <v>8000</v>
      </c>
      <c r="F20" s="17"/>
    </row>
    <row r="21" spans="1:6" ht="15">
      <c r="A21" s="1"/>
      <c r="B21" s="15"/>
      <c r="C21" s="42" t="s">
        <v>11</v>
      </c>
      <c r="D21" s="46">
        <f>D10</f>
        <v>10000</v>
      </c>
      <c r="E21" s="46">
        <f>MAX(0,MIN(D21,D7-D19-D20))</f>
        <v>10000</v>
      </c>
      <c r="F21" s="17"/>
    </row>
    <row r="22" spans="1:6" ht="15">
      <c r="A22" s="1"/>
      <c r="B22" s="22"/>
      <c r="C22" s="42" t="s">
        <v>12</v>
      </c>
      <c r="D22" s="46">
        <f>D11</f>
        <v>15000</v>
      </c>
      <c r="E22" s="46">
        <f>MAX(0,MIN(D22,D7-D19-D20-D21))</f>
        <v>5700</v>
      </c>
      <c r="F22" s="17"/>
    </row>
    <row r="23" spans="1:6" ht="15">
      <c r="A23" s="1"/>
      <c r="B23" s="22"/>
      <c r="C23" s="42" t="s">
        <v>13</v>
      </c>
      <c r="D23" s="45">
        <f>MAX(0,D12)</f>
        <v>0</v>
      </c>
      <c r="E23" s="45">
        <f>MAX(0,MIN(D7-D19-D20-D21-D22))</f>
        <v>0</v>
      </c>
      <c r="F23" s="17"/>
    </row>
    <row r="24" spans="1:6" ht="15">
      <c r="A24" s="1"/>
      <c r="B24" s="22"/>
      <c r="C24" s="16"/>
      <c r="D24" s="23"/>
      <c r="E24" s="23"/>
      <c r="F24" s="17"/>
    </row>
    <row r="25" spans="1:6" ht="15.75" thickBot="1">
      <c r="A25" s="1"/>
      <c r="B25" s="18"/>
      <c r="C25" s="19"/>
      <c r="D25" s="19"/>
      <c r="E25" s="19"/>
      <c r="F25" s="20"/>
    </row>
  </sheetData>
  <phoneticPr fontId="6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5"/>
  <sheetViews>
    <sheetView workbookViewId="0"/>
  </sheetViews>
  <sheetFormatPr defaultRowHeight="12.75"/>
  <cols>
    <col min="2" max="2" width="3.140625" customWidth="1"/>
    <col min="3" max="3" width="26.5703125" customWidth="1"/>
    <col min="4" max="4" width="19.140625" customWidth="1"/>
    <col min="5" max="5" width="21.5703125" bestFit="1" customWidth="1"/>
    <col min="6" max="6" width="19.42578125" customWidth="1"/>
    <col min="7" max="7" width="3.140625" customWidth="1"/>
  </cols>
  <sheetData>
    <row r="1" spans="1:7" ht="18">
      <c r="A1" s="1"/>
      <c r="B1" s="1"/>
      <c r="C1" s="40" t="s">
        <v>7</v>
      </c>
      <c r="D1" s="40"/>
      <c r="E1" s="40"/>
      <c r="F1" s="40"/>
      <c r="G1" s="1"/>
    </row>
    <row r="2" spans="1:7" ht="15">
      <c r="A2" s="1"/>
      <c r="B2" s="1"/>
      <c r="C2" s="41" t="s">
        <v>17</v>
      </c>
      <c r="D2" s="41"/>
      <c r="E2" s="41"/>
      <c r="F2" s="41"/>
      <c r="G2" s="1"/>
    </row>
    <row r="3" spans="1:7" ht="15">
      <c r="A3" s="1"/>
      <c r="B3" s="1"/>
      <c r="C3" s="1"/>
      <c r="D3" s="1"/>
      <c r="E3" s="1"/>
      <c r="F3" s="1"/>
      <c r="G3" s="1"/>
    </row>
    <row r="4" spans="1:7" ht="15">
      <c r="A4" s="1"/>
      <c r="B4" s="1"/>
      <c r="C4" s="2" t="s">
        <v>0</v>
      </c>
      <c r="D4" s="2"/>
      <c r="E4" s="2"/>
      <c r="F4" s="2"/>
      <c r="G4" s="1"/>
    </row>
    <row r="5" spans="1:7" ht="15.75" thickBot="1">
      <c r="A5" s="1"/>
      <c r="B5" s="1"/>
      <c r="C5" s="1"/>
      <c r="D5" s="1"/>
      <c r="E5" s="1"/>
      <c r="F5" s="1"/>
      <c r="G5" s="1"/>
    </row>
    <row r="6" spans="1:7" ht="15">
      <c r="A6" s="1"/>
      <c r="B6" s="3"/>
      <c r="C6" s="4"/>
      <c r="D6" s="4"/>
      <c r="E6" s="4"/>
      <c r="F6" s="4"/>
      <c r="G6" s="5"/>
    </row>
    <row r="7" spans="1:7" ht="15">
      <c r="A7" s="1"/>
      <c r="B7" s="21"/>
      <c r="C7" s="7" t="s">
        <v>19</v>
      </c>
      <c r="D7" s="38">
        <v>27000</v>
      </c>
      <c r="E7" s="38"/>
      <c r="F7" s="38"/>
      <c r="G7" s="8"/>
    </row>
    <row r="8" spans="1:7" ht="15">
      <c r="A8" s="1"/>
      <c r="B8" s="21"/>
      <c r="C8" s="7" t="s">
        <v>18</v>
      </c>
      <c r="D8" s="38">
        <v>19000</v>
      </c>
      <c r="E8" s="38"/>
      <c r="F8" s="38"/>
      <c r="G8" s="8"/>
    </row>
    <row r="9" spans="1:7" ht="15">
      <c r="A9" s="1"/>
      <c r="B9" s="21"/>
      <c r="C9" s="39" t="s">
        <v>11</v>
      </c>
      <c r="D9" s="37">
        <v>9500</v>
      </c>
      <c r="E9" s="37"/>
      <c r="F9" s="37"/>
      <c r="G9" s="8"/>
    </row>
    <row r="10" spans="1:7" ht="15">
      <c r="A10" s="1"/>
      <c r="B10" s="6"/>
      <c r="C10" s="39" t="s">
        <v>12</v>
      </c>
      <c r="D10" s="37">
        <v>7500</v>
      </c>
      <c r="E10" s="37"/>
      <c r="F10" s="37"/>
      <c r="G10" s="8"/>
    </row>
    <row r="11" spans="1:7" ht="15">
      <c r="A11" s="1"/>
      <c r="B11" s="6"/>
      <c r="C11" s="39" t="s">
        <v>13</v>
      </c>
      <c r="D11" s="49">
        <f>D7-D8-D9-D10</f>
        <v>-9000</v>
      </c>
      <c r="E11" s="37"/>
      <c r="F11" s="37"/>
      <c r="G11" s="8"/>
    </row>
    <row r="12" spans="1:7" ht="15.75" thickBot="1">
      <c r="A12" s="1"/>
      <c r="B12" s="9"/>
      <c r="C12" s="10"/>
      <c r="D12" s="10"/>
      <c r="E12" s="10"/>
      <c r="F12" s="10"/>
      <c r="G12" s="11"/>
    </row>
    <row r="13" spans="1:7" ht="15">
      <c r="A13" s="1"/>
      <c r="B13" s="1"/>
      <c r="C13" s="1"/>
      <c r="D13" s="1"/>
      <c r="E13" s="1"/>
      <c r="F13" s="1"/>
      <c r="G13" s="1"/>
    </row>
    <row r="14" spans="1:7" ht="15">
      <c r="A14" s="1"/>
      <c r="B14" s="1"/>
      <c r="C14" s="2" t="s">
        <v>1</v>
      </c>
      <c r="D14" s="2"/>
      <c r="E14" s="2"/>
      <c r="F14" s="2"/>
      <c r="G14" s="1"/>
    </row>
    <row r="15" spans="1:7" ht="15.75" thickBot="1">
      <c r="A15" s="1"/>
      <c r="B15" s="1"/>
      <c r="C15" s="1"/>
      <c r="D15" s="1"/>
      <c r="E15" s="1"/>
      <c r="F15" s="1"/>
      <c r="G15" s="1"/>
    </row>
    <row r="16" spans="1:7" ht="15">
      <c r="A16" s="1"/>
      <c r="B16" s="12"/>
      <c r="C16" s="13"/>
      <c r="D16" s="13"/>
      <c r="E16" s="13"/>
      <c r="F16" s="13"/>
      <c r="G16" s="14"/>
    </row>
    <row r="17" spans="1:7" ht="15">
      <c r="A17" s="1"/>
      <c r="B17" s="22"/>
      <c r="C17" s="16" t="s">
        <v>23</v>
      </c>
      <c r="D17" s="16"/>
      <c r="E17" s="50">
        <v>0.65</v>
      </c>
      <c r="F17" s="16"/>
      <c r="G17" s="17"/>
    </row>
    <row r="18" spans="1:7" ht="15">
      <c r="A18" s="1"/>
      <c r="B18" s="22"/>
      <c r="C18" s="16"/>
      <c r="D18" s="16"/>
      <c r="E18" s="16"/>
      <c r="F18" s="16"/>
      <c r="G18" s="17"/>
    </row>
    <row r="19" spans="1:7" ht="15">
      <c r="A19" s="1"/>
      <c r="B19" s="22"/>
      <c r="C19" s="16"/>
      <c r="D19" s="43" t="s">
        <v>15</v>
      </c>
      <c r="E19" s="43" t="s">
        <v>20</v>
      </c>
      <c r="F19" s="44"/>
      <c r="G19" s="17"/>
    </row>
    <row r="20" spans="1:7" ht="15">
      <c r="A20" s="1"/>
      <c r="B20" s="15"/>
      <c r="C20" s="16" t="s">
        <v>18</v>
      </c>
      <c r="D20" s="46">
        <f>D8</f>
        <v>19000</v>
      </c>
      <c r="E20" s="47" t="s">
        <v>21</v>
      </c>
      <c r="F20" s="46">
        <f>MIN(D20,D7)</f>
        <v>19000</v>
      </c>
      <c r="G20" s="17"/>
    </row>
    <row r="21" spans="1:7" ht="15">
      <c r="A21" s="1"/>
      <c r="B21" s="15"/>
      <c r="C21" s="42" t="s">
        <v>11</v>
      </c>
      <c r="D21" s="46">
        <f>D9</f>
        <v>9500</v>
      </c>
      <c r="E21" s="47" t="s">
        <v>22</v>
      </c>
      <c r="F21" s="46">
        <f>D21*E17</f>
        <v>6175</v>
      </c>
      <c r="G21" s="17"/>
    </row>
    <row r="22" spans="1:7" ht="15">
      <c r="A22" s="1"/>
      <c r="B22" s="22"/>
      <c r="C22" s="42" t="s">
        <v>12</v>
      </c>
      <c r="D22" s="46">
        <f>D10</f>
        <v>7500</v>
      </c>
      <c r="E22" s="47" t="s">
        <v>13</v>
      </c>
      <c r="F22" s="46">
        <f>D7-F20-F21</f>
        <v>1825</v>
      </c>
      <c r="G22" s="17"/>
    </row>
    <row r="23" spans="1:7" ht="15">
      <c r="A23" s="1"/>
      <c r="B23" s="22"/>
      <c r="C23" s="42"/>
      <c r="D23" s="45"/>
      <c r="E23" s="45"/>
      <c r="F23" s="45"/>
      <c r="G23" s="17"/>
    </row>
    <row r="24" spans="1:7" ht="15">
      <c r="A24" s="1"/>
      <c r="B24" s="22"/>
      <c r="C24" s="16"/>
      <c r="D24" s="23"/>
      <c r="E24" s="23"/>
      <c r="F24" s="23"/>
      <c r="G24" s="17"/>
    </row>
    <row r="25" spans="1:7" ht="15.75" thickBot="1">
      <c r="A25" s="1"/>
      <c r="B25" s="18"/>
      <c r="C25" s="19"/>
      <c r="D25" s="19"/>
      <c r="E25" s="19"/>
      <c r="F25" s="19"/>
      <c r="G25" s="20"/>
    </row>
  </sheetData>
  <phoneticPr fontId="6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4"/>
  <sheetViews>
    <sheetView workbookViewId="0"/>
  </sheetViews>
  <sheetFormatPr defaultRowHeight="12.75"/>
  <cols>
    <col min="2" max="2" width="3.140625" customWidth="1"/>
    <col min="3" max="3" width="33" customWidth="1"/>
    <col min="4" max="4" width="19.140625" customWidth="1"/>
    <col min="5" max="5" width="3.140625" customWidth="1"/>
  </cols>
  <sheetData>
    <row r="1" spans="1:5" ht="18">
      <c r="A1" s="1"/>
      <c r="B1" s="1"/>
      <c r="C1" s="40" t="s">
        <v>7</v>
      </c>
      <c r="D1" s="40"/>
      <c r="E1" s="1"/>
    </row>
    <row r="2" spans="1:5" ht="15">
      <c r="A2" s="1"/>
      <c r="B2" s="1"/>
      <c r="C2" s="41" t="s">
        <v>29</v>
      </c>
      <c r="D2" s="41"/>
      <c r="E2" s="1"/>
    </row>
    <row r="3" spans="1:5" ht="15">
      <c r="A3" s="1"/>
      <c r="B3" s="1"/>
      <c r="C3" s="1"/>
      <c r="D3" s="1"/>
      <c r="E3" s="1"/>
    </row>
    <row r="4" spans="1:5" ht="15">
      <c r="A4" s="1"/>
      <c r="B4" s="1"/>
      <c r="C4" s="2" t="s">
        <v>0</v>
      </c>
      <c r="D4" s="2"/>
      <c r="E4" s="1"/>
    </row>
    <row r="5" spans="1:5" ht="15.75" thickBot="1">
      <c r="A5" s="1"/>
      <c r="B5" s="1"/>
      <c r="C5" s="1"/>
      <c r="D5" s="1"/>
      <c r="E5" s="1"/>
    </row>
    <row r="6" spans="1:5" ht="15">
      <c r="A6" s="1"/>
      <c r="B6" s="3"/>
      <c r="C6" s="4"/>
      <c r="D6" s="4"/>
      <c r="E6" s="5"/>
    </row>
    <row r="7" spans="1:5" ht="15">
      <c r="A7" s="1"/>
      <c r="B7" s="21"/>
      <c r="C7" s="7" t="s">
        <v>14</v>
      </c>
      <c r="D7" s="54">
        <v>75000</v>
      </c>
      <c r="E7" s="8"/>
    </row>
    <row r="8" spans="1:5" ht="15">
      <c r="A8" s="1"/>
      <c r="B8" s="21"/>
      <c r="C8" s="7" t="s">
        <v>30</v>
      </c>
      <c r="D8" s="38">
        <v>6900</v>
      </c>
      <c r="E8" s="8"/>
    </row>
    <row r="9" spans="1:5" ht="15">
      <c r="A9" s="1"/>
      <c r="B9" s="21"/>
      <c r="C9" s="7" t="s">
        <v>31</v>
      </c>
      <c r="D9" s="38">
        <v>3400</v>
      </c>
      <c r="E9" s="8"/>
    </row>
    <row r="10" spans="1:5" ht="15">
      <c r="A10" s="1"/>
      <c r="B10" s="21"/>
      <c r="C10" s="7" t="s">
        <v>33</v>
      </c>
      <c r="D10" s="38">
        <v>19000</v>
      </c>
      <c r="E10" s="8"/>
    </row>
    <row r="11" spans="1:5" ht="15">
      <c r="A11" s="1"/>
      <c r="B11" s="21"/>
      <c r="C11" s="39" t="s">
        <v>34</v>
      </c>
      <c r="D11" s="37">
        <v>16800</v>
      </c>
      <c r="E11" s="8"/>
    </row>
    <row r="12" spans="1:5" ht="15">
      <c r="A12" s="1"/>
      <c r="B12" s="6"/>
      <c r="C12" s="39" t="s">
        <v>37</v>
      </c>
      <c r="D12" s="37">
        <v>92000</v>
      </c>
      <c r="E12" s="8"/>
    </row>
    <row r="13" spans="1:5" ht="15">
      <c r="A13" s="1"/>
      <c r="B13" s="6"/>
      <c r="C13" s="7" t="s">
        <v>38</v>
      </c>
      <c r="D13" s="56">
        <v>5000</v>
      </c>
      <c r="E13" s="8"/>
    </row>
    <row r="14" spans="1:5" ht="15">
      <c r="A14" s="1"/>
      <c r="B14" s="6"/>
      <c r="C14" s="7" t="s">
        <v>39</v>
      </c>
      <c r="D14" s="55">
        <v>21</v>
      </c>
      <c r="E14" s="8"/>
    </row>
    <row r="15" spans="1:5" ht="15.75" thickBot="1">
      <c r="A15" s="1"/>
      <c r="B15" s="9"/>
      <c r="C15" s="10"/>
      <c r="D15" s="10"/>
      <c r="E15" s="11"/>
    </row>
    <row r="16" spans="1:5" ht="15">
      <c r="A16" s="1"/>
      <c r="B16" s="1"/>
      <c r="C16" s="1"/>
      <c r="D16" s="1"/>
      <c r="E16" s="1"/>
    </row>
    <row r="17" spans="1:5" ht="15">
      <c r="A17" s="1"/>
      <c r="B17" s="1"/>
      <c r="C17" s="2" t="s">
        <v>1</v>
      </c>
      <c r="D17" s="2"/>
      <c r="E17" s="1"/>
    </row>
    <row r="18" spans="1:5" ht="15.75" thickBot="1">
      <c r="A18" s="1"/>
      <c r="B18" s="1"/>
      <c r="C18" s="1"/>
      <c r="D18" s="1"/>
      <c r="E18" s="1"/>
    </row>
    <row r="19" spans="1:5" ht="15">
      <c r="A19" s="1"/>
      <c r="B19" s="12"/>
      <c r="C19" s="13"/>
      <c r="D19" s="13"/>
      <c r="E19" s="14"/>
    </row>
    <row r="20" spans="1:5" ht="15">
      <c r="A20" s="1"/>
      <c r="B20" s="15"/>
      <c r="C20" s="16" t="s">
        <v>35</v>
      </c>
      <c r="D20" s="46">
        <f>D7-D10</f>
        <v>56000</v>
      </c>
      <c r="E20" s="17"/>
    </row>
    <row r="21" spans="1:5" ht="15">
      <c r="A21" s="1"/>
      <c r="B21" s="15"/>
      <c r="C21" s="16" t="s">
        <v>32</v>
      </c>
      <c r="D21" s="53">
        <f>D13*D14</f>
        <v>105000</v>
      </c>
      <c r="E21" s="17"/>
    </row>
    <row r="22" spans="1:5" ht="15">
      <c r="A22" s="1"/>
      <c r="B22" s="15"/>
      <c r="C22" s="52"/>
      <c r="D22" s="46"/>
      <c r="E22" s="17"/>
    </row>
    <row r="23" spans="1:5" ht="15.75">
      <c r="A23" s="1"/>
      <c r="B23" s="22"/>
      <c r="C23" s="42" t="s">
        <v>36</v>
      </c>
      <c r="D23" s="51">
        <f>(3.3*(D8/D7))+(1.2*(D9/D7))+(1*(D12/D7))+(0.6*(D21/D10))+(1.4*(D11/D7))</f>
        <v>5.2140561403508769</v>
      </c>
      <c r="E23" s="17"/>
    </row>
    <row r="24" spans="1:5" ht="15.75" thickBot="1">
      <c r="A24" s="1"/>
      <c r="B24" s="18"/>
      <c r="C24" s="19"/>
      <c r="D24" s="19"/>
      <c r="E24" s="20"/>
    </row>
  </sheetData>
  <phoneticPr fontId="23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9"/>
  <sheetViews>
    <sheetView workbookViewId="0"/>
  </sheetViews>
  <sheetFormatPr defaultRowHeight="12.75"/>
  <cols>
    <col min="2" max="2" width="3.140625" customWidth="1"/>
    <col min="3" max="3" width="33" customWidth="1"/>
    <col min="4" max="4" width="19.140625" customWidth="1"/>
    <col min="5" max="5" width="3.140625" customWidth="1"/>
  </cols>
  <sheetData>
    <row r="1" spans="1:5" ht="18">
      <c r="A1" s="1"/>
      <c r="B1" s="1"/>
      <c r="C1" s="40" t="s">
        <v>7</v>
      </c>
      <c r="D1" s="40"/>
      <c r="E1" s="1"/>
    </row>
    <row r="2" spans="1:5" ht="15">
      <c r="A2" s="1"/>
      <c r="B2" s="1"/>
      <c r="C2" s="41" t="s">
        <v>40</v>
      </c>
      <c r="D2" s="41"/>
      <c r="E2" s="1"/>
    </row>
    <row r="3" spans="1:5" ht="15">
      <c r="A3" s="1"/>
      <c r="B3" s="1"/>
      <c r="C3" s="1"/>
      <c r="D3" s="1"/>
      <c r="E3" s="1"/>
    </row>
    <row r="4" spans="1:5" ht="15">
      <c r="A4" s="1"/>
      <c r="B4" s="1"/>
      <c r="C4" s="2" t="s">
        <v>0</v>
      </c>
      <c r="D4" s="2"/>
      <c r="E4" s="1"/>
    </row>
    <row r="5" spans="1:5" ht="15.75" thickBot="1">
      <c r="A5" s="1"/>
      <c r="B5" s="1"/>
      <c r="C5" s="1"/>
      <c r="D5" s="1"/>
      <c r="E5" s="1"/>
    </row>
    <row r="6" spans="1:5" ht="15">
      <c r="A6" s="1"/>
      <c r="B6" s="3"/>
      <c r="C6" s="4"/>
      <c r="D6" s="4"/>
      <c r="E6" s="5"/>
    </row>
    <row r="7" spans="1:5" ht="15">
      <c r="A7" s="1"/>
      <c r="B7" s="21"/>
      <c r="C7" s="7" t="s">
        <v>14</v>
      </c>
      <c r="D7" s="54">
        <v>63000</v>
      </c>
      <c r="E7" s="8"/>
    </row>
    <row r="8" spans="1:5" ht="15">
      <c r="A8" s="1"/>
      <c r="B8" s="21"/>
      <c r="C8" s="7" t="s">
        <v>30</v>
      </c>
      <c r="D8" s="38">
        <v>7900</v>
      </c>
      <c r="E8" s="8"/>
    </row>
    <row r="9" spans="1:5" ht="15">
      <c r="A9" s="1"/>
      <c r="B9" s="21"/>
      <c r="C9" s="7" t="s">
        <v>31</v>
      </c>
      <c r="D9" s="38">
        <v>4200</v>
      </c>
      <c r="E9" s="8"/>
    </row>
    <row r="10" spans="1:5" ht="15">
      <c r="A10" s="1"/>
      <c r="B10" s="21"/>
      <c r="C10" s="7" t="s">
        <v>33</v>
      </c>
      <c r="D10" s="38">
        <v>18000</v>
      </c>
      <c r="E10" s="8"/>
    </row>
    <row r="11" spans="1:5" ht="15">
      <c r="A11" s="1"/>
      <c r="B11" s="21"/>
      <c r="C11" s="39" t="s">
        <v>34</v>
      </c>
      <c r="D11" s="37">
        <v>16000</v>
      </c>
      <c r="E11" s="8"/>
    </row>
    <row r="12" spans="1:5" ht="15">
      <c r="A12" s="1"/>
      <c r="B12" s="6"/>
      <c r="C12" s="39" t="s">
        <v>41</v>
      </c>
      <c r="D12" s="37">
        <v>57000</v>
      </c>
      <c r="E12" s="8"/>
    </row>
    <row r="13" spans="1:5" ht="15.75" thickBot="1">
      <c r="A13" s="1"/>
      <c r="B13" s="9"/>
      <c r="C13" s="10"/>
      <c r="D13" s="10"/>
      <c r="E13" s="11"/>
    </row>
    <row r="14" spans="1:5" ht="15">
      <c r="A14" s="1"/>
      <c r="B14" s="1"/>
      <c r="C14" s="1"/>
      <c r="D14" s="1"/>
      <c r="E14" s="1"/>
    </row>
    <row r="15" spans="1:5" ht="15">
      <c r="A15" s="1"/>
      <c r="B15" s="1"/>
      <c r="C15" s="2" t="s">
        <v>1</v>
      </c>
      <c r="D15" s="2"/>
      <c r="E15" s="1"/>
    </row>
    <row r="16" spans="1:5" ht="15.75" thickBot="1">
      <c r="A16" s="1"/>
      <c r="B16" s="1"/>
      <c r="C16" s="1"/>
      <c r="D16" s="1"/>
      <c r="E16" s="1"/>
    </row>
    <row r="17" spans="1:5" ht="15">
      <c r="A17" s="1"/>
      <c r="B17" s="12"/>
      <c r="C17" s="13"/>
      <c r="D17" s="13"/>
      <c r="E17" s="14"/>
    </row>
    <row r="18" spans="1:5" ht="15.75">
      <c r="A18" s="1"/>
      <c r="B18" s="22"/>
      <c r="C18" s="42" t="s">
        <v>36</v>
      </c>
      <c r="D18" s="51">
        <f>(6.56*(D9/D7))+(3.26*(D11/D7))+(1.05*(D8/D7))+(6.72*(D10/D12))</f>
        <v>3.5190417710944022</v>
      </c>
      <c r="E18" s="17"/>
    </row>
    <row r="19" spans="1:5" ht="15.75" thickBot="1">
      <c r="A19" s="1"/>
      <c r="B19" s="18"/>
      <c r="C19" s="19"/>
      <c r="D19" s="19"/>
      <c r="E19" s="20"/>
    </row>
  </sheetData>
  <phoneticPr fontId="23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Chapter 30</vt:lpstr>
      <vt:lpstr>#1</vt:lpstr>
      <vt:lpstr>#2</vt:lpstr>
      <vt:lpstr>#3</vt:lpstr>
      <vt:lpstr>#4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Faiyaz Ahmed</cp:lastModifiedBy>
  <cp:lastPrinted>2005-05-14T21:40:22Z</cp:lastPrinted>
  <dcterms:created xsi:type="dcterms:W3CDTF">2002-08-02T20:28:34Z</dcterms:created>
  <dcterms:modified xsi:type="dcterms:W3CDTF">2012-11-06T11:02:25Z</dcterms:modified>
</cp:coreProperties>
</file>