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urphy Higgins\2017 Edition\SM\Ch 8\"/>
    </mc:Choice>
  </mc:AlternateContent>
  <bookViews>
    <workbookView xWindow="360" yWindow="75" windowWidth="1980" windowHeight="13740"/>
  </bookViews>
  <sheets>
    <sheet name="Sheet1" sheetId="1" r:id="rId1"/>
    <sheet name="Sheet3" sheetId="3" r:id="rId2"/>
  </sheets>
  <definedNames>
    <definedName name="_xlnm.Print_Area" localSheetId="0">Sheet1!$A$1:$E$26</definedName>
  </definedNames>
  <calcPr calcId="152511"/>
</workbook>
</file>

<file path=xl/calcChain.xml><?xml version="1.0" encoding="utf-8"?>
<calcChain xmlns="http://schemas.openxmlformats.org/spreadsheetml/2006/main">
  <c r="E27" i="1" l="1"/>
  <c r="E26" i="1"/>
  <c r="E25" i="1"/>
  <c r="E24" i="1"/>
  <c r="E23" i="1"/>
  <c r="E22" i="1"/>
  <c r="E19" i="1"/>
  <c r="E18" i="1"/>
  <c r="E17" i="1"/>
  <c r="E16" i="1"/>
  <c r="E15" i="1"/>
  <c r="E14" i="1"/>
  <c r="C12" i="1"/>
  <c r="B11" i="1"/>
  <c r="C9" i="1" l="1"/>
  <c r="C11" i="1"/>
  <c r="C13" i="1" l="1"/>
  <c r="C14" i="1" l="1"/>
</calcChain>
</file>

<file path=xl/sharedStrings.xml><?xml version="1.0" encoding="utf-8"?>
<sst xmlns="http://schemas.openxmlformats.org/spreadsheetml/2006/main" count="13" uniqueCount="13">
  <si>
    <t>Wages</t>
  </si>
  <si>
    <t>Interest</t>
  </si>
  <si>
    <t>Adjusted Gross Income</t>
  </si>
  <si>
    <t>Itemized Deductions</t>
  </si>
  <si>
    <t>Standard Deduction</t>
  </si>
  <si>
    <t>Taxable Income</t>
  </si>
  <si>
    <t>Exemptions</t>
  </si>
  <si>
    <t>Input Area:</t>
  </si>
  <si>
    <t>Filing Status</t>
  </si>
  <si>
    <t>Dependency Exemptions</t>
  </si>
  <si>
    <t>Tax</t>
  </si>
  <si>
    <t>M</t>
  </si>
  <si>
    <t>Deduction for Adjusted gross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</si>
</sst>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3" x14ac:knownFonts="1">
    <font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164" fontId="0" fillId="0" borderId="0" xfId="1" applyNumberFormat="1" applyFont="1"/>
    <xf numFmtId="0" fontId="0" fillId="0" borderId="0" xfId="0" applyAlignment="1"/>
    <xf numFmtId="164" fontId="0" fillId="0" borderId="0" xfId="1" applyNumberFormat="1" applyFont="1" applyAlignment="1"/>
    <xf numFmtId="0" fontId="2" fillId="0" borderId="0" xfId="0" applyFont="1" applyAlignment="1"/>
    <xf numFmtId="164" fontId="2" fillId="0" borderId="0" xfId="0" applyNumberFormat="1" applyFont="1"/>
    <xf numFmtId="164" fontId="0" fillId="0" borderId="0" xfId="0" applyNumberFormat="1"/>
    <xf numFmtId="43" fontId="0" fillId="0" borderId="0" xfId="0" applyNumberFormat="1"/>
    <xf numFmtId="0" fontId="2" fillId="0" borderId="0" xfId="0" applyFont="1" applyFill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showFormulas="1" tabSelected="1" workbookViewId="0">
      <selection activeCell="E27" sqref="E27"/>
    </sheetView>
  </sheetViews>
  <sheetFormatPr defaultColWidth="8.85546875" defaultRowHeight="12.75" x14ac:dyDescent="0.2"/>
  <cols>
    <col min="1" max="1" width="17" customWidth="1"/>
    <col min="2" max="2" width="27.42578125" style="3" customWidth="1"/>
    <col min="3" max="3" width="36" customWidth="1"/>
    <col min="4" max="4" width="5.42578125" customWidth="1"/>
    <col min="5" max="5" width="12.7109375" customWidth="1"/>
  </cols>
  <sheetData>
    <row r="1" spans="1:5" x14ac:dyDescent="0.2">
      <c r="A1" s="9" t="s">
        <v>7</v>
      </c>
      <c r="B1" s="10"/>
    </row>
    <row r="2" spans="1:5" x14ac:dyDescent="0.2">
      <c r="A2" s="11" t="s">
        <v>8</v>
      </c>
      <c r="B2" s="12" t="s">
        <v>11</v>
      </c>
    </row>
    <row r="3" spans="1:5" x14ac:dyDescent="0.2">
      <c r="A3" s="11" t="s">
        <v>9</v>
      </c>
      <c r="B3" s="12">
        <v>2</v>
      </c>
    </row>
    <row r="6" spans="1:5" x14ac:dyDescent="0.2">
      <c r="A6" t="s">
        <v>0</v>
      </c>
      <c r="C6" s="4">
        <v>80000</v>
      </c>
    </row>
    <row r="7" spans="1:5" x14ac:dyDescent="0.2">
      <c r="A7" t="s">
        <v>1</v>
      </c>
      <c r="C7" s="4">
        <v>10000</v>
      </c>
    </row>
    <row r="8" spans="1:5" x14ac:dyDescent="0.2">
      <c r="A8" t="s">
        <v>12</v>
      </c>
      <c r="C8" s="4">
        <v>-2500</v>
      </c>
    </row>
    <row r="9" spans="1:5" x14ac:dyDescent="0.2">
      <c r="A9" t="s">
        <v>2</v>
      </c>
      <c r="C9" s="4">
        <f>SUM(C6:C8)</f>
        <v>87500</v>
      </c>
    </row>
    <row r="10" spans="1:5" x14ac:dyDescent="0.2">
      <c r="A10" t="s">
        <v>3</v>
      </c>
      <c r="B10" s="4">
        <v>12000</v>
      </c>
    </row>
    <row r="11" spans="1:5" x14ac:dyDescent="0.2">
      <c r="A11" t="s">
        <v>4</v>
      </c>
      <c r="B11" s="4">
        <f>IF((B2="s"),6300,IF((B2="M"),12600,IF((B2="HH"),9300,6300)))</f>
        <v>12600</v>
      </c>
      <c r="C11" s="2">
        <f>IF(B10&gt;B11,-B10,-B11)</f>
        <v>-12600</v>
      </c>
    </row>
    <row r="12" spans="1:5" x14ac:dyDescent="0.2">
      <c r="A12" t="s">
        <v>6</v>
      </c>
      <c r="C12" s="4">
        <f>IF(OR((B2="s"),(B2="h")),(-4000+(-B3*4050)),(-8000+(-B3*4050)))</f>
        <v>-16100</v>
      </c>
    </row>
    <row r="13" spans="1:5" x14ac:dyDescent="0.2">
      <c r="A13" s="1" t="s">
        <v>5</v>
      </c>
      <c r="B13" s="5"/>
      <c r="C13" s="6">
        <f>SUM(C9:C12)</f>
        <v>58800</v>
      </c>
      <c r="D13">
        <v>0</v>
      </c>
      <c r="E13" s="8">
        <v>0.1</v>
      </c>
    </row>
    <row r="14" spans="1:5" x14ac:dyDescent="0.2">
      <c r="A14" s="1" t="s">
        <v>10</v>
      </c>
      <c r="C14" s="2">
        <f>IF(B2="S",VLOOKUP($C$13,D13:E19,2,TRUE),VLOOKUP($C$13,D21:E27,2,TRUE))</f>
        <v>7892.5</v>
      </c>
      <c r="D14">
        <v>9275</v>
      </c>
      <c r="E14" s="7">
        <f>927.5+((C13-D14)*0.15)</f>
        <v>8356.25</v>
      </c>
    </row>
    <row r="15" spans="1:5" x14ac:dyDescent="0.2">
      <c r="D15">
        <v>37650</v>
      </c>
      <c r="E15" s="7">
        <f>5183.75+((C13-D15)*0.25)</f>
        <v>10471.25</v>
      </c>
    </row>
    <row r="16" spans="1:5" x14ac:dyDescent="0.2">
      <c r="D16">
        <v>91150</v>
      </c>
      <c r="E16" s="7">
        <f>18558.75+((C13-D16)*0.28)</f>
        <v>9500.75</v>
      </c>
    </row>
    <row r="17" spans="4:5" x14ac:dyDescent="0.2">
      <c r="D17">
        <v>190150</v>
      </c>
      <c r="E17" s="7">
        <f>46278.75+((C13-D17)*0.33)</f>
        <v>2933.25</v>
      </c>
    </row>
    <row r="18" spans="4:5" x14ac:dyDescent="0.2">
      <c r="D18">
        <v>413350</v>
      </c>
      <c r="E18" s="7">
        <f>119934.75+((C13-D18)*0.35)</f>
        <v>-4157.7499999999854</v>
      </c>
    </row>
    <row r="19" spans="4:5" x14ac:dyDescent="0.2">
      <c r="D19">
        <v>415050</v>
      </c>
      <c r="E19" s="7">
        <f>120529.75+((C13-D19)*0.396)</f>
        <v>-20545.25</v>
      </c>
    </row>
    <row r="21" spans="4:5" x14ac:dyDescent="0.2">
      <c r="D21">
        <v>0</v>
      </c>
      <c r="E21" s="8">
        <v>0.1</v>
      </c>
    </row>
    <row r="22" spans="4:5" x14ac:dyDescent="0.2">
      <c r="D22">
        <v>18550</v>
      </c>
      <c r="E22" s="7">
        <f>1855+((C13-D22)*0.15)</f>
        <v>7892.5</v>
      </c>
    </row>
    <row r="23" spans="4:5" x14ac:dyDescent="0.2">
      <c r="D23">
        <v>75300</v>
      </c>
      <c r="E23" s="7">
        <f>10367.5+((C13-D23)*0.25)</f>
        <v>6242.5</v>
      </c>
    </row>
    <row r="24" spans="4:5" x14ac:dyDescent="0.2">
      <c r="D24">
        <v>151900</v>
      </c>
      <c r="E24" s="7">
        <f>29517.5+((C13-D24)*0.28)</f>
        <v>3449.4999999999964</v>
      </c>
    </row>
    <row r="25" spans="4:5" x14ac:dyDescent="0.2">
      <c r="D25">
        <v>231450</v>
      </c>
      <c r="E25" s="7">
        <f>51791.5+((C13-D25)*0.33)</f>
        <v>-5183</v>
      </c>
    </row>
    <row r="26" spans="4:5" x14ac:dyDescent="0.2">
      <c r="D26">
        <v>413350</v>
      </c>
      <c r="E26" s="7">
        <f>111818.5+((C13-D26)*0.35)</f>
        <v>-12273.999999999985</v>
      </c>
    </row>
    <row r="27" spans="4:5" x14ac:dyDescent="0.2">
      <c r="D27">
        <v>466950</v>
      </c>
      <c r="E27" s="7">
        <f>130578.5+((C13-D27)*0.396)</f>
        <v>-31048.899999999994</v>
      </c>
    </row>
  </sheetData>
  <phoneticPr fontId="0" type="noConversion"/>
  <printOptions horizontalCentered="1" headings="1" gridLines="1"/>
  <pageMargins left="0.25" right="0.25" top="1.25" bottom="1" header="0.5" footer="0.5"/>
  <pageSetup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Sheet1!Print_Area</vt:lpstr>
    </vt:vector>
  </TitlesOfParts>
  <Company>Dell Computer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Higgins</dc:creator>
  <cp:lastModifiedBy>Randy Skalberg</cp:lastModifiedBy>
  <cp:lastPrinted>2006-05-03T15:53:02Z</cp:lastPrinted>
  <dcterms:created xsi:type="dcterms:W3CDTF">1999-09-14T18:21:09Z</dcterms:created>
  <dcterms:modified xsi:type="dcterms:W3CDTF">2016-01-20T22:02:41Z</dcterms:modified>
</cp:coreProperties>
</file>