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75" windowWidth="15480" windowHeight="9210" tabRatio="682"/>
  </bookViews>
  <sheets>
    <sheet name="AYK 19" sheetId="5" r:id="rId1"/>
    <sheet name="Moving Dilemma - No Move " sheetId="12" r:id="rId2"/>
    <sheet name="Moving Dilemma - Move" sheetId="9" r:id="rId3"/>
  </sheets>
  <externalReferences>
    <externalReference r:id="rId4"/>
  </externalReferences>
  <definedNames>
    <definedName name="Breakeven_Quantity">#REF!</definedName>
    <definedName name="BudgetTab">#REF!</definedName>
    <definedName name="Capacity">#REF!</definedName>
    <definedName name="Contribution_Margin" localSheetId="1">'Moving Dilemma - No Move '!#REF!</definedName>
    <definedName name="Contribution_Margin">'Moving Dilemma - Move'!#REF!</definedName>
    <definedName name="Currency_List" localSheetId="1">OFFSET([0]!Microsoft_Investor_Currency_Rates, 4, 0, ROWS([0]!Microsoft_Investor_Currency_Rates) - 12, 1)</definedName>
    <definedName name="Currency_List">OFFSET([0]!Microsoft_Investor_Currency_Rates, 4, 0, ROWS([0]!Microsoft_Investor_Currency_Rates) - 12, 1)</definedName>
    <definedName name="Currency_List_Lookup" localSheetId="1">OFFSET([0]!Microsoft_Investor_Currency_Rates, 4, 0, ROWS([0]!Microsoft_Investor_Currency_Rates) - 12, 3)</definedName>
    <definedName name="Currency_List_Lookup">OFFSET([0]!Microsoft_Investor_Currency_Rates, 4, 0, ROWS([0]!Microsoft_Investor_Currency_Rates) - 12, 3)</definedName>
    <definedName name="Current_Fixed_Costs">#REF!</definedName>
    <definedName name="Firm_A">#REF!</definedName>
    <definedName name="Firm_B">#REF!</definedName>
    <definedName name="Firm_C">#REF!</definedName>
    <definedName name="Fixed_Costs" localSheetId="2">'Moving Dilemma - Move'!$D$10:$D$21</definedName>
    <definedName name="Fixed_Costs" localSheetId="1">'Moving Dilemma - No Move '!$D$10:$D$21</definedName>
    <definedName name="Fixed_costs">#REF!</definedName>
    <definedName name="Increase_in">#REF!</definedName>
    <definedName name="Interest_Rate">#REF!</definedName>
    <definedName name="Loan_Amount">#REF!</definedName>
    <definedName name="Loan_Payment">#REF!</definedName>
    <definedName name="Loan_Term">#REF!</definedName>
    <definedName name="Margin" localSheetId="1">'Moving Dilemma - No Move '!#REF!</definedName>
    <definedName name="Margin">'Moving Dilemma - Move'!#REF!</definedName>
    <definedName name="Microsoft_Investor_Currency_Rates">#REF!</definedName>
    <definedName name="Net_operating">#REF!</definedName>
    <definedName name="New_Fixed_Costs">#REF!</definedName>
    <definedName name="Price">#REF!</definedName>
    <definedName name="Sales">#REF!</definedName>
    <definedName name="Sales_price">#REF!</definedName>
    <definedName name="sdf">[1]Formulas!$B$3</definedName>
    <definedName name="Store_A">#REF!</definedName>
    <definedName name="Store_B">#REF!</definedName>
    <definedName name="Store_C">#REF!</definedName>
    <definedName name="Total_sales">#REF!</definedName>
    <definedName name="Unit_price">#REF!</definedName>
    <definedName name="Unit_sales">#REF!</definedName>
    <definedName name="Units_Sold">#REF!</definedName>
    <definedName name="Variable_costs" localSheetId="2">#REF!</definedName>
    <definedName name="Variable_costs" localSheetId="1">#REF!</definedName>
    <definedName name="Variable_Costs">#REF!</definedName>
  </definedNames>
  <calcPr calcId="145621"/>
</workbook>
</file>

<file path=xl/calcChain.xml><?xml version="1.0" encoding="utf-8"?>
<calcChain xmlns="http://schemas.openxmlformats.org/spreadsheetml/2006/main">
  <c r="E11" i="9" l="1"/>
  <c r="E12" i="9"/>
  <c r="E13" i="9"/>
  <c r="E14" i="9"/>
  <c r="E15" i="9"/>
  <c r="E16" i="9"/>
  <c r="E17" i="9"/>
  <c r="E18" i="9"/>
  <c r="E19" i="9"/>
  <c r="E20" i="9"/>
  <c r="E21" i="9"/>
  <c r="E10" i="9"/>
  <c r="C11" i="9"/>
  <c r="C12" i="9"/>
  <c r="C13" i="9"/>
  <c r="C14" i="9"/>
  <c r="C15" i="9"/>
  <c r="C16" i="9"/>
  <c r="C17" i="9"/>
  <c r="C18" i="9"/>
  <c r="C19" i="9"/>
  <c r="C20" i="9"/>
  <c r="C21" i="9"/>
  <c r="C10" i="9"/>
  <c r="E11" i="12"/>
  <c r="E12" i="12"/>
  <c r="E13" i="12"/>
  <c r="E14" i="12"/>
  <c r="E15" i="12"/>
  <c r="E16" i="12"/>
  <c r="E17" i="12"/>
  <c r="E18" i="12"/>
  <c r="E19" i="12"/>
  <c r="E20" i="12"/>
  <c r="E21" i="12"/>
  <c r="E10" i="12"/>
  <c r="D11" i="12"/>
  <c r="D12" i="12"/>
  <c r="D13" i="12"/>
  <c r="D14" i="12"/>
  <c r="D15" i="12"/>
  <c r="D16" i="12"/>
  <c r="D17" i="12"/>
  <c r="D18" i="12"/>
  <c r="D19" i="12"/>
  <c r="D20" i="12"/>
  <c r="D21" i="12"/>
  <c r="D10" i="12"/>
  <c r="C11" i="12"/>
  <c r="F11" i="12" s="1"/>
  <c r="C12" i="12"/>
  <c r="F12" i="12" s="1"/>
  <c r="C13" i="12"/>
  <c r="F13" i="12" s="1"/>
  <c r="C14" i="12"/>
  <c r="F14" i="12" s="1"/>
  <c r="C15" i="12"/>
  <c r="F15" i="12" s="1"/>
  <c r="C16" i="12"/>
  <c r="F16" i="12" s="1"/>
  <c r="C17" i="12"/>
  <c r="F17" i="12" s="1"/>
  <c r="C18" i="12"/>
  <c r="F18" i="12" s="1"/>
  <c r="C19" i="12"/>
  <c r="F19" i="12" s="1"/>
  <c r="C20" i="12"/>
  <c r="F20" i="12" s="1"/>
  <c r="C21" i="12"/>
  <c r="F21" i="12" s="1"/>
  <c r="C10" i="12"/>
  <c r="F10" i="12" s="1"/>
  <c r="F22" i="12" s="1"/>
  <c r="D7" i="9"/>
  <c r="D11" i="9" s="1"/>
  <c r="F11" i="9" l="1"/>
  <c r="D10" i="9"/>
  <c r="F10" i="9" s="1"/>
  <c r="D20" i="9"/>
  <c r="F20" i="9" s="1"/>
  <c r="D18" i="9"/>
  <c r="F18" i="9" s="1"/>
  <c r="D16" i="9"/>
  <c r="F16" i="9" s="1"/>
  <c r="D14" i="9"/>
  <c r="F14" i="9" s="1"/>
  <c r="D12" i="9"/>
  <c r="F12" i="9" s="1"/>
  <c r="D21" i="9"/>
  <c r="F21" i="9" s="1"/>
  <c r="D19" i="9"/>
  <c r="F19" i="9" s="1"/>
  <c r="D17" i="9"/>
  <c r="F17" i="9" s="1"/>
  <c r="D15" i="9"/>
  <c r="F15" i="9" s="1"/>
  <c r="D13" i="9"/>
  <c r="F13" i="9" s="1"/>
  <c r="F22" i="9" l="1"/>
</calcChain>
</file>

<file path=xl/sharedStrings.xml><?xml version="1.0" encoding="utf-8"?>
<sst xmlns="http://schemas.openxmlformats.org/spreadsheetml/2006/main" count="56" uniqueCount="33">
  <si>
    <t>Apply Your Knowledge</t>
  </si>
  <si>
    <t>Input boxes in tan</t>
  </si>
  <si>
    <t>Output boxes in yellow</t>
  </si>
  <si>
    <t>Given data in blue</t>
  </si>
  <si>
    <t>Answers in red</t>
  </si>
  <si>
    <t>Variable Costs</t>
  </si>
  <si>
    <t>Units sold per month:</t>
  </si>
  <si>
    <t>Unit variable costs:</t>
  </si>
  <si>
    <t>Average unit sales price:</t>
  </si>
  <si>
    <t>Current fixed costs:</t>
  </si>
  <si>
    <t>Units</t>
  </si>
  <si>
    <t>Sales</t>
  </si>
  <si>
    <t>Fixed Costs</t>
  </si>
  <si>
    <t>EBIT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</si>
  <si>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</si>
  <si>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</si>
  <si>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</si>
  <si>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</si>
  <si>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</si>
  <si>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</si>
  <si>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</si>
  <si>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</si>
  <si>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</si>
  <si>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</si>
  <si>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</si>
  <si>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</si>
  <si>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Moving Espressos</t>
  </si>
  <si>
    <t>Added lease payment, new offices:</t>
  </si>
  <si>
    <t>Projected fixed costs:</t>
  </si>
  <si>
    <t>Sum</t>
  </si>
  <si>
    <t>Sum:</t>
  </si>
  <si>
    <t>2008 sales month</t>
  </si>
  <si>
    <t>Project 19 - Moving Dilemma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</si>
</sst>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164" formatCode="0,000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48"/>
      <name val="Arial"/>
      <family val="2"/>
    </font>
    <font>
      <sz val="10"/>
      <color indexed="19"/>
      <name val="Arial"/>
      <family val="2"/>
    </font>
    <font>
      <b/>
      <sz val="1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2"/>
      <name val="Arial"/>
      <family val="2"/>
    </font>
    <font>
      <sz val="10"/>
      <color indexed="48"/>
      <name val="Arial"/>
      <family val="2"/>
    </font>
    <font>
      <sz val="10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51">
    <xf numFmtId="0" fontId="0" fillId="0" borderId="0" xfId="0"/>
    <xf numFmtId="0" fontId="3" fillId="2" borderId="0" xfId="0" applyFont="1" applyFill="1" applyBorder="1"/>
    <xf numFmtId="0" fontId="3" fillId="2" borderId="0" xfId="0" applyFont="1" applyFill="1"/>
    <xf numFmtId="0" fontId="0" fillId="2" borderId="0" xfId="0" applyFill="1"/>
    <xf numFmtId="2" fontId="4" fillId="2" borderId="0" xfId="0" applyNumberFormat="1" applyFont="1" applyFill="1" applyBorder="1" applyAlignment="1"/>
    <xf numFmtId="0" fontId="5" fillId="2" borderId="0" xfId="0" applyFont="1" applyFill="1" applyBorder="1"/>
    <xf numFmtId="0" fontId="6" fillId="2" borderId="0" xfId="0" applyFont="1" applyFill="1" applyBorder="1" applyAlignment="1">
      <alignment horizontal="left"/>
    </xf>
    <xf numFmtId="0" fontId="7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11" fillId="2" borderId="0" xfId="0" applyFont="1" applyFill="1" applyBorder="1"/>
    <xf numFmtId="0" fontId="0" fillId="2" borderId="0" xfId="0" applyFill="1" applyBorder="1"/>
    <xf numFmtId="0" fontId="2" fillId="3" borderId="0" xfId="1" applyFont="1" applyFill="1"/>
    <xf numFmtId="0" fontId="2" fillId="3" borderId="1" xfId="1" applyFont="1" applyFill="1" applyBorder="1"/>
    <xf numFmtId="6" fontId="2" fillId="3" borderId="1" xfId="1" applyNumberFormat="1" applyFont="1" applyFill="1" applyBorder="1"/>
    <xf numFmtId="0" fontId="1" fillId="4" borderId="2" xfId="1" applyFont="1" applyFill="1" applyBorder="1" applyAlignment="1">
      <alignment horizontal="left"/>
    </xf>
    <xf numFmtId="0" fontId="1" fillId="4" borderId="3" xfId="1" applyFont="1" applyFill="1" applyBorder="1" applyAlignment="1">
      <alignment horizontal="left"/>
    </xf>
    <xf numFmtId="0" fontId="1" fillId="4" borderId="4" xfId="1" applyFont="1" applyFill="1" applyBorder="1" applyAlignment="1">
      <alignment horizontal="left"/>
    </xf>
    <xf numFmtId="0" fontId="1" fillId="4" borderId="5" xfId="1" applyFont="1" applyFill="1" applyBorder="1" applyAlignment="1">
      <alignment horizontal="left"/>
    </xf>
    <xf numFmtId="0" fontId="1" fillId="5" borderId="6" xfId="1" applyFont="1" applyFill="1" applyBorder="1"/>
    <xf numFmtId="0" fontId="1" fillId="5" borderId="6" xfId="1" applyFont="1" applyFill="1" applyBorder="1" applyAlignment="1">
      <alignment horizontal="center"/>
    </xf>
    <xf numFmtId="164" fontId="15" fillId="4" borderId="7" xfId="1" applyNumberFormat="1" applyFont="1" applyFill="1" applyBorder="1"/>
    <xf numFmtId="164" fontId="15" fillId="4" borderId="8" xfId="1" applyNumberFormat="1" applyFont="1" applyFill="1" applyBorder="1"/>
    <xf numFmtId="164" fontId="15" fillId="4" borderId="9" xfId="1" applyNumberFormat="1" applyFont="1" applyFill="1" applyBorder="1"/>
    <xf numFmtId="3" fontId="15" fillId="4" borderId="3" xfId="1" applyNumberFormat="1" applyFont="1" applyFill="1" applyBorder="1" applyAlignment="1">
      <alignment horizontal="center"/>
    </xf>
    <xf numFmtId="7" fontId="15" fillId="4" borderId="10" xfId="1" applyNumberFormat="1" applyFont="1" applyFill="1" applyBorder="1" applyAlignment="1">
      <alignment horizontal="center"/>
    </xf>
    <xf numFmtId="7" fontId="15" fillId="4" borderId="5" xfId="1" applyNumberFormat="1" applyFont="1" applyFill="1" applyBorder="1" applyAlignment="1">
      <alignment horizontal="center"/>
    </xf>
    <xf numFmtId="6" fontId="15" fillId="4" borderId="11" xfId="1" applyNumberFormat="1" applyFont="1" applyFill="1" applyBorder="1" applyAlignment="1">
      <alignment horizontal="center"/>
    </xf>
    <xf numFmtId="0" fontId="1" fillId="4" borderId="8" xfId="1" applyFont="1" applyFill="1" applyBorder="1" applyAlignment="1">
      <alignment horizontal="left"/>
    </xf>
    <xf numFmtId="7" fontId="15" fillId="4" borderId="8" xfId="1" applyNumberFormat="1" applyFont="1" applyFill="1" applyBorder="1" applyAlignment="1">
      <alignment horizontal="center"/>
    </xf>
    <xf numFmtId="0" fontId="1" fillId="4" borderId="12" xfId="1" applyFont="1" applyFill="1" applyBorder="1" applyAlignment="1">
      <alignment horizontal="left"/>
    </xf>
    <xf numFmtId="6" fontId="15" fillId="4" borderId="13" xfId="1" applyNumberFormat="1" applyFont="1" applyFill="1" applyBorder="1" applyAlignment="1">
      <alignment horizontal="center"/>
    </xf>
    <xf numFmtId="0" fontId="1" fillId="4" borderId="4" xfId="2" applyFont="1" applyFill="1" applyBorder="1" applyAlignment="1">
      <alignment horizontal="left"/>
    </xf>
    <xf numFmtId="6" fontId="15" fillId="4" borderId="5" xfId="2" applyNumberFormat="1" applyFont="1" applyFill="1" applyBorder="1" applyAlignment="1">
      <alignment horizontal="center"/>
    </xf>
    <xf numFmtId="0" fontId="1" fillId="4" borderId="5" xfId="2" applyFont="1" applyFill="1" applyBorder="1" applyAlignment="1">
      <alignment horizontal="right"/>
    </xf>
    <xf numFmtId="6" fontId="15" fillId="4" borderId="11" xfId="2" applyNumberFormat="1" applyFont="1" applyFill="1" applyBorder="1" applyAlignment="1">
      <alignment horizontal="center"/>
    </xf>
    <xf numFmtId="0" fontId="2" fillId="3" borderId="0" xfId="2" applyFont="1" applyFill="1" applyBorder="1"/>
    <xf numFmtId="0" fontId="1" fillId="3" borderId="0" xfId="1" applyFont="1" applyFill="1" applyBorder="1" applyAlignment="1">
      <alignment horizontal="left"/>
    </xf>
    <xf numFmtId="7" fontId="15" fillId="3" borderId="0" xfId="1" applyNumberFormat="1" applyFont="1" applyFill="1" applyBorder="1" applyAlignment="1">
      <alignment horizontal="center"/>
    </xf>
    <xf numFmtId="6" fontId="15" fillId="3" borderId="0" xfId="1" applyNumberFormat="1" applyFont="1" applyFill="1" applyBorder="1" applyAlignment="1">
      <alignment horizontal="center"/>
    </xf>
    <xf numFmtId="0" fontId="2" fillId="4" borderId="7" xfId="1" applyFont="1" applyFill="1" applyBorder="1"/>
    <xf numFmtId="0" fontId="2" fillId="4" borderId="8" xfId="1" applyFont="1" applyFill="1" applyBorder="1"/>
    <xf numFmtId="0" fontId="14" fillId="3" borderId="0" xfId="1" applyFont="1" applyFill="1" applyAlignment="1">
      <alignment vertical="center"/>
    </xf>
    <xf numFmtId="0" fontId="14" fillId="4" borderId="14" xfId="1" applyFont="1" applyFill="1" applyBorder="1" applyAlignment="1">
      <alignment vertical="center"/>
    </xf>
    <xf numFmtId="0" fontId="14" fillId="4" borderId="15" xfId="1" applyFont="1" applyFill="1" applyBorder="1" applyAlignment="1">
      <alignment vertical="center"/>
    </xf>
    <xf numFmtId="0" fontId="14" fillId="4" borderId="16" xfId="1" applyFont="1" applyFill="1" applyBorder="1" applyAlignment="1">
      <alignment vertical="center"/>
    </xf>
    <xf numFmtId="6" fontId="16" fillId="6" borderId="7" xfId="2" applyNumberFormat="1" applyFont="1" applyFill="1" applyBorder="1"/>
    <xf numFmtId="5" fontId="16" fillId="6" borderId="7" xfId="2" applyNumberFormat="1" applyFont="1" applyFill="1" applyBorder="1"/>
    <xf numFmtId="5" fontId="16" fillId="6" borderId="7" xfId="2" applyNumberFormat="1" applyFont="1" applyFill="1" applyBorder="1" applyAlignment="1">
      <alignment horizontal="left"/>
    </xf>
    <xf numFmtId="0" fontId="1" fillId="4" borderId="8" xfId="2" applyFont="1" applyFill="1" applyBorder="1" applyAlignment="1">
      <alignment horizontal="left"/>
    </xf>
  </cellXfs>
  <cellStyles count="3">
    <cellStyle name="Normal" xfId="0" builtinId="0"/>
    <cellStyle name="Normal_ponyespresso" xfId="1"/>
    <cellStyle name="Normal_ponyespresso_sol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BDT%20V2/Apply%20Your%20Knowledge/Solution/AYK%2038%20Solution/AYK%2036_Solution_Version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YK 36"/>
      <sheetName val="Avante's Avocados"/>
      <sheetName val="Formulas"/>
    </sheetNames>
    <sheetDataSet>
      <sheetData sheetId="0" refreshError="1"/>
      <sheetData sheetId="1" refreshError="1"/>
      <sheetData sheetId="2">
        <row r="3">
          <cell r="B3">
            <v>0.08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94"/>
  <sheetViews>
    <sheetView tabSelected="1" workbookViewId="0"/>
  </sheetViews>
  <sheetFormatPr defaultRowHeight="12.75" x14ac:dyDescent="0.2"/>
  <cols>
    <col min="1" max="1" width="9.140625" style="3"/>
    <col min="2" max="2" width="42.5703125" style="3" customWidth="1"/>
    <col min="3" max="16384" width="9.140625" style="3"/>
  </cols>
  <sheetData>
    <row r="1" spans="1:2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59.25" x14ac:dyDescent="0.75">
      <c r="A4" s="1"/>
      <c r="B4" s="4" t="s">
        <v>0</v>
      </c>
      <c r="C4" s="1"/>
      <c r="D4" s="5"/>
      <c r="E4" s="1"/>
      <c r="F4" s="1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23.25" x14ac:dyDescent="0.35">
      <c r="A5" s="1"/>
      <c r="B5" s="6" t="s">
        <v>32</v>
      </c>
      <c r="C5" s="1"/>
      <c r="D5" s="1"/>
      <c r="E5" s="1"/>
      <c r="F5" s="1"/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5.75" x14ac:dyDescent="0.25">
      <c r="A7" s="1"/>
      <c r="B7" s="7" t="s">
        <v>1</v>
      </c>
      <c r="C7" s="1"/>
      <c r="D7" s="1"/>
      <c r="E7" s="1"/>
      <c r="F7" s="1"/>
      <c r="G7" s="1"/>
      <c r="H7" s="1"/>
      <c r="I7" s="1"/>
      <c r="J7" s="1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5.75" x14ac:dyDescent="0.25">
      <c r="A8" s="1"/>
      <c r="B8" s="8" t="s">
        <v>2</v>
      </c>
      <c r="C8" s="1"/>
      <c r="D8" s="1"/>
      <c r="E8" s="1"/>
      <c r="F8" s="1"/>
      <c r="G8" s="1"/>
      <c r="H8" s="1"/>
      <c r="I8" s="1"/>
      <c r="J8" s="1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5.75" x14ac:dyDescent="0.25">
      <c r="A9" s="1"/>
      <c r="B9" s="9" t="s">
        <v>3</v>
      </c>
      <c r="C9" s="1"/>
      <c r="D9" s="1"/>
      <c r="E9" s="1"/>
      <c r="F9" s="1"/>
      <c r="G9" s="1"/>
      <c r="H9" s="1"/>
      <c r="I9" s="1"/>
      <c r="J9" s="1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5.75" x14ac:dyDescent="0.25">
      <c r="A10" s="1"/>
      <c r="B10" s="10" t="s">
        <v>4</v>
      </c>
      <c r="C10" s="1"/>
      <c r="D10" s="1"/>
      <c r="E10" s="1"/>
      <c r="F10" s="1"/>
      <c r="G10" s="1"/>
      <c r="H10" s="1"/>
      <c r="I10" s="1"/>
      <c r="J10" s="1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" x14ac:dyDescent="0.2">
      <c r="A11" s="1"/>
      <c r="B11" s="11"/>
      <c r="C11" s="1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</row>
    <row r="30" spans="1:27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</row>
    <row r="31" spans="1:27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</row>
    <row r="32" spans="1:27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</row>
    <row r="33" spans="1:10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</row>
    <row r="34" spans="1:10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</row>
    <row r="35" spans="1:10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</row>
    <row r="36" spans="1:10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</row>
    <row r="37" spans="1:10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</row>
    <row r="38" spans="1:10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</row>
    <row r="39" spans="1:10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</row>
    <row r="40" spans="1:10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</row>
    <row r="41" spans="1:10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spans="1:10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0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</row>
    <row r="48" spans="1:10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</row>
    <row r="54" spans="1:10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</row>
    <row r="55" spans="1:10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</row>
    <row r="56" spans="1:10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</row>
    <row r="57" spans="1:10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</row>
    <row r="58" spans="1:10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</row>
    <row r="59" spans="1:10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</row>
    <row r="60" spans="1:1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</row>
    <row r="61" spans="1:10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</row>
    <row r="62" spans="1:10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</row>
    <row r="63" spans="1:10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</row>
    <row r="64" spans="1:10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</row>
    <row r="65" spans="1:10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</row>
    <row r="66" spans="1:10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</row>
    <row r="67" spans="1:10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</row>
    <row r="70" spans="1:1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</row>
    <row r="71" spans="1:10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</row>
    <row r="72" spans="1:10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</row>
    <row r="73" spans="1:10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</row>
    <row r="74" spans="1:10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</row>
    <row r="75" spans="1:10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</row>
    <row r="76" spans="1:10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</row>
    <row r="77" spans="1:10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</row>
    <row r="78" spans="1:10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</row>
    <row r="79" spans="1:10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</row>
    <row r="80" spans="1:1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</row>
    <row r="81" spans="1:10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</row>
    <row r="82" spans="1:10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</row>
    <row r="83" spans="1:10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</row>
    <row r="84" spans="1:10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</row>
    <row r="85" spans="1:10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</row>
    <row r="86" spans="1:10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</row>
    <row r="87" spans="1:10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</row>
    <row r="88" spans="1:10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</row>
    <row r="89" spans="1:10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</row>
    <row r="90" spans="1:10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</row>
    <row r="91" spans="1:10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</row>
    <row r="92" spans="1:10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</row>
    <row r="93" spans="1:10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</row>
    <row r="94" spans="1:10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2:F22"/>
  <sheetViews>
    <sheetView workbookViewId="0"/>
  </sheetViews>
  <sheetFormatPr defaultColWidth="7.5703125" defaultRowHeight="12.75" x14ac:dyDescent="0.2"/>
  <cols>
    <col min="1" max="1" width="33.42578125" style="13" bestFit="1" customWidth="1"/>
    <col min="2" max="2" width="7.140625" style="13" bestFit="1" customWidth="1"/>
    <col min="3" max="3" width="20.140625" style="13" bestFit="1" customWidth="1"/>
    <col min="4" max="4" width="11.5703125" style="13" bestFit="1" customWidth="1"/>
    <col min="5" max="5" width="15.28515625" style="13" customWidth="1"/>
    <col min="6" max="6" width="10.28515625" style="13" customWidth="1"/>
    <col min="7" max="16384" width="7.5703125" style="13"/>
  </cols>
  <sheetData>
    <row r="2" spans="1:6" ht="12.75" customHeight="1" x14ac:dyDescent="0.2">
      <c r="B2" s="43"/>
      <c r="C2" s="43"/>
      <c r="D2" s="43"/>
      <c r="E2" s="43"/>
      <c r="F2" s="43"/>
    </row>
    <row r="3" spans="1:6" ht="12.75" customHeight="1" thickBot="1" x14ac:dyDescent="0.25">
      <c r="A3" s="43"/>
      <c r="B3" s="43"/>
      <c r="C3" s="43"/>
      <c r="D3" s="43"/>
      <c r="E3" s="43"/>
      <c r="F3" s="43"/>
    </row>
    <row r="4" spans="1:6" ht="13.5" customHeight="1" thickBot="1" x14ac:dyDescent="0.25">
      <c r="A4" s="44" t="s">
        <v>26</v>
      </c>
      <c r="B4" s="45"/>
      <c r="C4" s="45"/>
      <c r="D4" s="46"/>
      <c r="E4" s="43"/>
      <c r="F4" s="43"/>
    </row>
    <row r="5" spans="1:6" x14ac:dyDescent="0.2">
      <c r="A5" s="16" t="s">
        <v>6</v>
      </c>
      <c r="B5" s="25">
        <v>20000</v>
      </c>
      <c r="C5" s="17" t="s">
        <v>7</v>
      </c>
      <c r="D5" s="26">
        <v>0.6</v>
      </c>
    </row>
    <row r="6" spans="1:6" ht="13.5" thickBot="1" x14ac:dyDescent="0.25">
      <c r="A6" s="18" t="s">
        <v>8</v>
      </c>
      <c r="B6" s="27">
        <v>2.2000000000000002</v>
      </c>
      <c r="C6" s="19" t="s">
        <v>9</v>
      </c>
      <c r="D6" s="28">
        <v>10000</v>
      </c>
    </row>
    <row r="7" spans="1:6" x14ac:dyDescent="0.2">
      <c r="A7" s="38"/>
      <c r="B7" s="39"/>
      <c r="C7" s="38"/>
      <c r="D7" s="40"/>
    </row>
    <row r="8" spans="1:6" x14ac:dyDescent="0.2">
      <c r="A8" s="14"/>
      <c r="B8" s="15"/>
      <c r="C8" s="14"/>
      <c r="D8" s="14"/>
      <c r="E8" s="14"/>
      <c r="F8" s="14"/>
    </row>
    <row r="9" spans="1:6" ht="13.5" thickBot="1" x14ac:dyDescent="0.25">
      <c r="A9" s="20" t="s">
        <v>31</v>
      </c>
      <c r="B9" s="21" t="s">
        <v>10</v>
      </c>
      <c r="C9" s="21" t="s">
        <v>11</v>
      </c>
      <c r="D9" s="21" t="s">
        <v>12</v>
      </c>
      <c r="E9" s="21" t="s">
        <v>5</v>
      </c>
      <c r="F9" s="21" t="s">
        <v>13</v>
      </c>
    </row>
    <row r="10" spans="1:6" ht="13.5" thickTop="1" x14ac:dyDescent="0.2">
      <c r="A10" s="41" t="s">
        <v>14</v>
      </c>
      <c r="B10" s="22">
        <v>6582</v>
      </c>
      <c r="C10" s="47">
        <f>B10*$B$6</f>
        <v>14480.400000000001</v>
      </c>
      <c r="D10" s="47">
        <f>$D$6</f>
        <v>10000</v>
      </c>
      <c r="E10" s="47">
        <f>$D$5*B10</f>
        <v>3949.2</v>
      </c>
      <c r="F10" s="48">
        <f>C10-D10-E10</f>
        <v>531.20000000000164</v>
      </c>
    </row>
    <row r="11" spans="1:6" x14ac:dyDescent="0.2">
      <c r="A11" s="42" t="s">
        <v>15</v>
      </c>
      <c r="B11" s="23">
        <v>11121</v>
      </c>
      <c r="C11" s="47">
        <f t="shared" ref="C11:C21" si="0">B11*$B$6</f>
        <v>24466.2</v>
      </c>
      <c r="D11" s="47">
        <f t="shared" ref="D11:D21" si="1">$D$6</f>
        <v>10000</v>
      </c>
      <c r="E11" s="47">
        <f t="shared" ref="E11:E21" si="2">$D$5*B11</f>
        <v>6672.5999999999995</v>
      </c>
      <c r="F11" s="48">
        <f t="shared" ref="F11:F21" si="3">C11-D11-E11</f>
        <v>7793.6000000000013</v>
      </c>
    </row>
    <row r="12" spans="1:6" x14ac:dyDescent="0.2">
      <c r="A12" s="42" t="s">
        <v>16</v>
      </c>
      <c r="B12" s="23">
        <v>14178</v>
      </c>
      <c r="C12" s="47">
        <f t="shared" si="0"/>
        <v>31191.600000000002</v>
      </c>
      <c r="D12" s="47">
        <f t="shared" si="1"/>
        <v>10000</v>
      </c>
      <c r="E12" s="47">
        <f t="shared" si="2"/>
        <v>8506.7999999999993</v>
      </c>
      <c r="F12" s="48">
        <f t="shared" si="3"/>
        <v>12684.800000000003</v>
      </c>
    </row>
    <row r="13" spans="1:6" x14ac:dyDescent="0.2">
      <c r="A13" s="42" t="s">
        <v>17</v>
      </c>
      <c r="B13" s="23">
        <v>13692</v>
      </c>
      <c r="C13" s="47">
        <f t="shared" si="0"/>
        <v>30122.400000000001</v>
      </c>
      <c r="D13" s="47">
        <f t="shared" si="1"/>
        <v>10000</v>
      </c>
      <c r="E13" s="47">
        <f t="shared" si="2"/>
        <v>8215.1999999999989</v>
      </c>
      <c r="F13" s="48">
        <f t="shared" si="3"/>
        <v>11907.200000000003</v>
      </c>
    </row>
    <row r="14" spans="1:6" x14ac:dyDescent="0.2">
      <c r="A14" s="42" t="s">
        <v>18</v>
      </c>
      <c r="B14" s="23">
        <v>11597</v>
      </c>
      <c r="C14" s="47">
        <f t="shared" si="0"/>
        <v>25513.4</v>
      </c>
      <c r="D14" s="47">
        <f t="shared" si="1"/>
        <v>10000</v>
      </c>
      <c r="E14" s="47">
        <f t="shared" si="2"/>
        <v>6958.2</v>
      </c>
      <c r="F14" s="48">
        <f t="shared" si="3"/>
        <v>8555.2000000000007</v>
      </c>
    </row>
    <row r="15" spans="1:6" x14ac:dyDescent="0.2">
      <c r="A15" s="42" t="s">
        <v>19</v>
      </c>
      <c r="B15" s="23">
        <v>9599</v>
      </c>
      <c r="C15" s="47">
        <f t="shared" si="0"/>
        <v>21117.800000000003</v>
      </c>
      <c r="D15" s="47">
        <f t="shared" si="1"/>
        <v>10000</v>
      </c>
      <c r="E15" s="47">
        <f t="shared" si="2"/>
        <v>5759.4</v>
      </c>
      <c r="F15" s="48">
        <f t="shared" si="3"/>
        <v>5358.4000000000033</v>
      </c>
    </row>
    <row r="16" spans="1:6" x14ac:dyDescent="0.2">
      <c r="A16" s="42" t="s">
        <v>20</v>
      </c>
      <c r="B16" s="23">
        <v>9913</v>
      </c>
      <c r="C16" s="47">
        <f t="shared" si="0"/>
        <v>21808.600000000002</v>
      </c>
      <c r="D16" s="47">
        <f t="shared" si="1"/>
        <v>10000</v>
      </c>
      <c r="E16" s="47">
        <f t="shared" si="2"/>
        <v>5947.8</v>
      </c>
      <c r="F16" s="48">
        <f t="shared" si="3"/>
        <v>5860.800000000002</v>
      </c>
    </row>
    <row r="17" spans="1:6" x14ac:dyDescent="0.2">
      <c r="A17" s="42" t="s">
        <v>21</v>
      </c>
      <c r="B17" s="23">
        <v>10926</v>
      </c>
      <c r="C17" s="47">
        <f t="shared" si="0"/>
        <v>24037.200000000001</v>
      </c>
      <c r="D17" s="47">
        <f t="shared" si="1"/>
        <v>10000</v>
      </c>
      <c r="E17" s="47">
        <f t="shared" si="2"/>
        <v>6555.5999999999995</v>
      </c>
      <c r="F17" s="48">
        <f t="shared" si="3"/>
        <v>7481.6000000000013</v>
      </c>
    </row>
    <row r="18" spans="1:6" x14ac:dyDescent="0.2">
      <c r="A18" s="42" t="s">
        <v>22</v>
      </c>
      <c r="B18" s="23">
        <v>14349</v>
      </c>
      <c r="C18" s="47">
        <f t="shared" si="0"/>
        <v>31567.800000000003</v>
      </c>
      <c r="D18" s="47">
        <f t="shared" si="1"/>
        <v>10000</v>
      </c>
      <c r="E18" s="47">
        <f t="shared" si="2"/>
        <v>8609.4</v>
      </c>
      <c r="F18" s="48">
        <f t="shared" si="3"/>
        <v>12958.400000000003</v>
      </c>
    </row>
    <row r="19" spans="1:6" x14ac:dyDescent="0.2">
      <c r="A19" s="42" t="s">
        <v>23</v>
      </c>
      <c r="B19" s="23">
        <v>12965</v>
      </c>
      <c r="C19" s="47">
        <f t="shared" si="0"/>
        <v>28523.000000000004</v>
      </c>
      <c r="D19" s="47">
        <f t="shared" si="1"/>
        <v>10000</v>
      </c>
      <c r="E19" s="47">
        <f t="shared" si="2"/>
        <v>7779</v>
      </c>
      <c r="F19" s="48">
        <f t="shared" si="3"/>
        <v>10744.000000000004</v>
      </c>
    </row>
    <row r="20" spans="1:6" x14ac:dyDescent="0.2">
      <c r="A20" s="42" t="s">
        <v>24</v>
      </c>
      <c r="B20" s="23">
        <v>6972</v>
      </c>
      <c r="C20" s="47">
        <f t="shared" si="0"/>
        <v>15338.400000000001</v>
      </c>
      <c r="D20" s="47">
        <f t="shared" si="1"/>
        <v>10000</v>
      </c>
      <c r="E20" s="47">
        <f t="shared" si="2"/>
        <v>4183.2</v>
      </c>
      <c r="F20" s="48">
        <f t="shared" si="3"/>
        <v>1155.2000000000016</v>
      </c>
    </row>
    <row r="21" spans="1:6" x14ac:dyDescent="0.2">
      <c r="A21" s="42" t="s">
        <v>25</v>
      </c>
      <c r="B21" s="24">
        <v>4972</v>
      </c>
      <c r="C21" s="47">
        <f t="shared" si="0"/>
        <v>10938.400000000001</v>
      </c>
      <c r="D21" s="47">
        <f t="shared" si="1"/>
        <v>10000</v>
      </c>
      <c r="E21" s="47">
        <f t="shared" si="2"/>
        <v>2983.2</v>
      </c>
      <c r="F21" s="48">
        <f t="shared" si="3"/>
        <v>-2044.7999999999984</v>
      </c>
    </row>
    <row r="22" spans="1:6" x14ac:dyDescent="0.2">
      <c r="C22" s="37"/>
      <c r="D22" s="37"/>
      <c r="E22" s="50" t="s">
        <v>30</v>
      </c>
      <c r="F22" s="48">
        <f>SUM(F10:F21)</f>
        <v>82985.60000000002</v>
      </c>
    </row>
  </sheetData>
  <phoneticPr fontId="13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2:F22"/>
  <sheetViews>
    <sheetView workbookViewId="0"/>
  </sheetViews>
  <sheetFormatPr defaultColWidth="7.5703125" defaultRowHeight="12.75" x14ac:dyDescent="0.2"/>
  <cols>
    <col min="1" max="1" width="33.42578125" style="13" bestFit="1" customWidth="1"/>
    <col min="2" max="2" width="10.7109375" style="13" customWidth="1"/>
    <col min="3" max="3" width="20.140625" style="13" bestFit="1" customWidth="1"/>
    <col min="4" max="4" width="11.5703125" style="13" bestFit="1" customWidth="1"/>
    <col min="5" max="5" width="15.28515625" style="13" customWidth="1"/>
    <col min="6" max="6" width="8.140625" style="13" bestFit="1" customWidth="1"/>
    <col min="7" max="16384" width="7.5703125" style="13"/>
  </cols>
  <sheetData>
    <row r="2" spans="1:6" ht="12.75" customHeight="1" x14ac:dyDescent="0.2">
      <c r="B2" s="43"/>
      <c r="C2" s="43"/>
      <c r="D2" s="43"/>
      <c r="E2" s="43"/>
      <c r="F2" s="43"/>
    </row>
    <row r="3" spans="1:6" ht="12.75" customHeight="1" thickBot="1" x14ac:dyDescent="0.25">
      <c r="A3" s="43"/>
      <c r="B3" s="43"/>
      <c r="C3" s="43"/>
      <c r="D3" s="43"/>
      <c r="E3" s="43"/>
      <c r="F3" s="43"/>
    </row>
    <row r="4" spans="1:6" ht="13.5" customHeight="1" thickBot="1" x14ac:dyDescent="0.25">
      <c r="A4" s="44" t="s">
        <v>26</v>
      </c>
      <c r="B4" s="45"/>
      <c r="C4" s="45"/>
      <c r="D4" s="46"/>
      <c r="E4" s="43"/>
      <c r="F4" s="43"/>
    </row>
    <row r="5" spans="1:6" x14ac:dyDescent="0.2">
      <c r="A5" s="16" t="s">
        <v>6</v>
      </c>
      <c r="B5" s="25">
        <v>20000</v>
      </c>
      <c r="C5" s="17" t="s">
        <v>7</v>
      </c>
      <c r="D5" s="26">
        <v>0.35</v>
      </c>
    </row>
    <row r="6" spans="1:6" x14ac:dyDescent="0.2">
      <c r="A6" s="31" t="s">
        <v>8</v>
      </c>
      <c r="B6" s="30">
        <v>2.2000000000000002</v>
      </c>
      <c r="C6" s="29" t="s">
        <v>9</v>
      </c>
      <c r="D6" s="32">
        <v>10000</v>
      </c>
    </row>
    <row r="7" spans="1:6" ht="13.5" thickBot="1" x14ac:dyDescent="0.25">
      <c r="A7" s="33" t="s">
        <v>27</v>
      </c>
      <c r="B7" s="34">
        <v>2200</v>
      </c>
      <c r="C7" s="35" t="s">
        <v>28</v>
      </c>
      <c r="D7" s="36">
        <f>D6+B7</f>
        <v>12200</v>
      </c>
    </row>
    <row r="8" spans="1:6" x14ac:dyDescent="0.2">
      <c r="C8" s="14"/>
      <c r="D8" s="14"/>
      <c r="E8" s="14"/>
      <c r="F8" s="14"/>
    </row>
    <row r="9" spans="1:6" ht="13.5" thickBot="1" x14ac:dyDescent="0.25">
      <c r="A9" s="20" t="s">
        <v>31</v>
      </c>
      <c r="B9" s="21" t="s">
        <v>10</v>
      </c>
      <c r="C9" s="21" t="s">
        <v>11</v>
      </c>
      <c r="D9" s="21" t="s">
        <v>12</v>
      </c>
      <c r="E9" s="21" t="s">
        <v>5</v>
      </c>
      <c r="F9" s="21" t="s">
        <v>13</v>
      </c>
    </row>
    <row r="10" spans="1:6" ht="13.5" thickTop="1" x14ac:dyDescent="0.2">
      <c r="A10" s="41" t="s">
        <v>14</v>
      </c>
      <c r="B10" s="22">
        <v>6582</v>
      </c>
      <c r="C10" s="47">
        <f>B10*$B$6</f>
        <v>14480.400000000001</v>
      </c>
      <c r="D10" s="47">
        <f>$D$7</f>
        <v>12200</v>
      </c>
      <c r="E10" s="47">
        <f>$D$5*B10</f>
        <v>2303.6999999999998</v>
      </c>
      <c r="F10" s="48">
        <f>C10-D10-E10</f>
        <v>-23.299999999998363</v>
      </c>
    </row>
    <row r="11" spans="1:6" x14ac:dyDescent="0.2">
      <c r="A11" s="42" t="s">
        <v>15</v>
      </c>
      <c r="B11" s="23">
        <v>11121</v>
      </c>
      <c r="C11" s="47">
        <f t="shared" ref="C11:C21" si="0">B11*$B$6</f>
        <v>24466.2</v>
      </c>
      <c r="D11" s="47">
        <f t="shared" ref="D11:D21" si="1">$D$7</f>
        <v>12200</v>
      </c>
      <c r="E11" s="47">
        <f t="shared" ref="E11:E21" si="2">$D$5*B11</f>
        <v>3892.35</v>
      </c>
      <c r="F11" s="48">
        <f t="shared" ref="F11:F21" si="3">C11-D11-E11</f>
        <v>8373.85</v>
      </c>
    </row>
    <row r="12" spans="1:6" x14ac:dyDescent="0.2">
      <c r="A12" s="42" t="s">
        <v>16</v>
      </c>
      <c r="B12" s="23">
        <v>14178</v>
      </c>
      <c r="C12" s="47">
        <f t="shared" si="0"/>
        <v>31191.600000000002</v>
      </c>
      <c r="D12" s="47">
        <f t="shared" si="1"/>
        <v>12200</v>
      </c>
      <c r="E12" s="47">
        <f t="shared" si="2"/>
        <v>4962.2999999999993</v>
      </c>
      <c r="F12" s="48">
        <f t="shared" si="3"/>
        <v>14029.300000000003</v>
      </c>
    </row>
    <row r="13" spans="1:6" x14ac:dyDescent="0.2">
      <c r="A13" s="42" t="s">
        <v>17</v>
      </c>
      <c r="B13" s="23">
        <v>13692</v>
      </c>
      <c r="C13" s="47">
        <f t="shared" si="0"/>
        <v>30122.400000000001</v>
      </c>
      <c r="D13" s="47">
        <f t="shared" si="1"/>
        <v>12200</v>
      </c>
      <c r="E13" s="47">
        <f t="shared" si="2"/>
        <v>4792.2</v>
      </c>
      <c r="F13" s="48">
        <f t="shared" si="3"/>
        <v>13130.2</v>
      </c>
    </row>
    <row r="14" spans="1:6" x14ac:dyDescent="0.2">
      <c r="A14" s="42" t="s">
        <v>18</v>
      </c>
      <c r="B14" s="23">
        <v>11597</v>
      </c>
      <c r="C14" s="47">
        <f t="shared" si="0"/>
        <v>25513.4</v>
      </c>
      <c r="D14" s="47">
        <f t="shared" si="1"/>
        <v>12200</v>
      </c>
      <c r="E14" s="47">
        <f t="shared" si="2"/>
        <v>4058.95</v>
      </c>
      <c r="F14" s="48">
        <f t="shared" si="3"/>
        <v>9254.4500000000007</v>
      </c>
    </row>
    <row r="15" spans="1:6" x14ac:dyDescent="0.2">
      <c r="A15" s="42" t="s">
        <v>19</v>
      </c>
      <c r="B15" s="23">
        <v>9599</v>
      </c>
      <c r="C15" s="47">
        <f t="shared" si="0"/>
        <v>21117.800000000003</v>
      </c>
      <c r="D15" s="47">
        <f t="shared" si="1"/>
        <v>12200</v>
      </c>
      <c r="E15" s="47">
        <f t="shared" si="2"/>
        <v>3359.6499999999996</v>
      </c>
      <c r="F15" s="48">
        <f t="shared" si="3"/>
        <v>5558.1500000000033</v>
      </c>
    </row>
    <row r="16" spans="1:6" x14ac:dyDescent="0.2">
      <c r="A16" s="42" t="s">
        <v>20</v>
      </c>
      <c r="B16" s="23">
        <v>9913</v>
      </c>
      <c r="C16" s="47">
        <f t="shared" si="0"/>
        <v>21808.600000000002</v>
      </c>
      <c r="D16" s="47">
        <f t="shared" si="1"/>
        <v>12200</v>
      </c>
      <c r="E16" s="47">
        <f t="shared" si="2"/>
        <v>3469.5499999999997</v>
      </c>
      <c r="F16" s="48">
        <f t="shared" si="3"/>
        <v>6139.0500000000029</v>
      </c>
    </row>
    <row r="17" spans="1:6" x14ac:dyDescent="0.2">
      <c r="A17" s="42" t="s">
        <v>21</v>
      </c>
      <c r="B17" s="23">
        <v>10926</v>
      </c>
      <c r="C17" s="47">
        <f t="shared" si="0"/>
        <v>24037.200000000001</v>
      </c>
      <c r="D17" s="47">
        <f t="shared" si="1"/>
        <v>12200</v>
      </c>
      <c r="E17" s="47">
        <f t="shared" si="2"/>
        <v>3824.1</v>
      </c>
      <c r="F17" s="48">
        <f t="shared" si="3"/>
        <v>8013.1</v>
      </c>
    </row>
    <row r="18" spans="1:6" x14ac:dyDescent="0.2">
      <c r="A18" s="42" t="s">
        <v>22</v>
      </c>
      <c r="B18" s="23">
        <v>14349</v>
      </c>
      <c r="C18" s="47">
        <f t="shared" si="0"/>
        <v>31567.800000000003</v>
      </c>
      <c r="D18" s="47">
        <f t="shared" si="1"/>
        <v>12200</v>
      </c>
      <c r="E18" s="47">
        <f t="shared" si="2"/>
        <v>5022.1499999999996</v>
      </c>
      <c r="F18" s="48">
        <f t="shared" si="3"/>
        <v>14345.650000000003</v>
      </c>
    </row>
    <row r="19" spans="1:6" x14ac:dyDescent="0.2">
      <c r="A19" s="42" t="s">
        <v>23</v>
      </c>
      <c r="B19" s="23">
        <v>12965</v>
      </c>
      <c r="C19" s="47">
        <f t="shared" si="0"/>
        <v>28523.000000000004</v>
      </c>
      <c r="D19" s="47">
        <f t="shared" si="1"/>
        <v>12200</v>
      </c>
      <c r="E19" s="47">
        <f t="shared" si="2"/>
        <v>4537.75</v>
      </c>
      <c r="F19" s="48">
        <f t="shared" si="3"/>
        <v>11785.250000000004</v>
      </c>
    </row>
    <row r="20" spans="1:6" x14ac:dyDescent="0.2">
      <c r="A20" s="42" t="s">
        <v>24</v>
      </c>
      <c r="B20" s="23">
        <v>6972</v>
      </c>
      <c r="C20" s="47">
        <f t="shared" si="0"/>
        <v>15338.400000000001</v>
      </c>
      <c r="D20" s="47">
        <f t="shared" si="1"/>
        <v>12200</v>
      </c>
      <c r="E20" s="47">
        <f t="shared" si="2"/>
        <v>2440.1999999999998</v>
      </c>
      <c r="F20" s="48">
        <f t="shared" si="3"/>
        <v>698.20000000000164</v>
      </c>
    </row>
    <row r="21" spans="1:6" x14ac:dyDescent="0.2">
      <c r="A21" s="42" t="s">
        <v>25</v>
      </c>
      <c r="B21" s="24">
        <v>4972</v>
      </c>
      <c r="C21" s="47">
        <f t="shared" si="0"/>
        <v>10938.400000000001</v>
      </c>
      <c r="D21" s="47">
        <f t="shared" si="1"/>
        <v>12200</v>
      </c>
      <c r="E21" s="47">
        <f t="shared" si="2"/>
        <v>1740.1999999999998</v>
      </c>
      <c r="F21" s="48">
        <f t="shared" si="3"/>
        <v>-3001.7999999999984</v>
      </c>
    </row>
    <row r="22" spans="1:6" x14ac:dyDescent="0.2">
      <c r="C22" s="37"/>
      <c r="D22" s="37"/>
      <c r="E22" s="50" t="s">
        <v>29</v>
      </c>
      <c r="F22" s="49">
        <f>SUM(F10:F21)</f>
        <v>88302.1</v>
      </c>
    </row>
  </sheetData>
  <phoneticPr fontId="13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AYK 19</vt:lpstr>
      <vt:lpstr>Moving Dilemma - No Move </vt:lpstr>
      <vt:lpstr>Moving Dilemma - Move</vt:lpstr>
      <vt:lpstr>'Moving Dilemma - Move'!Fixed_Costs</vt:lpstr>
      <vt:lpstr>'Moving Dilemma - No Move '!Fixed_Costs</vt:lpstr>
    </vt:vector>
  </TitlesOfParts>
  <Company>Daniels College of Business, 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PBaltzan</dc:creator>
  <cp:lastModifiedBy>laser</cp:lastModifiedBy>
  <dcterms:created xsi:type="dcterms:W3CDTF">2004-06-18T17:50:13Z</dcterms:created>
  <dcterms:modified xsi:type="dcterms:W3CDTF">2012-12-03T13:39:01Z</dcterms:modified>
</cp:coreProperties>
</file>