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15" windowWidth="11355" windowHeight="6915"/>
  </bookViews>
  <sheets>
    <sheet name="AYK 25" sheetId="5" r:id="rId1"/>
    <sheet name="Profit Scenario " sheetId="8" r:id="rId2"/>
    <sheet name="Scenario Summary" sheetId="10" r:id="rId3"/>
  </sheets>
  <externalReferences>
    <externalReference r:id="rId4"/>
  </externalReferences>
  <definedNames>
    <definedName name="Breakeven_Quantity">#REF!</definedName>
    <definedName name="BudgetTab">#REF!</definedName>
    <definedName name="Capacity">#REF!</definedName>
    <definedName name="Contribution_Margin">#REF!</definedName>
    <definedName name="costgrowth">'Profit Scenario '!$C$10</definedName>
    <definedName name="Currency_List">OFFSET([0]!Microsoft_Investor_Currency_Rates, 4, 0, ROWS([0]!Microsoft_Investor_Currency_Rates) - 12, 1)</definedName>
    <definedName name="Currency_List_Lookup">OFFSET([0]!Microsoft_Investor_Currency_Rates, 4, 0, ROWS([0]!Microsoft_Investor_Currency_Rates) - 12, 3)</definedName>
    <definedName name="Current_Fixed_Costs">#REF!</definedName>
    <definedName name="demand">#REF!</definedName>
    <definedName name="Firm_A">#REF!</definedName>
    <definedName name="Firm_B">#REF!</definedName>
    <definedName name="Firm_C">#REF!</definedName>
    <definedName name="fixed_cost">#REF!</definedName>
    <definedName name="Fixed_costs">#REF!</definedName>
    <definedName name="Increase_in">#REF!</definedName>
    <definedName name="Interest_Rate">#REF!</definedName>
    <definedName name="intrate">'Profit Scenario '!$C$9</definedName>
    <definedName name="Loan_Amount">#REF!</definedName>
    <definedName name="Loan_Payment">#REF!</definedName>
    <definedName name="Loan_Term">#REF!</definedName>
    <definedName name="Margin">#REF!</definedName>
    <definedName name="Microsoft_Investor_Currency_Rates">#REF!</definedName>
    <definedName name="Net_operating">#REF!</definedName>
    <definedName name="New_Fixed_Costs">#REF!</definedName>
    <definedName name="Price">#REF!</definedName>
    <definedName name="pricegrowth">'Profit Scenario '!$C$11</definedName>
    <definedName name="profit">#REF!</definedName>
    <definedName name="revenue">#REF!</definedName>
    <definedName name="Sales">#REF!</definedName>
    <definedName name="Sales_growth">'Profit Scenario '!$C$6</definedName>
    <definedName name="Sales_price">#REF!</definedName>
    <definedName name="sdf">[1]Formulas!$B$3</definedName>
    <definedName name="Size_Table">#REF!</definedName>
    <definedName name="SPSS">#REF!</definedName>
    <definedName name="Store_A">#REF!</definedName>
    <definedName name="Store_B">#REF!</definedName>
    <definedName name="Store_C">#REF!</definedName>
    <definedName name="taxrate">'Profit Scenario '!$C$4</definedName>
    <definedName name="Total_sales">#REF!</definedName>
    <definedName name="unit_cost">#REF!</definedName>
    <definedName name="Unit_price">#REF!</definedName>
    <definedName name="Unit_sales">#REF!</definedName>
    <definedName name="Units_Sold">#REF!</definedName>
    <definedName name="variable_cost">#REF!</definedName>
    <definedName name="Variable_Costs">#REF!</definedName>
    <definedName name="Year1cost">'Profit Scenario '!$C$8</definedName>
    <definedName name="Year1price">'Profit Scenario '!$C$7</definedName>
    <definedName name="Year1sales">'Profit Scenario '!$C$5</definedName>
  </definedNames>
  <calcPr calcId="145621"/>
</workbook>
</file>

<file path=xl/calcChain.xml><?xml version="1.0" encoding="utf-8"?>
<calcChain xmlns="http://schemas.openxmlformats.org/spreadsheetml/2006/main">
  <c r="C15" i="8" l="1"/>
  <c r="D15" i="8" s="1"/>
  <c r="C16" i="8"/>
  <c r="D16" i="8"/>
  <c r="E16" i="8" s="1"/>
  <c r="C17" i="8"/>
  <c r="D17" i="8" s="1"/>
  <c r="E17" i="8" s="1"/>
  <c r="F17" i="8" s="1"/>
  <c r="G17" i="8" s="1"/>
  <c r="C18" i="8"/>
  <c r="C19" i="8" l="1"/>
  <c r="C20" i="8" s="1"/>
  <c r="C21" i="8"/>
  <c r="F16" i="8"/>
  <c r="D19" i="8"/>
  <c r="E15" i="8"/>
  <c r="E18" i="8" s="1"/>
  <c r="D18" i="8"/>
  <c r="D20" i="8" s="1"/>
  <c r="C22" i="8" l="1"/>
  <c r="D21" i="8"/>
  <c r="D22" i="8" s="1"/>
  <c r="F15" i="8"/>
  <c r="F18" i="8" s="1"/>
  <c r="E19" i="8"/>
  <c r="E20" i="8" s="1"/>
  <c r="G16" i="8"/>
  <c r="E21" i="8" l="1"/>
  <c r="E22" i="8" s="1"/>
  <c r="F19" i="8"/>
  <c r="G15" i="8"/>
  <c r="G19" i="8" s="1"/>
  <c r="F20" i="8"/>
  <c r="G18" i="8"/>
  <c r="G20" i="8" s="1"/>
  <c r="F21" i="8" l="1"/>
  <c r="F22" i="8" s="1"/>
  <c r="G21" i="8"/>
  <c r="G22" i="8" s="1"/>
  <c r="C24" i="8" l="1"/>
</calcChain>
</file>

<file path=xl/sharedStrings.xml><?xml version="1.0" encoding="utf-8"?>
<sst xmlns="http://schemas.openxmlformats.org/spreadsheetml/2006/main" count="47" uniqueCount="47">
  <si>
    <t>Input boxes in tan</t>
  </si>
  <si>
    <t>Output boxes in yellow</t>
  </si>
  <si>
    <t>Given data in blue</t>
  </si>
  <si>
    <t>Apply Your Knowledge</t>
  </si>
  <si>
    <t>Answers in red</t>
  </si>
  <si>
    <t>Revenue</t>
  </si>
  <si>
    <t>Lutz Motors</t>
  </si>
  <si>
    <t>Scenario Summary</t>
  </si>
  <si>
    <t>Current Values:</t>
  </si>
  <si>
    <t>Best</t>
  </si>
  <si>
    <t>Most Likely</t>
  </si>
  <si>
    <t>Worst</t>
  </si>
  <si>
    <t>Changing Cells:</t>
  </si>
  <si>
    <t>Year1sales</t>
  </si>
  <si>
    <t>Sales_growth</t>
  </si>
  <si>
    <t>Year1price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</si>
  <si>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</si>
  <si>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</si>
  <si>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</si>
  <si>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</si>
  <si>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Sales growth</t>
  </si>
  <si>
    <t>Year</t>
  </si>
  <si>
    <t>Unit Sales</t>
  </si>
  <si>
    <t>Before Tax Profits</t>
  </si>
  <si>
    <t>Tax</t>
  </si>
  <si>
    <t>Tax Rate</t>
  </si>
  <si>
    <t>Sales  (Year 1)</t>
  </si>
  <si>
    <t>Price  (Year 1)</t>
  </si>
  <si>
    <t>Cost  (Year 1)</t>
  </si>
  <si>
    <t>Interest Rate</t>
  </si>
  <si>
    <t>Cost Growth</t>
  </si>
  <si>
    <t>Price Growth</t>
  </si>
  <si>
    <t>Unit Price</t>
  </si>
  <si>
    <t>Unit Cost</t>
  </si>
  <si>
    <t>Expenses</t>
  </si>
  <si>
    <t>After Tax Profits</t>
  </si>
  <si>
    <t>Net Present Value</t>
  </si>
  <si>
    <t>$C$22</t>
  </si>
  <si>
    <t>$D$22</t>
  </si>
  <si>
    <t>$E$22</t>
  </si>
  <si>
    <t>$F$22</t>
  </si>
  <si>
    <t>$G$22</t>
  </si>
  <si>
    <t>$C$24</t>
  </si>
  <si>
    <t>Created by pbaltzan</t>
  </si>
  <si>
    <t>Modified by pbaltzan
Modified by pbaltzan on 10/15/2006</t>
  </si>
  <si>
    <t>Created by pbaltzan
Modified by pbaltzan on 10/15/2006</t>
  </si>
  <si>
    <t>Project 25 - Profit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</si>
</sst>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0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9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48"/>
      <name val="Arial"/>
      <family val="2"/>
    </font>
    <font>
      <b/>
      <sz val="18"/>
      <name val="Arial"/>
      <family val="2"/>
    </font>
    <font>
      <b/>
      <sz val="12"/>
      <color indexed="43"/>
      <name val="Arial"/>
      <family val="2"/>
    </font>
    <font>
      <sz val="8"/>
      <name val="Arial"/>
      <family val="2"/>
    </font>
    <font>
      <sz val="10"/>
      <color indexed="48"/>
      <name val="Arial"/>
      <family val="2"/>
    </font>
    <font>
      <b/>
      <sz val="12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0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2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0" fillId="2" borderId="0" xfId="0" applyFill="1"/>
    <xf numFmtId="2" fontId="8" fillId="2" borderId="0" xfId="0" applyNumberFormat="1" applyFont="1" applyFill="1" applyBorder="1" applyAlignment="1"/>
    <xf numFmtId="0" fontId="3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10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3" borderId="0" xfId="0" applyFill="1"/>
    <xf numFmtId="0" fontId="14" fillId="4" borderId="1" xfId="0" applyFont="1" applyFill="1" applyBorder="1" applyAlignment="1">
      <alignment horizontal="right"/>
    </xf>
    <xf numFmtId="0" fontId="14" fillId="4" borderId="2" xfId="0" applyFont="1" applyFill="1" applyBorder="1" applyAlignment="1">
      <alignment horizontal="right"/>
    </xf>
    <xf numFmtId="0" fontId="0" fillId="0" borderId="0" xfId="0" applyFill="1" applyBorder="1" applyAlignment="1"/>
    <xf numFmtId="0" fontId="15" fillId="0" borderId="0" xfId="0" applyFont="1" applyFill="1" applyBorder="1" applyAlignment="1">
      <alignment vertical="top" wrapText="1"/>
    </xf>
    <xf numFmtId="0" fontId="0" fillId="0" borderId="3" xfId="0" applyFill="1" applyBorder="1" applyAlignment="1"/>
    <xf numFmtId="0" fontId="0" fillId="5" borderId="0" xfId="0" applyFill="1" applyBorder="1" applyAlignment="1"/>
    <xf numFmtId="44" fontId="0" fillId="0" borderId="0" xfId="0" applyNumberFormat="1" applyFill="1" applyBorder="1" applyAlignment="1"/>
    <xf numFmtId="44" fontId="0" fillId="5" borderId="0" xfId="0" applyNumberFormat="1" applyFill="1" applyBorder="1" applyAlignment="1"/>
    <xf numFmtId="8" fontId="0" fillId="0" borderId="4" xfId="0" applyNumberFormat="1" applyFill="1" applyBorder="1" applyAlignment="1"/>
    <xf numFmtId="0" fontId="1" fillId="6" borderId="5" xfId="0" applyFont="1" applyFill="1" applyBorder="1"/>
    <xf numFmtId="0" fontId="12" fillId="6" borderId="6" xfId="0" applyFont="1" applyFill="1" applyBorder="1"/>
    <xf numFmtId="0" fontId="1" fillId="6" borderId="7" xfId="0" applyFont="1" applyFill="1" applyBorder="1"/>
    <xf numFmtId="0" fontId="12" fillId="6" borderId="8" xfId="0" applyFont="1" applyFill="1" applyBorder="1"/>
    <xf numFmtId="44" fontId="12" fillId="6" borderId="8" xfId="1" applyFont="1" applyFill="1" applyBorder="1"/>
    <xf numFmtId="0" fontId="1" fillId="6" borderId="9" xfId="0" applyFont="1" applyFill="1" applyBorder="1"/>
    <xf numFmtId="0" fontId="12" fillId="6" borderId="10" xfId="0" applyFont="1" applyFill="1" applyBorder="1"/>
    <xf numFmtId="0" fontId="0" fillId="6" borderId="11" xfId="0" applyFill="1" applyBorder="1"/>
    <xf numFmtId="0" fontId="0" fillId="7" borderId="7" xfId="0" applyFill="1" applyBorder="1"/>
    <xf numFmtId="0" fontId="0" fillId="7" borderId="9" xfId="0" applyFill="1" applyBorder="1"/>
    <xf numFmtId="0" fontId="0" fillId="7" borderId="11" xfId="0" applyFill="1" applyBorder="1"/>
    <xf numFmtId="0" fontId="16" fillId="4" borderId="2" xfId="0" applyFont="1" applyFill="1" applyBorder="1" applyAlignment="1">
      <alignment horizontal="left"/>
    </xf>
    <xf numFmtId="0" fontId="16" fillId="4" borderId="1" xfId="0" applyFont="1" applyFill="1" applyBorder="1" applyAlignment="1">
      <alignment horizontal="left"/>
    </xf>
    <xf numFmtId="0" fontId="17" fillId="8" borderId="0" xfId="0" applyFont="1" applyFill="1" applyBorder="1" applyAlignment="1">
      <alignment horizontal="left"/>
    </xf>
    <xf numFmtId="0" fontId="18" fillId="8" borderId="3" xfId="0" applyFont="1" applyFill="1" applyBorder="1" applyAlignment="1">
      <alignment horizontal="left"/>
    </xf>
    <xf numFmtId="0" fontId="17" fillId="8" borderId="4" xfId="0" applyFont="1" applyFill="1" applyBorder="1" applyAlignment="1">
      <alignment horizontal="left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19" fillId="7" borderId="0" xfId="0" applyFont="1" applyFill="1" applyBorder="1"/>
    <xf numFmtId="0" fontId="19" fillId="7" borderId="8" xfId="0" applyFont="1" applyFill="1" applyBorder="1"/>
    <xf numFmtId="44" fontId="19" fillId="7" borderId="0" xfId="1" applyFont="1" applyFill="1" applyBorder="1"/>
    <xf numFmtId="44" fontId="19" fillId="7" borderId="8" xfId="1" applyFont="1" applyFill="1" applyBorder="1"/>
    <xf numFmtId="44" fontId="19" fillId="7" borderId="0" xfId="0" applyNumberFormat="1" applyFont="1" applyFill="1" applyBorder="1"/>
    <xf numFmtId="44" fontId="19" fillId="7" borderId="8" xfId="0" applyNumberFormat="1" applyFont="1" applyFill="1" applyBorder="1"/>
    <xf numFmtId="44" fontId="19" fillId="7" borderId="4" xfId="0" applyNumberFormat="1" applyFont="1" applyFill="1" applyBorder="1"/>
    <xf numFmtId="44" fontId="19" fillId="7" borderId="10" xfId="0" applyNumberFormat="1" applyFont="1" applyFill="1" applyBorder="1"/>
    <xf numFmtId="8" fontId="19" fillId="7" borderId="13" xfId="0" applyNumberFormat="1" applyFont="1" applyFill="1" applyBorder="1"/>
    <xf numFmtId="0" fontId="13" fillId="3" borderId="0" xfId="0" applyFont="1" applyFill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3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46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0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1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2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4"/>
  <sheetViews>
    <sheetView workbookViewId="0"/>
  </sheetViews>
  <sheetFormatPr defaultRowHeight="12.75" x14ac:dyDescent="0.2"/>
  <cols>
    <col min="1" max="1" width="9.140625" style="13"/>
    <col min="2" max="2" width="16" style="13" customWidth="1"/>
    <col min="3" max="3" width="12.42578125" style="13" customWidth="1"/>
    <col min="4" max="4" width="14" style="13" customWidth="1"/>
    <col min="5" max="5" width="12.28515625" style="13" customWidth="1"/>
    <col min="6" max="7" width="13.140625" style="13" customWidth="1"/>
    <col min="8" max="16384" width="9.140625" style="13"/>
  </cols>
  <sheetData>
    <row r="2" spans="2:7" x14ac:dyDescent="0.2">
      <c r="B2" s="50" t="s">
        <v>6</v>
      </c>
      <c r="C2" s="50"/>
    </row>
    <row r="3" spans="2:7" ht="13.5" thickBot="1" x14ac:dyDescent="0.25">
      <c r="B3" s="50"/>
      <c r="C3" s="50"/>
    </row>
    <row r="4" spans="2:7" x14ac:dyDescent="0.2">
      <c r="B4" s="23" t="s">
        <v>25</v>
      </c>
      <c r="C4" s="24">
        <v>0.4</v>
      </c>
    </row>
    <row r="5" spans="2:7" x14ac:dyDescent="0.2">
      <c r="B5" s="25" t="s">
        <v>26</v>
      </c>
      <c r="C5" s="26">
        <v>20000</v>
      </c>
    </row>
    <row r="6" spans="2:7" x14ac:dyDescent="0.2">
      <c r="B6" s="25" t="s">
        <v>20</v>
      </c>
      <c r="C6" s="26">
        <v>0.2</v>
      </c>
    </row>
    <row r="7" spans="2:7" x14ac:dyDescent="0.2">
      <c r="B7" s="25" t="s">
        <v>27</v>
      </c>
      <c r="C7" s="27">
        <v>10</v>
      </c>
    </row>
    <row r="8" spans="2:7" x14ac:dyDescent="0.2">
      <c r="B8" s="25" t="s">
        <v>28</v>
      </c>
      <c r="C8" s="27">
        <v>6</v>
      </c>
    </row>
    <row r="9" spans="2:7" x14ac:dyDescent="0.2">
      <c r="B9" s="25" t="s">
        <v>29</v>
      </c>
      <c r="C9" s="26">
        <v>0.15</v>
      </c>
    </row>
    <row r="10" spans="2:7" x14ac:dyDescent="0.2">
      <c r="B10" s="25" t="s">
        <v>30</v>
      </c>
      <c r="C10" s="26">
        <v>0.05</v>
      </c>
    </row>
    <row r="11" spans="2:7" ht="13.5" thickBot="1" x14ac:dyDescent="0.25">
      <c r="B11" s="28" t="s">
        <v>31</v>
      </c>
      <c r="C11" s="29">
        <v>0.03</v>
      </c>
    </row>
    <row r="13" spans="2:7" ht="13.5" thickBot="1" x14ac:dyDescent="0.25"/>
    <row r="14" spans="2:7" ht="13.5" thickBot="1" x14ac:dyDescent="0.25">
      <c r="B14" s="30" t="s">
        <v>21</v>
      </c>
      <c r="C14" s="39">
        <v>1</v>
      </c>
      <c r="D14" s="39">
        <v>2</v>
      </c>
      <c r="E14" s="39">
        <v>3</v>
      </c>
      <c r="F14" s="39">
        <v>4</v>
      </c>
      <c r="G14" s="40">
        <v>5</v>
      </c>
    </row>
    <row r="15" spans="2:7" x14ac:dyDescent="0.2">
      <c r="B15" s="31" t="s">
        <v>22</v>
      </c>
      <c r="C15" s="41">
        <f>Year1sales</f>
        <v>20000</v>
      </c>
      <c r="D15" s="41">
        <f>C15*(1+Sales_growth)</f>
        <v>24000</v>
      </c>
      <c r="E15" s="41">
        <f>D15*(1+Sales_growth)</f>
        <v>28800</v>
      </c>
      <c r="F15" s="41">
        <f>E15*(1+Sales_growth)</f>
        <v>34560</v>
      </c>
      <c r="G15" s="42">
        <f>F15*(1+Sales_growth)</f>
        <v>41472</v>
      </c>
    </row>
    <row r="16" spans="2:7" x14ac:dyDescent="0.2">
      <c r="B16" s="31" t="s">
        <v>32</v>
      </c>
      <c r="C16" s="43">
        <f>Year1price</f>
        <v>10</v>
      </c>
      <c r="D16" s="43">
        <f>C16*(1+pricegrowth)</f>
        <v>10.3</v>
      </c>
      <c r="E16" s="43">
        <f>D16*(1+pricegrowth)</f>
        <v>10.609000000000002</v>
      </c>
      <c r="F16" s="43">
        <f>E16*(1+pricegrowth)</f>
        <v>10.927270000000002</v>
      </c>
      <c r="G16" s="44">
        <f>F16*(1+pricegrowth)</f>
        <v>11.255088100000002</v>
      </c>
    </row>
    <row r="17" spans="2:7" x14ac:dyDescent="0.2">
      <c r="B17" s="31" t="s">
        <v>33</v>
      </c>
      <c r="C17" s="43">
        <f>Year1cost</f>
        <v>6</v>
      </c>
      <c r="D17" s="43">
        <f>C17*(1+costgrowth)</f>
        <v>6.3000000000000007</v>
      </c>
      <c r="E17" s="43">
        <f>D17*(1+costgrowth)</f>
        <v>6.6150000000000011</v>
      </c>
      <c r="F17" s="43">
        <f>E17*(1+costgrowth)</f>
        <v>6.9457500000000012</v>
      </c>
      <c r="G17" s="44">
        <f>F17*(1+costgrowth)</f>
        <v>7.2930375000000014</v>
      </c>
    </row>
    <row r="18" spans="2:7" x14ac:dyDescent="0.2">
      <c r="B18" s="31" t="s">
        <v>5</v>
      </c>
      <c r="C18" s="45">
        <f>C16*C15</f>
        <v>200000</v>
      </c>
      <c r="D18" s="45">
        <f>D16*D15</f>
        <v>247200.00000000003</v>
      </c>
      <c r="E18" s="45">
        <f>E16*E15</f>
        <v>305539.20000000007</v>
      </c>
      <c r="F18" s="45">
        <f>F16*F15</f>
        <v>377646.45120000007</v>
      </c>
      <c r="G18" s="46">
        <f>G16*G15</f>
        <v>466771.01368320006</v>
      </c>
    </row>
    <row r="19" spans="2:7" x14ac:dyDescent="0.2">
      <c r="B19" s="31" t="s">
        <v>34</v>
      </c>
      <c r="C19" s="45">
        <f>C15*C17</f>
        <v>120000</v>
      </c>
      <c r="D19" s="45">
        <f>D15*D17</f>
        <v>151200.00000000003</v>
      </c>
      <c r="E19" s="45">
        <f>E15*E17</f>
        <v>190512.00000000003</v>
      </c>
      <c r="F19" s="45">
        <f>F15*F17</f>
        <v>240045.12000000005</v>
      </c>
      <c r="G19" s="46">
        <f>G15*G17</f>
        <v>302456.85120000003</v>
      </c>
    </row>
    <row r="20" spans="2:7" x14ac:dyDescent="0.2">
      <c r="B20" s="31" t="s">
        <v>23</v>
      </c>
      <c r="C20" s="45">
        <f>C18-C19</f>
        <v>80000</v>
      </c>
      <c r="D20" s="45">
        <f>D18-D19</f>
        <v>96000</v>
      </c>
      <c r="E20" s="45">
        <f>E18-E19</f>
        <v>115027.20000000004</v>
      </c>
      <c r="F20" s="45">
        <f>F18-F19</f>
        <v>137601.33120000002</v>
      </c>
      <c r="G20" s="46">
        <f>G18-G19</f>
        <v>164314.16248320002</v>
      </c>
    </row>
    <row r="21" spans="2:7" x14ac:dyDescent="0.2">
      <c r="B21" s="31" t="s">
        <v>24</v>
      </c>
      <c r="C21" s="45">
        <f>taxrate*C20</f>
        <v>32000</v>
      </c>
      <c r="D21" s="45">
        <f>taxrate*D20</f>
        <v>38400</v>
      </c>
      <c r="E21" s="45">
        <f>taxrate*E20</f>
        <v>46010.880000000019</v>
      </c>
      <c r="F21" s="45">
        <f>taxrate*F20</f>
        <v>55040.532480000009</v>
      </c>
      <c r="G21" s="46">
        <f>taxrate*G20</f>
        <v>65725.664993280006</v>
      </c>
    </row>
    <row r="22" spans="2:7" ht="13.5" thickBot="1" x14ac:dyDescent="0.25">
      <c r="B22" s="32" t="s">
        <v>35</v>
      </c>
      <c r="C22" s="47">
        <f>C20-C21</f>
        <v>48000</v>
      </c>
      <c r="D22" s="47">
        <f>D20-D21</f>
        <v>57600</v>
      </c>
      <c r="E22" s="47">
        <f>E20-E21</f>
        <v>69016.320000000022</v>
      </c>
      <c r="F22" s="47">
        <f>F20-F21</f>
        <v>82560.798720000006</v>
      </c>
      <c r="G22" s="48">
        <f>G20-G21</f>
        <v>98588.497489920017</v>
      </c>
    </row>
    <row r="23" spans="2:7" ht="13.5" thickBot="1" x14ac:dyDescent="0.25"/>
    <row r="24" spans="2:7" ht="13.5" thickBot="1" x14ac:dyDescent="0.25">
      <c r="B24" s="33" t="s">
        <v>36</v>
      </c>
      <c r="C24" s="49">
        <f>NPV(intrate,C22:G22)</f>
        <v>226892.66832071324</v>
      </c>
    </row>
  </sheetData>
  <scenarios current="0" show="0" sqref="C22:G22 C24">
    <scenario name="Best" count="3" user="pbaltzan" comment="Created by pbaltzan_x000a_Modified by pbaltzan on 10/15/2006">
      <inputCells r="C5" val="20000"/>
      <inputCells r="C6" val="0.2"/>
      <inputCells r="C7" val="10" numFmtId="44"/>
    </scenario>
    <scenario name="Most Likely" count="3" user="pbaltzan" comment="Modified by pbaltzan_x000a_Modified by pbaltzan on 10/15/2006">
      <inputCells r="C5" val="10000"/>
      <inputCells r="C6" val="0.1"/>
      <inputCells r="C7" val="7.5" numFmtId="44"/>
    </scenario>
    <scenario name="Worst" count="3" user="pbaltzan" comment="Created by pbaltzan">
      <inputCells r="C5" val="5000"/>
      <inputCells r="C6" val="0.02"/>
      <inputCells r="C7" val="5" numFmtId="44"/>
    </scenario>
  </scenarios>
  <mergeCells count="1">
    <mergeCell ref="B2:C3"/>
  </mergeCells>
  <phoneticPr fontId="11" type="noConversion"/>
  <pageMargins left="0.75" right="0.75" top="1" bottom="1" header="0.5" footer="0.5"/>
  <headerFooter alignWithMargins="0"/>
  <ignoredErrors>
    <ignoredError sqref="C21:G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8"/>
  <sheetViews>
    <sheetView showGridLines="0" workbookViewId="0"/>
  </sheetViews>
  <sheetFormatPr defaultRowHeight="12.75" outlineLevelRow="1" outlineLevelCol="1" x14ac:dyDescent="0.2"/>
  <cols>
    <col min="3" max="3" width="13.42578125" bestFit="1" customWidth="1"/>
    <col min="4" max="7" width="13.28515625" bestFit="1" customWidth="1" outlineLevel="1"/>
  </cols>
  <sheetData>
    <row r="1" spans="2:7" ht="13.5" thickBot="1" x14ac:dyDescent="0.25"/>
    <row r="2" spans="2:7" ht="15" x14ac:dyDescent="0.25">
      <c r="B2" s="35" t="s">
        <v>7</v>
      </c>
      <c r="C2" s="35"/>
      <c r="D2" s="14"/>
      <c r="E2" s="14"/>
      <c r="F2" s="14"/>
      <c r="G2" s="14"/>
    </row>
    <row r="3" spans="2:7" ht="15" collapsed="1" x14ac:dyDescent="0.25">
      <c r="B3" s="34"/>
      <c r="C3" s="34"/>
      <c r="D3" s="15" t="s">
        <v>8</v>
      </c>
      <c r="E3" s="15" t="s">
        <v>9</v>
      </c>
      <c r="F3" s="15" t="s">
        <v>10</v>
      </c>
      <c r="G3" s="15" t="s">
        <v>11</v>
      </c>
    </row>
    <row r="4" spans="2:7" ht="56.25" hidden="1" outlineLevel="1" x14ac:dyDescent="0.2">
      <c r="B4" s="36"/>
      <c r="C4" s="36"/>
      <c r="D4" s="16"/>
      <c r="E4" s="17" t="s">
        <v>45</v>
      </c>
      <c r="F4" s="17" t="s">
        <v>44</v>
      </c>
      <c r="G4" s="17" t="s">
        <v>43</v>
      </c>
    </row>
    <row r="5" spans="2:7" x14ac:dyDescent="0.2">
      <c r="B5" s="37" t="s">
        <v>12</v>
      </c>
      <c r="C5" s="37"/>
      <c r="D5" s="18"/>
      <c r="E5" s="18"/>
      <c r="F5" s="18"/>
      <c r="G5" s="18"/>
    </row>
    <row r="6" spans="2:7" outlineLevel="1" x14ac:dyDescent="0.2">
      <c r="B6" s="36"/>
      <c r="C6" s="36" t="s">
        <v>13</v>
      </c>
      <c r="D6" s="16">
        <v>20000</v>
      </c>
      <c r="E6" s="19">
        <v>20000</v>
      </c>
      <c r="F6" s="19">
        <v>10000</v>
      </c>
      <c r="G6" s="19">
        <v>5000</v>
      </c>
    </row>
    <row r="7" spans="2:7" outlineLevel="1" x14ac:dyDescent="0.2">
      <c r="B7" s="36"/>
      <c r="C7" s="36" t="s">
        <v>14</v>
      </c>
      <c r="D7" s="16">
        <v>0.2</v>
      </c>
      <c r="E7" s="19">
        <v>0.2</v>
      </c>
      <c r="F7" s="19">
        <v>0.1</v>
      </c>
      <c r="G7" s="19">
        <v>0.02</v>
      </c>
    </row>
    <row r="8" spans="2:7" outlineLevel="1" x14ac:dyDescent="0.2">
      <c r="B8" s="36"/>
      <c r="C8" s="36" t="s">
        <v>15</v>
      </c>
      <c r="D8" s="20">
        <v>10</v>
      </c>
      <c r="E8" s="21">
        <v>10</v>
      </c>
      <c r="F8" s="21">
        <v>7.5</v>
      </c>
      <c r="G8" s="21">
        <v>5</v>
      </c>
    </row>
    <row r="9" spans="2:7" x14ac:dyDescent="0.2">
      <c r="B9" s="37" t="s">
        <v>16</v>
      </c>
      <c r="C9" s="37"/>
      <c r="D9" s="18"/>
      <c r="E9" s="18"/>
      <c r="F9" s="18"/>
      <c r="G9" s="18"/>
    </row>
    <row r="10" spans="2:7" outlineLevel="1" x14ac:dyDescent="0.2">
      <c r="B10" s="36"/>
      <c r="C10" s="36" t="s">
        <v>37</v>
      </c>
      <c r="D10" s="20">
        <v>48000</v>
      </c>
      <c r="E10" s="20">
        <v>48000</v>
      </c>
      <c r="F10" s="20">
        <v>9000</v>
      </c>
      <c r="G10" s="20">
        <v>-3000</v>
      </c>
    </row>
    <row r="11" spans="2:7" outlineLevel="1" x14ac:dyDescent="0.2">
      <c r="B11" s="36"/>
      <c r="C11" s="36" t="s">
        <v>38</v>
      </c>
      <c r="D11" s="20">
        <v>57600</v>
      </c>
      <c r="E11" s="20">
        <v>57600</v>
      </c>
      <c r="F11" s="20">
        <v>9404.9999999999909</v>
      </c>
      <c r="G11" s="20">
        <v>-3519</v>
      </c>
    </row>
    <row r="12" spans="2:7" outlineLevel="1" x14ac:dyDescent="0.2">
      <c r="B12" s="36"/>
      <c r="C12" s="36" t="s">
        <v>39</v>
      </c>
      <c r="D12" s="20">
        <v>69016.320000000007</v>
      </c>
      <c r="E12" s="20">
        <v>69016.320000000007</v>
      </c>
      <c r="F12" s="20">
        <v>9741.1049999999905</v>
      </c>
      <c r="G12" s="20">
        <v>-4090.3326000000002</v>
      </c>
    </row>
    <row r="13" spans="2:7" outlineLevel="1" x14ac:dyDescent="0.2">
      <c r="B13" s="36"/>
      <c r="C13" s="36" t="s">
        <v>40</v>
      </c>
      <c r="D13" s="20">
        <v>82560.798720000006</v>
      </c>
      <c r="E13" s="20">
        <v>82560.798720000006</v>
      </c>
      <c r="F13" s="20">
        <v>9980.1241649999902</v>
      </c>
      <c r="G13" s="20">
        <v>-4718.4968847600003</v>
      </c>
    </row>
    <row r="14" spans="2:7" outlineLevel="1" x14ac:dyDescent="0.2">
      <c r="B14" s="36"/>
      <c r="C14" s="36" t="s">
        <v>41</v>
      </c>
      <c r="D14" s="20">
        <v>98588.497489920002</v>
      </c>
      <c r="E14" s="20">
        <v>98588.497489920002</v>
      </c>
      <c r="F14" s="20">
        <v>10087.167969945</v>
      </c>
      <c r="G14" s="20">
        <v>-5408.3510176480604</v>
      </c>
    </row>
    <row r="15" spans="2:7" ht="13.5" outlineLevel="1" thickBot="1" x14ac:dyDescent="0.25">
      <c r="B15" s="38"/>
      <c r="C15" s="38" t="s">
        <v>42</v>
      </c>
      <c r="D15" s="22">
        <v>226892.66832071301</v>
      </c>
      <c r="E15" s="22">
        <v>226892.66832071301</v>
      </c>
      <c r="F15" s="22">
        <v>32063.826429235301</v>
      </c>
      <c r="G15" s="22">
        <v>-13345.7475084206</v>
      </c>
    </row>
    <row r="16" spans="2:7" x14ac:dyDescent="0.2">
      <c r="B16" t="s">
        <v>17</v>
      </c>
    </row>
    <row r="17" spans="2:2" x14ac:dyDescent="0.2">
      <c r="B17" t="s">
        <v>18</v>
      </c>
    </row>
    <row r="18" spans="2:2" x14ac:dyDescent="0.2">
      <c r="B18" t="s">
        <v>19</v>
      </c>
    </row>
  </sheetData>
  <phoneticPr fontId="1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AYK 25</vt:lpstr>
      <vt:lpstr>Profit Scenario </vt:lpstr>
      <vt:lpstr>Scenario Summary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cp:lastPrinted>2006-03-22T02:58:05Z</cp:lastPrinted>
  <dcterms:created xsi:type="dcterms:W3CDTF">2002-09-23T17:32:03Z</dcterms:created>
  <dcterms:modified xsi:type="dcterms:W3CDTF">2012-12-03T13:45:35Z</dcterms:modified>
</cp:coreProperties>
</file>