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defaultThemeVersion="124226"/>
  <mc:AlternateContent xmlns:mc="http://schemas.openxmlformats.org/markup-compatibility/2006">
    <mc:Choice Requires="x15">
      <x15ac:absPath xmlns:x15ac="http://schemas.microsoft.com/office/spreadsheetml/2010/11/ac" url="C:\Users\Chris\Dropbox\My Books\DADM 5e\Problem Solutions\Chapter 02\"/>
    </mc:Choice>
  </mc:AlternateContent>
  <bookViews>
    <workbookView xWindow="0" yWindow="0" windowWidth="21570" windowHeight="9450" activeTab="1"/>
  </bookViews>
  <sheets>
    <sheet name="Source" sheetId="3" r:id="rId1"/>
    <sheet name="Data" sheetId="2" r:id="rId2"/>
    <sheet name="_STDS_DG118B070D" sheetId="5" state="hidden" r:id="rId3"/>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200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FALSE</definedName>
    <definedName name="RiskUseMultipleCPUs" hidden="1">TRUE</definedName>
    <definedName name="ST_AdjustedClose">Data!$B$2:$B$133</definedName>
    <definedName name="ST_Month">Data!$A$2:$A$133</definedName>
    <definedName name="ST_Return">Data!$C$2:$C$133</definedName>
    <definedName name="STWBD_StatToolsHistogram_BinMaximum" hidden="1">" 1.01E+300"</definedName>
    <definedName name="STWBD_StatToolsHistogram_BinMinimum" hidden="1">" 1.01E+300"</definedName>
    <definedName name="STWBD_StatToolsHistogram_DefaultDataFormat" hidden="1">" 0"</definedName>
    <definedName name="STWBD_StatToolsHistogram_HasDefaultInfo" hidden="1">"TRUE"</definedName>
    <definedName name="STWBD_StatToolsHistogram_NumBins" hidden="1">"-32767"</definedName>
    <definedName name="STWBD_StatToolsHistogram_VariableList" hidden="1">1</definedName>
    <definedName name="STWBD_StatToolsHistogram_VariableList_1" hidden="1">"U_x0001_VG191A9C104115767_x0001_"</definedName>
    <definedName name="STWBD_StatToolsHistogram_VarSelectorDefaultDataSet" hidden="1">"DG118B070D"</definedName>
    <definedName name="STWBD_StatToolsHistogram_XAxisStyle" hidden="1">" 0"</definedName>
    <definedName name="STWBD_StatToolsHistogram_YAxisStyle" hidden="1">" 0"</definedName>
    <definedName name="STWBD_StatToolsTimeSeriesGraph_DefaultUseLabelVariable" hidden="1">"TRUE"</definedName>
    <definedName name="STWBD_StatToolsTimeSeriesGraph_HasDefaultInfo" hidden="1">"TRUE"</definedName>
    <definedName name="STWBD_StatToolsTimeSeriesGraph_LabelVariable" hidden="1">"U_x0001_VG16B49DFCB588D4_x0001_"</definedName>
    <definedName name="STWBD_StatToolsTimeSeriesGraph_SingleGraph" hidden="1">"FALSE"</definedName>
    <definedName name="STWBD_StatToolsTimeSeriesGraph_TwoVerticalAxes" hidden="1">"FALSE"</definedName>
    <definedName name="STWBD_StatToolsTimeSeriesGraph_VariableList" hidden="1">1</definedName>
    <definedName name="STWBD_StatToolsTimeSeriesGraph_VariableList_1" hidden="1">"U_x0001_VG191A9C104115767_x0001_"</definedName>
    <definedName name="STWBD_StatToolsTimeSeriesGraph_VarSelectorDefaultDataSet" hidden="1">"DG118B070D"</definedName>
  </definedNames>
  <calcPr calcId="152511"/>
</workbook>
</file>

<file path=xl/calcChain.xml><?xml version="1.0" encoding="utf-8"?>
<calcChain xmlns="http://schemas.openxmlformats.org/spreadsheetml/2006/main">
  <c r="B16" i="5" l="1"/>
  <c r="B13" i="5"/>
  <c r="B9" i="5"/>
  <c r="B7" i="5"/>
  <c r="B3" i="5"/>
  <c r="C133" i="2"/>
  <c r="C132" i="2"/>
  <c r="C131" i="2"/>
  <c r="C130" i="2"/>
  <c r="C129" i="2"/>
  <c r="C128" i="2"/>
  <c r="C127" i="2"/>
  <c r="C126" i="2"/>
  <c r="C125" i="2"/>
  <c r="C124" i="2"/>
  <c r="C123" i="2"/>
  <c r="C122" i="2"/>
  <c r="C121" i="2"/>
  <c r="C120" i="2"/>
  <c r="C119" i="2"/>
  <c r="C118" i="2"/>
  <c r="C117" i="2"/>
  <c r="C116" i="2"/>
  <c r="C115" i="2"/>
  <c r="C114" i="2"/>
  <c r="C113" i="2"/>
  <c r="C112" i="2"/>
  <c r="C111" i="2"/>
  <c r="C110" i="2"/>
  <c r="C109" i="2"/>
  <c r="C108" i="2"/>
  <c r="C107" i="2"/>
  <c r="C106" i="2"/>
  <c r="C105" i="2"/>
  <c r="C104" i="2"/>
  <c r="C103" i="2"/>
  <c r="C102" i="2"/>
  <c r="C101" i="2"/>
  <c r="C100" i="2"/>
  <c r="C99" i="2"/>
  <c r="C98" i="2"/>
  <c r="C97" i="2"/>
  <c r="C96" i="2"/>
  <c r="C95" i="2"/>
  <c r="C94" i="2"/>
  <c r="C93" i="2"/>
  <c r="C92" i="2"/>
  <c r="C91" i="2"/>
  <c r="C90" i="2"/>
  <c r="C89" i="2"/>
  <c r="C88" i="2"/>
  <c r="C87" i="2"/>
  <c r="C86" i="2"/>
  <c r="C85" i="2"/>
  <c r="C84" i="2"/>
  <c r="C83" i="2"/>
  <c r="C82" i="2"/>
  <c r="C81" i="2"/>
  <c r="C80" i="2"/>
  <c r="C79" i="2"/>
  <c r="C78" i="2"/>
  <c r="C77" i="2"/>
  <c r="C76" i="2"/>
  <c r="C75" i="2"/>
  <c r="C74" i="2"/>
  <c r="C73" i="2"/>
  <c r="C72" i="2"/>
  <c r="C71" i="2"/>
  <c r="C70" i="2"/>
  <c r="C69" i="2"/>
  <c r="C68" i="2"/>
  <c r="C67" i="2"/>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5" i="2"/>
  <c r="C24" i="2"/>
  <c r="C23" i="2"/>
  <c r="C22" i="2"/>
  <c r="C21" i="2"/>
  <c r="C20" i="2"/>
  <c r="C19" i="2"/>
  <c r="B19" i="5" s="1"/>
  <c r="C18" i="2"/>
  <c r="C17" i="2"/>
  <c r="C16" i="2"/>
  <c r="C15" i="2"/>
  <c r="C14" i="2"/>
  <c r="C13" i="2"/>
  <c r="C12" i="2"/>
  <c r="C11" i="2"/>
  <c r="C10" i="2"/>
  <c r="C9" i="2"/>
  <c r="C8" i="2"/>
  <c r="C7" i="2"/>
  <c r="C6" i="2"/>
  <c r="C5" i="2"/>
  <c r="C4" i="2"/>
  <c r="C3" i="2"/>
  <c r="H34" i="2"/>
  <c r="H33" i="2"/>
  <c r="H32" i="2"/>
  <c r="H31" i="2"/>
  <c r="H30" i="2"/>
  <c r="H29" i="2"/>
  <c r="H28" i="2"/>
  <c r="H27" i="2"/>
  <c r="I28" i="2"/>
  <c r="I31" i="2"/>
  <c r="I32" i="2"/>
  <c r="I34" i="2"/>
  <c r="I29" i="2"/>
  <c r="I30" i="2"/>
  <c r="I33" i="2"/>
  <c r="I27" i="2"/>
  <c r="E2" i="2" l="1"/>
  <c r="J29" i="2"/>
  <c r="J28" i="2"/>
  <c r="J34" i="2"/>
  <c r="J30" i="2"/>
  <c r="J33" i="2"/>
  <c r="J31" i="2"/>
  <c r="J27" i="2"/>
  <c r="J32" i="2"/>
  <c r="K29" i="2" l="1"/>
  <c r="K32" i="2"/>
  <c r="K31" i="2"/>
  <c r="K34" i="2"/>
  <c r="K33" i="2"/>
  <c r="K27" i="2"/>
  <c r="K30" i="2"/>
  <c r="K28" i="2"/>
</calcChain>
</file>

<file path=xl/comments1.xml><?xml version="1.0" encoding="utf-8"?>
<comments xmlns="http://schemas.openxmlformats.org/spreadsheetml/2006/main">
  <authors>
    <author>Chris Albright</author>
    <author xml:space="preserve"> Chris Albright</author>
  </authors>
  <commentList>
    <comment ref="B1" authorId="0" shapeId="0">
      <text>
        <r>
          <rPr>
            <b/>
            <sz val="8"/>
            <color indexed="81"/>
            <rFont val="Tahoma"/>
            <family val="2"/>
          </rPr>
          <t>Closing price adjusted for dividends and stock splits</t>
        </r>
        <r>
          <rPr>
            <sz val="8"/>
            <color indexed="81"/>
            <rFont val="Tahoma"/>
            <family val="2"/>
          </rPr>
          <t xml:space="preserve">
</t>
        </r>
      </text>
    </comment>
    <comment ref="E26" authorId="1"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List>
</comments>
</file>

<file path=xl/sharedStrings.xml><?xml version="1.0" encoding="utf-8"?>
<sst xmlns="http://schemas.openxmlformats.org/spreadsheetml/2006/main" count="60" uniqueCount="60">
  <si>
    <t>Return</t>
  </si>
  <si>
    <t>Month</t>
  </si>
  <si>
    <t>Adjusted Close</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</si>
  <si>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</si>
  <si>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</si>
  <si>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</si>
  <si>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</si>
  <si>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</si>
  <si>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</si>
  <si>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</si>
  <si>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</si>
  <si>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</si>
  <si>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</si>
  <si>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</si>
  <si>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</si>
  <si>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DG118B070D</t>
  </si>
  <si>
    <t>Format Range</t>
  </si>
  <si>
    <t>Variable Layout</t>
  </si>
  <si>
    <t>Columns</t>
  </si>
  <si>
    <t>Variable Names In Cells</t>
  </si>
  <si>
    <t>Variable Names In 2nd Cells</t>
  </si>
  <si>
    <t>Data Set Ranges</t>
  </si>
  <si>
    <t>Data Sheet Format</t>
  </si>
  <si>
    <t>Formula Eval Cell</t>
  </si>
  <si>
    <t>Num Stored Vars</t>
  </si>
  <si>
    <t>1 : Info</t>
  </si>
  <si>
    <t>var1</t>
  </si>
  <si>
    <t>ST_Month</t>
  </si>
  <si>
    <t>1 : Ranges</t>
  </si>
  <si>
    <t>1 : MultiRefs</t>
  </si>
  <si>
    <t>2 : Info</t>
  </si>
  <si>
    <t>var2</t>
  </si>
  <si>
    <t>ST_AdjustedClose</t>
  </si>
  <si>
    <t>2 : Ranges</t>
  </si>
  <si>
    <t>2 : MultiRefs</t>
  </si>
  <si>
    <t>3 : Info</t>
  </si>
  <si>
    <t>var3</t>
  </si>
  <si>
    <t>ST_Return</t>
  </si>
  <si>
    <t>3 : Ranges</t>
  </si>
  <si>
    <t>3 : MultiRefs</t>
  </si>
  <si>
    <t>Average return</t>
  </si>
  <si>
    <t>Histogram</t>
  </si>
  <si>
    <t>Bin Min</t>
  </si>
  <si>
    <t>Bin Max</t>
  </si>
  <si>
    <t>Bin Midpoint</t>
  </si>
  <si>
    <t>Freq.</t>
  </si>
  <si>
    <t>Rel. Freq.</t>
  </si>
  <si>
    <t>Prb. Density</t>
  </si>
  <si>
    <t>Return / Data Set #1</t>
  </si>
  <si>
    <t>Bin #1</t>
  </si>
  <si>
    <t>Bin #2</t>
  </si>
  <si>
    <t>Bin #3</t>
  </si>
  <si>
    <t>Bin #4</t>
  </si>
  <si>
    <t>Bin #5</t>
  </si>
  <si>
    <t>Bin #6</t>
  </si>
  <si>
    <t>Bin #7</t>
  </si>
  <si>
    <t>Bin #8</t>
  </si>
  <si>
    <t>VG7B645DC18AE326B</t>
  </si>
  <si>
    <t>VG117FFDA62640831E</t>
  </si>
  <si>
    <t>VG470F5961E93670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</si>
</sst>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00"/>
    <numFmt numFmtId="166" formatCode="0.0"/>
  </numFmts>
  <fonts count="11" x14ac:knownFonts="1">
    <font>
      <sz val="11"/>
      <color theme="1"/>
      <name val="Calibri"/>
      <family val="2"/>
      <scheme val="minor"/>
    </font>
    <font>
      <sz val="10"/>
      <name val="Arial"/>
      <family val="2"/>
    </font>
    <font>
      <b/>
      <sz val="11"/>
      <name val="Calibri"/>
      <family val="2"/>
    </font>
    <font>
      <sz val="11"/>
      <name val="Calibri"/>
      <family val="2"/>
    </font>
    <font>
      <sz val="11"/>
      <color theme="1"/>
      <name val="Calibri"/>
      <family val="2"/>
      <scheme val="minor"/>
    </font>
    <font>
      <b/>
      <sz val="11"/>
      <color theme="1"/>
      <name val="Calibri"/>
      <family val="2"/>
      <scheme val="minor"/>
    </font>
    <font>
      <b/>
      <sz val="8"/>
      <color indexed="81"/>
      <name val="Tahoma"/>
      <family val="2"/>
    </font>
    <font>
      <sz val="8"/>
      <color indexed="81"/>
      <name val="Tahoma"/>
      <family val="2"/>
    </font>
    <font>
      <b/>
      <sz val="8"/>
      <color theme="1"/>
      <name val="Calibri"/>
      <family val="2"/>
      <scheme val="minor"/>
    </font>
    <font>
      <b/>
      <i/>
      <sz val="8"/>
      <color theme="1"/>
      <name val="Calibri"/>
      <family val="2"/>
      <scheme val="minor"/>
    </font>
    <font>
      <b/>
      <u/>
      <sz val="8"/>
      <color indexed="81"/>
      <name val="Tahoma"/>
      <family val="2"/>
    </font>
  </fonts>
  <fills count="2">
    <fill>
      <patternFill patternType="none"/>
    </fill>
    <fill>
      <patternFill patternType="gray125"/>
    </fill>
  </fills>
  <borders count="2">
    <border>
      <left/>
      <right/>
      <top/>
      <bottom/>
      <diagonal/>
    </border>
    <border>
      <left/>
      <right/>
      <top/>
      <bottom style="double">
        <color rgb="FF000000"/>
      </bottom>
      <diagonal/>
    </border>
  </borders>
  <cellStyleXfs count="3">
    <xf numFmtId="0" fontId="0" fillId="0" borderId="0"/>
    <xf numFmtId="0" fontId="1" fillId="0" borderId="0"/>
    <xf numFmtId="9" fontId="4" fillId="0" borderId="0" applyFont="0" applyFill="0" applyBorder="0" applyAlignment="0" applyProtection="0"/>
  </cellStyleXfs>
  <cellXfs count="22">
    <xf numFmtId="0" fontId="0" fillId="0" borderId="0" xfId="0"/>
    <xf numFmtId="0" fontId="3" fillId="0" borderId="0" xfId="1" applyFont="1"/>
    <xf numFmtId="0" fontId="3" fillId="0" borderId="0" xfId="1" applyFont="1" applyAlignment="1">
      <alignment horizontal="right"/>
    </xf>
    <xf numFmtId="10" fontId="3" fillId="0" borderId="0" xfId="2" applyNumberFormat="1" applyFont="1"/>
    <xf numFmtId="0" fontId="5" fillId="0" borderId="0" xfId="0" applyFont="1" applyAlignment="1">
      <alignment horizontal="right"/>
    </xf>
    <xf numFmtId="0" fontId="2" fillId="0" borderId="0" xfId="1" applyFont="1" applyAlignment="1">
      <alignment horizontal="right"/>
    </xf>
    <xf numFmtId="0" fontId="5" fillId="0" borderId="0" xfId="0" applyFont="1" applyAlignment="1">
      <alignment horizontal="center"/>
    </xf>
    <xf numFmtId="17" fontId="0" fillId="0" borderId="0" xfId="0" applyNumberFormat="1" applyAlignment="1">
      <alignment horizontal="center"/>
    </xf>
    <xf numFmtId="1" fontId="3" fillId="0" borderId="0" xfId="1" applyNumberFormat="1" applyFont="1" applyAlignment="1">
      <alignment horizontal="center"/>
    </xf>
    <xf numFmtId="0" fontId="3" fillId="0" borderId="0" xfId="1" applyFont="1" applyAlignment="1">
      <alignment horizontal="center"/>
    </xf>
    <xf numFmtId="0" fontId="0" fillId="0" borderId="0" xfId="0" applyAlignment="1">
      <alignment horizontal="left"/>
    </xf>
    <xf numFmtId="0" fontId="5" fillId="0" borderId="0" xfId="0" applyFont="1" applyAlignment="1">
      <alignment horizontal="left"/>
    </xf>
    <xf numFmtId="0" fontId="2" fillId="0" borderId="0" xfId="1" applyFont="1"/>
    <xf numFmtId="0" fontId="0" fillId="0" borderId="0" xfId="0" applyAlignment="1">
      <alignment horizontal="center"/>
    </xf>
    <xf numFmtId="49" fontId="8" fillId="0" borderId="1" xfId="0" applyNumberFormat="1" applyFont="1" applyFill="1" applyBorder="1" applyAlignment="1">
      <alignment horizontal="center"/>
    </xf>
    <xf numFmtId="49" fontId="8" fillId="0" borderId="0" xfId="0" applyNumberFormat="1" applyFont="1" applyAlignment="1">
      <alignment horizontal="left"/>
    </xf>
    <xf numFmtId="49" fontId="9" fillId="0" borderId="0" xfId="0" applyNumberFormat="1" applyFont="1" applyAlignment="1">
      <alignment horizontal="left"/>
    </xf>
    <xf numFmtId="49" fontId="9" fillId="0" borderId="1" xfId="0" applyNumberFormat="1" applyFont="1" applyFill="1" applyBorder="1" applyAlignment="1">
      <alignment horizontal="left"/>
    </xf>
    <xf numFmtId="164" fontId="0" fillId="0" borderId="0" xfId="0" applyNumberFormat="1" applyAlignment="1">
      <alignment horizontal="center"/>
    </xf>
    <xf numFmtId="165" fontId="0" fillId="0" borderId="0" xfId="0" applyNumberFormat="1" applyAlignment="1">
      <alignment horizontal="center"/>
    </xf>
    <xf numFmtId="166" fontId="0" fillId="0" borderId="0" xfId="0" applyNumberFormat="1" applyAlignment="1">
      <alignment horizontal="center"/>
    </xf>
    <xf numFmtId="49" fontId="8" fillId="0" borderId="0" xfId="0" applyNumberFormat="1" applyFont="1" applyAlignment="1">
      <alignment horizontal="center"/>
    </xf>
  </cellXfs>
  <cellStyles count="3">
    <cellStyle name="Normal" xfId="0" builtinId="0" customBuiltin="1"/>
    <cellStyle name="Normal 2" xfId="1"/>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Return / Data Set #1</a:t>
            </a:r>
          </a:p>
        </c:rich>
      </c:tx>
      <c:layout/>
      <c:overlay val="0"/>
    </c:title>
    <c:autoTitleDeleted val="0"/>
    <c:plotArea>
      <c:layout/>
      <c:lineChart>
        <c:grouping val="standard"/>
        <c:varyColors val="0"/>
        <c:ser>
          <c:idx val="0"/>
          <c:order val="0"/>
          <c:tx>
            <c:strRef>
              <c:f>Data!$C$2</c:f>
              <c:strCache>
                <c:ptCount val="1"/>
              </c:strCache>
            </c:strRef>
          </c:tx>
          <c:spPr>
            <a:ln>
              <a:solidFill>
                <a:srgbClr val="333399"/>
              </a:solidFill>
              <a:prstDash val="solid"/>
            </a:ln>
          </c:spPr>
          <c:cat>
            <c:numRef>
              <c:f>Data!$A$2:$A$133</c:f>
              <c:numCache>
                <c:formatCode>mmm\-yy</c:formatCode>
                <c:ptCount val="132"/>
                <c:pt idx="0">
                  <c:v>36892</c:v>
                </c:pt>
                <c:pt idx="1">
                  <c:v>36923</c:v>
                </c:pt>
                <c:pt idx="2">
                  <c:v>36951</c:v>
                </c:pt>
                <c:pt idx="3">
                  <c:v>36982</c:v>
                </c:pt>
                <c:pt idx="4">
                  <c:v>37012</c:v>
                </c:pt>
                <c:pt idx="5">
                  <c:v>37043</c:v>
                </c:pt>
                <c:pt idx="6">
                  <c:v>37073</c:v>
                </c:pt>
                <c:pt idx="7">
                  <c:v>37104</c:v>
                </c:pt>
                <c:pt idx="8">
                  <c:v>37135</c:v>
                </c:pt>
                <c:pt idx="9">
                  <c:v>37165</c:v>
                </c:pt>
                <c:pt idx="10">
                  <c:v>37196</c:v>
                </c:pt>
                <c:pt idx="11">
                  <c:v>37226</c:v>
                </c:pt>
                <c:pt idx="12">
                  <c:v>37257</c:v>
                </c:pt>
                <c:pt idx="13">
                  <c:v>37288</c:v>
                </c:pt>
                <c:pt idx="14">
                  <c:v>37316</c:v>
                </c:pt>
                <c:pt idx="15">
                  <c:v>37347</c:v>
                </c:pt>
                <c:pt idx="16">
                  <c:v>37377</c:v>
                </c:pt>
                <c:pt idx="17">
                  <c:v>37408</c:v>
                </c:pt>
                <c:pt idx="18">
                  <c:v>37438</c:v>
                </c:pt>
                <c:pt idx="19">
                  <c:v>37469</c:v>
                </c:pt>
                <c:pt idx="20">
                  <c:v>37500</c:v>
                </c:pt>
                <c:pt idx="21">
                  <c:v>37530</c:v>
                </c:pt>
                <c:pt idx="22">
                  <c:v>37561</c:v>
                </c:pt>
                <c:pt idx="23">
                  <c:v>37591</c:v>
                </c:pt>
                <c:pt idx="24">
                  <c:v>37622</c:v>
                </c:pt>
                <c:pt idx="25">
                  <c:v>37653</c:v>
                </c:pt>
                <c:pt idx="26">
                  <c:v>37681</c:v>
                </c:pt>
                <c:pt idx="27">
                  <c:v>37712</c:v>
                </c:pt>
                <c:pt idx="28">
                  <c:v>37742</c:v>
                </c:pt>
                <c:pt idx="29">
                  <c:v>37773</c:v>
                </c:pt>
                <c:pt idx="30">
                  <c:v>37803</c:v>
                </c:pt>
                <c:pt idx="31">
                  <c:v>37834</c:v>
                </c:pt>
                <c:pt idx="32">
                  <c:v>37865</c:v>
                </c:pt>
                <c:pt idx="33">
                  <c:v>37895</c:v>
                </c:pt>
                <c:pt idx="34">
                  <c:v>37926</c:v>
                </c:pt>
                <c:pt idx="35">
                  <c:v>37956</c:v>
                </c:pt>
                <c:pt idx="36">
                  <c:v>37987</c:v>
                </c:pt>
                <c:pt idx="37">
                  <c:v>38018</c:v>
                </c:pt>
                <c:pt idx="38">
                  <c:v>38047</c:v>
                </c:pt>
                <c:pt idx="39">
                  <c:v>38078</c:v>
                </c:pt>
                <c:pt idx="40">
                  <c:v>38108</c:v>
                </c:pt>
                <c:pt idx="41">
                  <c:v>38139</c:v>
                </c:pt>
                <c:pt idx="42">
                  <c:v>38169</c:v>
                </c:pt>
                <c:pt idx="43">
                  <c:v>38200</c:v>
                </c:pt>
                <c:pt idx="44">
                  <c:v>38231</c:v>
                </c:pt>
                <c:pt idx="45">
                  <c:v>38261</c:v>
                </c:pt>
                <c:pt idx="46">
                  <c:v>38292</c:v>
                </c:pt>
                <c:pt idx="47">
                  <c:v>38322</c:v>
                </c:pt>
                <c:pt idx="48">
                  <c:v>38353</c:v>
                </c:pt>
                <c:pt idx="49">
                  <c:v>38384</c:v>
                </c:pt>
                <c:pt idx="50">
                  <c:v>38412</c:v>
                </c:pt>
                <c:pt idx="51">
                  <c:v>38443</c:v>
                </c:pt>
                <c:pt idx="52">
                  <c:v>38473</c:v>
                </c:pt>
                <c:pt idx="53">
                  <c:v>38504</c:v>
                </c:pt>
                <c:pt idx="54">
                  <c:v>38534</c:v>
                </c:pt>
                <c:pt idx="55">
                  <c:v>38565</c:v>
                </c:pt>
                <c:pt idx="56">
                  <c:v>38596</c:v>
                </c:pt>
                <c:pt idx="57">
                  <c:v>38626</c:v>
                </c:pt>
                <c:pt idx="58">
                  <c:v>38657</c:v>
                </c:pt>
                <c:pt idx="59">
                  <c:v>38687</c:v>
                </c:pt>
                <c:pt idx="60">
                  <c:v>38718</c:v>
                </c:pt>
                <c:pt idx="61">
                  <c:v>38749</c:v>
                </c:pt>
                <c:pt idx="62">
                  <c:v>38777</c:v>
                </c:pt>
                <c:pt idx="63">
                  <c:v>38808</c:v>
                </c:pt>
                <c:pt idx="64">
                  <c:v>38838</c:v>
                </c:pt>
                <c:pt idx="65">
                  <c:v>38869</c:v>
                </c:pt>
                <c:pt idx="66">
                  <c:v>38899</c:v>
                </c:pt>
                <c:pt idx="67">
                  <c:v>38930</c:v>
                </c:pt>
                <c:pt idx="68">
                  <c:v>38961</c:v>
                </c:pt>
                <c:pt idx="69">
                  <c:v>38991</c:v>
                </c:pt>
                <c:pt idx="70">
                  <c:v>39022</c:v>
                </c:pt>
                <c:pt idx="71">
                  <c:v>39052</c:v>
                </c:pt>
                <c:pt idx="72">
                  <c:v>39083</c:v>
                </c:pt>
                <c:pt idx="73">
                  <c:v>39114</c:v>
                </c:pt>
                <c:pt idx="74">
                  <c:v>39142</c:v>
                </c:pt>
                <c:pt idx="75">
                  <c:v>39173</c:v>
                </c:pt>
                <c:pt idx="76">
                  <c:v>39203</c:v>
                </c:pt>
                <c:pt idx="77">
                  <c:v>39234</c:v>
                </c:pt>
                <c:pt idx="78">
                  <c:v>39264</c:v>
                </c:pt>
                <c:pt idx="79">
                  <c:v>39295</c:v>
                </c:pt>
                <c:pt idx="80">
                  <c:v>39326</c:v>
                </c:pt>
                <c:pt idx="81">
                  <c:v>39356</c:v>
                </c:pt>
                <c:pt idx="82">
                  <c:v>39387</c:v>
                </c:pt>
                <c:pt idx="83">
                  <c:v>39417</c:v>
                </c:pt>
                <c:pt idx="84">
                  <c:v>39448</c:v>
                </c:pt>
                <c:pt idx="85">
                  <c:v>39479</c:v>
                </c:pt>
                <c:pt idx="86">
                  <c:v>39508</c:v>
                </c:pt>
                <c:pt idx="87">
                  <c:v>39539</c:v>
                </c:pt>
                <c:pt idx="88">
                  <c:v>39569</c:v>
                </c:pt>
                <c:pt idx="89">
                  <c:v>39600</c:v>
                </c:pt>
                <c:pt idx="90">
                  <c:v>39630</c:v>
                </c:pt>
                <c:pt idx="91">
                  <c:v>39661</c:v>
                </c:pt>
                <c:pt idx="92">
                  <c:v>39692</c:v>
                </c:pt>
                <c:pt idx="93">
                  <c:v>39722</c:v>
                </c:pt>
                <c:pt idx="94">
                  <c:v>39753</c:v>
                </c:pt>
                <c:pt idx="95">
                  <c:v>39783</c:v>
                </c:pt>
                <c:pt idx="96">
                  <c:v>39814</c:v>
                </c:pt>
                <c:pt idx="97">
                  <c:v>39845</c:v>
                </c:pt>
                <c:pt idx="98">
                  <c:v>39873</c:v>
                </c:pt>
                <c:pt idx="99">
                  <c:v>39904</c:v>
                </c:pt>
                <c:pt idx="100">
                  <c:v>39934</c:v>
                </c:pt>
                <c:pt idx="101">
                  <c:v>39965</c:v>
                </c:pt>
                <c:pt idx="102">
                  <c:v>39995</c:v>
                </c:pt>
                <c:pt idx="103">
                  <c:v>40026</c:v>
                </c:pt>
                <c:pt idx="104">
                  <c:v>40057</c:v>
                </c:pt>
                <c:pt idx="105">
                  <c:v>40087</c:v>
                </c:pt>
                <c:pt idx="106">
                  <c:v>40118</c:v>
                </c:pt>
                <c:pt idx="107">
                  <c:v>40148</c:v>
                </c:pt>
                <c:pt idx="108">
                  <c:v>40179</c:v>
                </c:pt>
                <c:pt idx="109">
                  <c:v>40210</c:v>
                </c:pt>
                <c:pt idx="110">
                  <c:v>40238</c:v>
                </c:pt>
                <c:pt idx="111">
                  <c:v>40269</c:v>
                </c:pt>
                <c:pt idx="112">
                  <c:v>40299</c:v>
                </c:pt>
                <c:pt idx="113">
                  <c:v>40330</c:v>
                </c:pt>
                <c:pt idx="114">
                  <c:v>40360</c:v>
                </c:pt>
                <c:pt idx="115">
                  <c:v>40391</c:v>
                </c:pt>
                <c:pt idx="116">
                  <c:v>40422</c:v>
                </c:pt>
                <c:pt idx="117">
                  <c:v>40452</c:v>
                </c:pt>
                <c:pt idx="118">
                  <c:v>40483</c:v>
                </c:pt>
                <c:pt idx="119">
                  <c:v>40513</c:v>
                </c:pt>
                <c:pt idx="120">
                  <c:v>40544</c:v>
                </c:pt>
                <c:pt idx="121">
                  <c:v>40575</c:v>
                </c:pt>
                <c:pt idx="122">
                  <c:v>40603</c:v>
                </c:pt>
                <c:pt idx="123">
                  <c:v>40634</c:v>
                </c:pt>
                <c:pt idx="124">
                  <c:v>40664</c:v>
                </c:pt>
                <c:pt idx="125">
                  <c:v>40695</c:v>
                </c:pt>
                <c:pt idx="126">
                  <c:v>40725</c:v>
                </c:pt>
                <c:pt idx="127">
                  <c:v>40756</c:v>
                </c:pt>
                <c:pt idx="128">
                  <c:v>40787</c:v>
                </c:pt>
                <c:pt idx="129">
                  <c:v>40817</c:v>
                </c:pt>
                <c:pt idx="130">
                  <c:v>40848</c:v>
                </c:pt>
                <c:pt idx="131">
                  <c:v>40878</c:v>
                </c:pt>
              </c:numCache>
            </c:numRef>
          </c:cat>
          <c:val>
            <c:numRef>
              <c:f>Data!$C$3:$C$133</c:f>
              <c:numCache>
                <c:formatCode>0.00%</c:formatCode>
                <c:ptCount val="131"/>
                <c:pt idx="0">
                  <c:v>0.14180478821362807</c:v>
                </c:pt>
                <c:pt idx="1">
                  <c:v>4.5967741935483891E-2</c:v>
                </c:pt>
                <c:pt idx="2">
                  <c:v>-8.9437162683114885E-2</c:v>
                </c:pt>
                <c:pt idx="3">
                  <c:v>0.1016088060965283</c:v>
                </c:pt>
                <c:pt idx="4">
                  <c:v>6.3028439661798635E-2</c:v>
                </c:pt>
                <c:pt idx="5">
                  <c:v>-5.3506869125090395E-2</c:v>
                </c:pt>
                <c:pt idx="6">
                  <c:v>4.5836516424752095E-3</c:v>
                </c:pt>
                <c:pt idx="7">
                  <c:v>-0.12547528517110268</c:v>
                </c:pt>
                <c:pt idx="8">
                  <c:v>0.20956521739130435</c:v>
                </c:pt>
                <c:pt idx="9">
                  <c:v>-2.5161754133716723E-2</c:v>
                </c:pt>
                <c:pt idx="10">
                  <c:v>-6.5634218289085583E-2</c:v>
                </c:pt>
                <c:pt idx="11">
                  <c:v>0.10418310970797161</c:v>
                </c:pt>
                <c:pt idx="12">
                  <c:v>-2.1443888491779386E-3</c:v>
                </c:pt>
                <c:pt idx="13">
                  <c:v>9.9570200573065815E-2</c:v>
                </c:pt>
                <c:pt idx="14">
                  <c:v>-9.7719869706840625E-3</c:v>
                </c:pt>
                <c:pt idx="15">
                  <c:v>2.8947368421052718E-2</c:v>
                </c:pt>
                <c:pt idx="16">
                  <c:v>-7.033248081841509E-3</c:v>
                </c:pt>
                <c:pt idx="17">
                  <c:v>-0.10817772054088859</c:v>
                </c:pt>
                <c:pt idx="18">
                  <c:v>3.3212996389891759E-2</c:v>
                </c:pt>
                <c:pt idx="19">
                  <c:v>-7.3375262054507381E-2</c:v>
                </c:pt>
                <c:pt idx="20">
                  <c:v>1.9607843137254888E-2</c:v>
                </c:pt>
                <c:pt idx="21">
                  <c:v>0.12573964497041429</c:v>
                </c:pt>
                <c:pt idx="22">
                  <c:v>-7.0959264126149807E-2</c:v>
                </c:pt>
                <c:pt idx="23">
                  <c:v>4.4554455445544483E-2</c:v>
                </c:pt>
                <c:pt idx="24">
                  <c:v>6.5673662830060986E-2</c:v>
                </c:pt>
                <c:pt idx="25">
                  <c:v>5.5273189326556491E-2</c:v>
                </c:pt>
                <c:pt idx="26">
                  <c:v>-3.3714629741119731E-2</c:v>
                </c:pt>
                <c:pt idx="27">
                  <c:v>-1.0591900311526474E-2</c:v>
                </c:pt>
                <c:pt idx="28">
                  <c:v>-0.12027707808564232</c:v>
                </c:pt>
                <c:pt idx="29">
                  <c:v>2.7201145311381458E-2</c:v>
                </c:pt>
                <c:pt idx="30">
                  <c:v>-5.5749128919860679E-3</c:v>
                </c:pt>
                <c:pt idx="31">
                  <c:v>-1.8920812894183573E-2</c:v>
                </c:pt>
                <c:pt idx="32">
                  <c:v>2.0714285714285654E-2</c:v>
                </c:pt>
                <c:pt idx="33">
                  <c:v>4.5486354093771893E-2</c:v>
                </c:pt>
                <c:pt idx="34">
                  <c:v>-2.744310575635878E-2</c:v>
                </c:pt>
                <c:pt idx="35">
                  <c:v>-1.927047487955949E-2</c:v>
                </c:pt>
                <c:pt idx="36">
                  <c:v>4.9122807017544061E-3</c:v>
                </c:pt>
                <c:pt idx="37">
                  <c:v>-2.9329608938547479E-2</c:v>
                </c:pt>
                <c:pt idx="38">
                  <c:v>-8.05755395683454E-2</c:v>
                </c:pt>
                <c:pt idx="39">
                  <c:v>3.1298904538341187E-2</c:v>
                </c:pt>
                <c:pt idx="40">
                  <c:v>4.4006069802731418E-2</c:v>
                </c:pt>
                <c:pt idx="41">
                  <c:v>-3.9970930232558065E-2</c:v>
                </c:pt>
                <c:pt idx="42">
                  <c:v>-8.1756245268735803E-2</c:v>
                </c:pt>
                <c:pt idx="43">
                  <c:v>0.12695795548227526</c:v>
                </c:pt>
                <c:pt idx="44">
                  <c:v>-3.4381858083394341E-2</c:v>
                </c:pt>
                <c:pt idx="45">
                  <c:v>8.1818181818181832E-2</c:v>
                </c:pt>
                <c:pt idx="46">
                  <c:v>5.392156862745108E-2</c:v>
                </c:pt>
                <c:pt idx="47">
                  <c:v>-1.99335548172765E-3</c:v>
                </c:pt>
                <c:pt idx="48">
                  <c:v>7.5233022636484626E-2</c:v>
                </c:pt>
                <c:pt idx="49">
                  <c:v>2.0433436532507857E-2</c:v>
                </c:pt>
                <c:pt idx="50">
                  <c:v>-0.15412621359223305</c:v>
                </c:pt>
                <c:pt idx="51">
                  <c:v>7.1736011477761584E-3</c:v>
                </c:pt>
                <c:pt idx="52">
                  <c:v>6.4102564102565271E-3</c:v>
                </c:pt>
                <c:pt idx="53">
                  <c:v>1.9108280254777038E-2</c:v>
                </c:pt>
                <c:pt idx="54">
                  <c:v>-3.3333333333333361E-2</c:v>
                </c:pt>
                <c:pt idx="55">
                  <c:v>-7.4712643678160856E-2</c:v>
                </c:pt>
                <c:pt idx="56">
                  <c:v>-0.11568322981366461</c:v>
                </c:pt>
                <c:pt idx="57">
                  <c:v>0.16330114135206317</c:v>
                </c:pt>
                <c:pt idx="58">
                  <c:v>-4.981132075471699E-2</c:v>
                </c:pt>
                <c:pt idx="59">
                  <c:v>4.2891183478951621E-2</c:v>
                </c:pt>
                <c:pt idx="60">
                  <c:v>2.1325209444021276E-2</c:v>
                </c:pt>
                <c:pt idx="61">
                  <c:v>7.5316927665920935E-2</c:v>
                </c:pt>
                <c:pt idx="62">
                  <c:v>-0.10748959778085997</c:v>
                </c:pt>
                <c:pt idx="63">
                  <c:v>3.8850038850038855E-2</c:v>
                </c:pt>
                <c:pt idx="64">
                  <c:v>-1.7202692595362654E-2</c:v>
                </c:pt>
                <c:pt idx="65">
                  <c:v>9.2085235920852285E-2</c:v>
                </c:pt>
                <c:pt idx="66">
                  <c:v>4.4599303135888543E-2</c:v>
                </c:pt>
                <c:pt idx="67">
                  <c:v>4.5363575717144743E-2</c:v>
                </c:pt>
                <c:pt idx="68">
                  <c:v>0.14869176770899808</c:v>
                </c:pt>
                <c:pt idx="69">
                  <c:v>-5.555555555556424E-4</c:v>
                </c:pt>
                <c:pt idx="70">
                  <c:v>3.224013340744869E-2</c:v>
                </c:pt>
                <c:pt idx="71">
                  <c:v>7.4851911685514305E-2</c:v>
                </c:pt>
                <c:pt idx="72">
                  <c:v>6.7635270541082051E-2</c:v>
                </c:pt>
                <c:pt idx="73">
                  <c:v>6.006569685593624E-2</c:v>
                </c:pt>
                <c:pt idx="74">
                  <c:v>2.6560424966799532E-2</c:v>
                </c:pt>
                <c:pt idx="75">
                  <c:v>-1.0349288486416645E-2</c:v>
                </c:pt>
                <c:pt idx="76">
                  <c:v>-9.7167755991285423E-2</c:v>
                </c:pt>
                <c:pt idx="77">
                  <c:v>-9.4111969111969077E-2</c:v>
                </c:pt>
                <c:pt idx="78">
                  <c:v>-5.5407565263718657E-2</c:v>
                </c:pt>
                <c:pt idx="79">
                  <c:v>8.4038353073885977E-2</c:v>
                </c:pt>
                <c:pt idx="80">
                  <c:v>-0.10926118626430791</c:v>
                </c:pt>
                <c:pt idx="81">
                  <c:v>-8.1775700934579761E-3</c:v>
                </c:pt>
                <c:pt idx="82">
                  <c:v>-4.7114252061248571E-2</c:v>
                </c:pt>
                <c:pt idx="83">
                  <c:v>0.10383189122373299</c:v>
                </c:pt>
                <c:pt idx="84">
                  <c:v>-8.0627099664053625E-2</c:v>
                </c:pt>
                <c:pt idx="85">
                  <c:v>2.9841656516443264E-2</c:v>
                </c:pt>
                <c:pt idx="86">
                  <c:v>-5.7953873447664131E-2</c:v>
                </c:pt>
                <c:pt idx="87">
                  <c:v>7.4701820464532415E-2</c:v>
                </c:pt>
                <c:pt idx="88">
                  <c:v>-0.15011682242990654</c:v>
                </c:pt>
                <c:pt idx="89">
                  <c:v>0.17113402061855659</c:v>
                </c:pt>
                <c:pt idx="90">
                  <c:v>-3.5798122065727668E-2</c:v>
                </c:pt>
                <c:pt idx="91">
                  <c:v>-6.6950699939135702E-2</c:v>
                </c:pt>
                <c:pt idx="92">
                  <c:v>-0.16764514024787999</c:v>
                </c:pt>
                <c:pt idx="93">
                  <c:v>-8.9341692789968702E-2</c:v>
                </c:pt>
                <c:pt idx="94">
                  <c:v>0.23924268502581766</c:v>
                </c:pt>
                <c:pt idx="95">
                  <c:v>-0.1131944444444445</c:v>
                </c:pt>
                <c:pt idx="96">
                  <c:v>-0.16523101018010961</c:v>
                </c:pt>
                <c:pt idx="97">
                  <c:v>-2.6266416510318889E-2</c:v>
                </c:pt>
                <c:pt idx="98">
                  <c:v>0.29768786127167629</c:v>
                </c:pt>
                <c:pt idx="99">
                  <c:v>4.305864884929473E-2</c:v>
                </c:pt>
                <c:pt idx="100">
                  <c:v>2.8469750889679613E-2</c:v>
                </c:pt>
                <c:pt idx="101">
                  <c:v>9.4809688581314958E-2</c:v>
                </c:pt>
                <c:pt idx="102">
                  <c:v>2.3388116308470354E-2</c:v>
                </c:pt>
                <c:pt idx="103">
                  <c:v>2.6559604694255695E-2</c:v>
                </c:pt>
                <c:pt idx="104">
                  <c:v>2.527075812274357E-2</c:v>
                </c:pt>
                <c:pt idx="105">
                  <c:v>6.6901408450704261E-2</c:v>
                </c:pt>
                <c:pt idx="106">
                  <c:v>2.6952695269527063E-2</c:v>
                </c:pt>
                <c:pt idx="107">
                  <c:v>-1.285484734868784E-2</c:v>
                </c:pt>
                <c:pt idx="108">
                  <c:v>0.11502984264785682</c:v>
                </c:pt>
                <c:pt idx="109">
                  <c:v>3.4063260340632569E-2</c:v>
                </c:pt>
                <c:pt idx="110">
                  <c:v>1.2235294117647132E-2</c:v>
                </c:pt>
                <c:pt idx="111">
                  <c:v>-5.9042305904230728E-2</c:v>
                </c:pt>
                <c:pt idx="112">
                  <c:v>-2.3221343873517732E-2</c:v>
                </c:pt>
                <c:pt idx="113">
                  <c:v>0</c:v>
                </c:pt>
                <c:pt idx="114">
                  <c:v>-8.0930703085483127E-3</c:v>
                </c:pt>
                <c:pt idx="115">
                  <c:v>0.11779704232534433</c:v>
                </c:pt>
                <c:pt idx="116">
                  <c:v>-5.4744525547445709E-3</c:v>
                </c:pt>
                <c:pt idx="117">
                  <c:v>0.10779816513761457</c:v>
                </c:pt>
                <c:pt idx="118">
                  <c:v>1.6563146997929695E-2</c:v>
                </c:pt>
                <c:pt idx="119">
                  <c:v>-6.883910386965382E-2</c:v>
                </c:pt>
                <c:pt idx="120">
                  <c:v>6.7804024496937912E-2</c:v>
                </c:pt>
                <c:pt idx="121">
                  <c:v>-4.9160180253994675E-3</c:v>
                </c:pt>
                <c:pt idx="122">
                  <c:v>7.1634417455743185E-2</c:v>
                </c:pt>
                <c:pt idx="123">
                  <c:v>-3.4575489819439051E-3</c:v>
                </c:pt>
                <c:pt idx="124">
                  <c:v>4.1249036237471094E-2</c:v>
                </c:pt>
                <c:pt idx="125">
                  <c:v>-2.9988893002591714E-2</c:v>
                </c:pt>
                <c:pt idx="126">
                  <c:v>1.7175572519083943E-2</c:v>
                </c:pt>
                <c:pt idx="127">
                  <c:v>-3.6772983114446413E-2</c:v>
                </c:pt>
                <c:pt idx="128">
                  <c:v>9.0767432800934869E-2</c:v>
                </c:pt>
                <c:pt idx="129">
                  <c:v>2.8928571428571383E-2</c:v>
                </c:pt>
                <c:pt idx="130">
                  <c:v>-3.6445678583824963E-2</c:v>
                </c:pt>
              </c:numCache>
            </c:numRef>
          </c:val>
          <c:smooth val="0"/>
        </c:ser>
        <c:dLbls>
          <c:showLegendKey val="0"/>
          <c:showVal val="0"/>
          <c:showCatName val="0"/>
          <c:showSerName val="0"/>
          <c:showPercent val="0"/>
          <c:showBubbleSize val="0"/>
        </c:dLbls>
        <c:marker val="1"/>
        <c:smooth val="0"/>
        <c:axId val="961877216"/>
        <c:axId val="961877608"/>
      </c:lineChart>
      <c:dateAx>
        <c:axId val="961877216"/>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961877608"/>
        <c:crosses val="autoZero"/>
        <c:auto val="1"/>
        <c:lblOffset val="100"/>
        <c:baseTimeUnit val="months"/>
      </c:dateAx>
      <c:valAx>
        <c:axId val="961877608"/>
        <c:scaling>
          <c:orientation val="minMax"/>
        </c:scaling>
        <c:delete val="0"/>
        <c:axPos val="l"/>
        <c:numFmt formatCode="General" sourceLinked="0"/>
        <c:majorTickMark val="out"/>
        <c:minorTickMark val="none"/>
        <c:tickLblPos val="nextTo"/>
        <c:txPr>
          <a:bodyPr/>
          <a:lstStyle/>
          <a:p>
            <a:pPr>
              <a:defRPr sz="800" b="0"/>
            </a:pPr>
            <a:endParaRPr lang="en-US"/>
          </a:p>
        </c:txPr>
        <c:crossAx val="961877216"/>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Return / Data Set #1</a:t>
            </a:r>
          </a:p>
        </c:rich>
      </c:tx>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Data!$H$27:$H$34</c:f>
              <c:numCache>
                <c:formatCode>0.00000</c:formatCode>
                <c:ptCount val="8"/>
                <c:pt idx="0">
                  <c:v>-0.13911388898537477</c:v>
                </c:pt>
                <c:pt idx="1">
                  <c:v>-8.0961409999999998E-2</c:v>
                </c:pt>
                <c:pt idx="2">
                  <c:v>-2.2808930000000002E-2</c:v>
                </c:pt>
                <c:pt idx="3">
                  <c:v>3.5343550000000001E-2</c:v>
                </c:pt>
                <c:pt idx="4">
                  <c:v>9.3496030000000008E-2</c:v>
                </c:pt>
                <c:pt idx="5">
                  <c:v>0.15164850999999999</c:v>
                </c:pt>
                <c:pt idx="6">
                  <c:v>0.209800985</c:v>
                </c:pt>
                <c:pt idx="7">
                  <c:v>0.26795346148514854</c:v>
                </c:pt>
              </c:numCache>
            </c:numRef>
          </c:cat>
          <c:val>
            <c:numRef>
              <c:f>Data!$I$27:$I$34</c:f>
              <c:numCache>
                <c:formatCode>General</c:formatCode>
                <c:ptCount val="8"/>
                <c:pt idx="0">
                  <c:v>8</c:v>
                </c:pt>
                <c:pt idx="1">
                  <c:v>20</c:v>
                </c:pt>
                <c:pt idx="2">
                  <c:v>35</c:v>
                </c:pt>
                <c:pt idx="3">
                  <c:v>38</c:v>
                </c:pt>
                <c:pt idx="4">
                  <c:v>21</c:v>
                </c:pt>
                <c:pt idx="5">
                  <c:v>6</c:v>
                </c:pt>
                <c:pt idx="6">
                  <c:v>1</c:v>
                </c:pt>
                <c:pt idx="7">
                  <c:v>1</c:v>
                </c:pt>
              </c:numCache>
            </c:numRef>
          </c:val>
        </c:ser>
        <c:dLbls>
          <c:showLegendKey val="0"/>
          <c:showVal val="0"/>
          <c:showCatName val="0"/>
          <c:showSerName val="0"/>
          <c:showPercent val="0"/>
          <c:showBubbleSize val="0"/>
        </c:dLbls>
        <c:gapWidth val="0"/>
        <c:axId val="836888160"/>
        <c:axId val="836888944"/>
      </c:barChart>
      <c:catAx>
        <c:axId val="836888160"/>
        <c:scaling>
          <c:orientation val="minMax"/>
        </c:scaling>
        <c:delete val="0"/>
        <c:axPos val="b"/>
        <c:numFmt formatCode="0.00000" sourceLinked="1"/>
        <c:majorTickMark val="none"/>
        <c:minorTickMark val="none"/>
        <c:tickLblPos val="low"/>
        <c:txPr>
          <a:bodyPr rot="-5400000" vert="horz"/>
          <a:lstStyle/>
          <a:p>
            <a:pPr>
              <a:defRPr sz="800"/>
            </a:pPr>
            <a:endParaRPr lang="en-US"/>
          </a:p>
        </c:txPr>
        <c:crossAx val="836888944"/>
        <c:crosses val="autoZero"/>
        <c:auto val="1"/>
        <c:lblAlgn val="ctr"/>
        <c:lblOffset val="100"/>
        <c:noMultiLvlLbl val="0"/>
      </c:catAx>
      <c:valAx>
        <c:axId val="836888944"/>
        <c:scaling>
          <c:orientation val="minMax"/>
          <c:min val="0"/>
        </c:scaling>
        <c:delete val="0"/>
        <c:axPos val="l"/>
        <c:title>
          <c:tx>
            <c:rich>
              <a:bodyPr/>
              <a:lstStyle/>
              <a:p>
                <a:pPr>
                  <a:defRPr sz="800" b="0"/>
                </a:pPr>
                <a:r>
                  <a:rPr lang="en-US"/>
                  <a:t>Frequency</a:t>
                </a:r>
              </a:p>
            </c:rich>
          </c:tx>
          <c:overlay val="0"/>
        </c:title>
        <c:numFmt formatCode="General" sourceLinked="0"/>
        <c:majorTickMark val="out"/>
        <c:minorTickMark val="none"/>
        <c:tickLblPos val="nextTo"/>
        <c:txPr>
          <a:bodyPr/>
          <a:lstStyle/>
          <a:p>
            <a:pPr>
              <a:defRPr sz="800" b="0"/>
            </a:pPr>
            <a:endParaRPr lang="en-US"/>
          </a:p>
        </c:txPr>
        <c:crossAx val="836888160"/>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409575</xdr:colOff>
      <xdr:row>1</xdr:row>
      <xdr:rowOff>66675</xdr:rowOff>
    </xdr:from>
    <xdr:to>
      <xdr:col>2</xdr:col>
      <xdr:colOff>400050</xdr:colOff>
      <xdr:row>3</xdr:row>
      <xdr:rowOff>76200</xdr:rowOff>
    </xdr:to>
    <xdr:sp macro="" textlink="">
      <xdr:nvSpPr>
        <xdr:cNvPr id="2" name="TextBox 1"/>
        <xdr:cNvSpPr txBox="1"/>
      </xdr:nvSpPr>
      <xdr:spPr>
        <a:xfrm>
          <a:off x="409575" y="257175"/>
          <a:ext cx="1209675" cy="3905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Yahoo</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12700</xdr:colOff>
      <xdr:row>3</xdr:row>
      <xdr:rowOff>0</xdr:rowOff>
    </xdr:from>
    <xdr:to>
      <xdr:col>9</xdr:col>
      <xdr:colOff>485775</xdr:colOff>
      <xdr:row>19</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4</xdr:col>
      <xdr:colOff>12700</xdr:colOff>
      <xdr:row>34</xdr:row>
      <xdr:rowOff>80962</xdr:rowOff>
    </xdr:from>
    <xdr:to>
      <xdr:col>9</xdr:col>
      <xdr:colOff>485775</xdr:colOff>
      <xdr:row>51</xdr:row>
      <xdr:rowOff>17462</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0</xdr:colOff>
      <xdr:row>5</xdr:row>
      <xdr:rowOff>0</xdr:rowOff>
    </xdr:from>
    <xdr:to>
      <xdr:col>13</xdr:col>
      <xdr:colOff>504825</xdr:colOff>
      <xdr:row>12</xdr:row>
      <xdr:rowOff>76199</xdr:rowOff>
    </xdr:to>
    <xdr:sp macro="" textlink="">
      <xdr:nvSpPr>
        <xdr:cNvPr id="4" name="TextBox 3"/>
        <xdr:cNvSpPr txBox="1"/>
      </xdr:nvSpPr>
      <xdr:spPr>
        <a:xfrm>
          <a:off x="8020050" y="952500"/>
          <a:ext cx="2809875" cy="1409699"/>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Obviously, the stock returns swung wildly</a:t>
          </a:r>
          <a:r>
            <a:rPr lang="en-US" sz="1100" baseline="0"/>
            <a:t> in 2008 and 2009, and this is partly the reason for the positive overall average. The histogram is fairly symmetric. Of course, time gets hidden in the histogram, so the time series graph is more revealing.</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K179"/>
  <sheetViews>
    <sheetView tabSelected="1" workbookViewId="0"/>
  </sheetViews>
  <sheetFormatPr defaultRowHeight="15" customHeight="1" x14ac:dyDescent="0.25"/>
  <cols>
    <col min="1" max="1" width="9.5703125" style="9" bestFit="1" customWidth="1"/>
    <col min="2" max="2" width="14.42578125" style="1" bestFit="1" customWidth="1"/>
    <col min="3" max="4" width="9.140625" style="1"/>
    <col min="5" max="5" width="14.42578125" style="1" bestFit="1" customWidth="1"/>
    <col min="6" max="12" width="12.7109375" style="1" customWidth="1"/>
    <col min="13" max="252" width="9.140625" style="1"/>
    <col min="253" max="253" width="9.28515625" style="1" bestFit="1" customWidth="1"/>
    <col min="254" max="508" width="9.140625" style="1"/>
    <col min="509" max="509" width="9.28515625" style="1" bestFit="1" customWidth="1"/>
    <col min="510" max="764" width="9.140625" style="1"/>
    <col min="765" max="765" width="9.28515625" style="1" bestFit="1" customWidth="1"/>
    <col min="766" max="1020" width="9.140625" style="1"/>
    <col min="1021" max="1021" width="9.28515625" style="1" bestFit="1" customWidth="1"/>
    <col min="1022" max="1276" width="9.140625" style="1"/>
    <col min="1277" max="1277" width="9.28515625" style="1" bestFit="1" customWidth="1"/>
    <col min="1278" max="1532" width="9.140625" style="1"/>
    <col min="1533" max="1533" width="9.28515625" style="1" bestFit="1" customWidth="1"/>
    <col min="1534" max="1788" width="9.140625" style="1"/>
    <col min="1789" max="1789" width="9.28515625" style="1" bestFit="1" customWidth="1"/>
    <col min="1790" max="2044" width="9.140625" style="1"/>
    <col min="2045" max="2045" width="9.28515625" style="1" bestFit="1" customWidth="1"/>
    <col min="2046" max="2300" width="9.140625" style="1"/>
    <col min="2301" max="2301" width="9.28515625" style="1" bestFit="1" customWidth="1"/>
    <col min="2302" max="2556" width="9.140625" style="1"/>
    <col min="2557" max="2557" width="9.28515625" style="1" bestFit="1" customWidth="1"/>
    <col min="2558" max="2812" width="9.140625" style="1"/>
    <col min="2813" max="2813" width="9.28515625" style="1" bestFit="1" customWidth="1"/>
    <col min="2814" max="3068" width="9.140625" style="1"/>
    <col min="3069" max="3069" width="9.28515625" style="1" bestFit="1" customWidth="1"/>
    <col min="3070" max="3324" width="9.140625" style="1"/>
    <col min="3325" max="3325" width="9.28515625" style="1" bestFit="1" customWidth="1"/>
    <col min="3326" max="3580" width="9.140625" style="1"/>
    <col min="3581" max="3581" width="9.28515625" style="1" bestFit="1" customWidth="1"/>
    <col min="3582" max="3836" width="9.140625" style="1"/>
    <col min="3837" max="3837" width="9.28515625" style="1" bestFit="1" customWidth="1"/>
    <col min="3838" max="4092" width="9.140625" style="1"/>
    <col min="4093" max="4093" width="9.28515625" style="1" bestFit="1" customWidth="1"/>
    <col min="4094" max="4348" width="9.140625" style="1"/>
    <col min="4349" max="4349" width="9.28515625" style="1" bestFit="1" customWidth="1"/>
    <col min="4350" max="4604" width="9.140625" style="1"/>
    <col min="4605" max="4605" width="9.28515625" style="1" bestFit="1" customWidth="1"/>
    <col min="4606" max="4860" width="9.140625" style="1"/>
    <col min="4861" max="4861" width="9.28515625" style="1" bestFit="1" customWidth="1"/>
    <col min="4862" max="5116" width="9.140625" style="1"/>
    <col min="5117" max="5117" width="9.28515625" style="1" bestFit="1" customWidth="1"/>
    <col min="5118" max="5372" width="9.140625" style="1"/>
    <col min="5373" max="5373" width="9.28515625" style="1" bestFit="1" customWidth="1"/>
    <col min="5374" max="5628" width="9.140625" style="1"/>
    <col min="5629" max="5629" width="9.28515625" style="1" bestFit="1" customWidth="1"/>
    <col min="5630" max="5884" width="9.140625" style="1"/>
    <col min="5885" max="5885" width="9.28515625" style="1" bestFit="1" customWidth="1"/>
    <col min="5886" max="6140" width="9.140625" style="1"/>
    <col min="6141" max="6141" width="9.28515625" style="1" bestFit="1" customWidth="1"/>
    <col min="6142" max="6396" width="9.140625" style="1"/>
    <col min="6397" max="6397" width="9.28515625" style="1" bestFit="1" customWidth="1"/>
    <col min="6398" max="6652" width="9.140625" style="1"/>
    <col min="6653" max="6653" width="9.28515625" style="1" bestFit="1" customWidth="1"/>
    <col min="6654" max="6908" width="9.140625" style="1"/>
    <col min="6909" max="6909" width="9.28515625" style="1" bestFit="1" customWidth="1"/>
    <col min="6910" max="7164" width="9.140625" style="1"/>
    <col min="7165" max="7165" width="9.28515625" style="1" bestFit="1" customWidth="1"/>
    <col min="7166" max="7420" width="9.140625" style="1"/>
    <col min="7421" max="7421" width="9.28515625" style="1" bestFit="1" customWidth="1"/>
    <col min="7422" max="7676" width="9.140625" style="1"/>
    <col min="7677" max="7677" width="9.28515625" style="1" bestFit="1" customWidth="1"/>
    <col min="7678" max="7932" width="9.140625" style="1"/>
    <col min="7933" max="7933" width="9.28515625" style="1" bestFit="1" customWidth="1"/>
    <col min="7934" max="8188" width="9.140625" style="1"/>
    <col min="8189" max="8189" width="9.28515625" style="1" bestFit="1" customWidth="1"/>
    <col min="8190" max="8444" width="9.140625" style="1"/>
    <col min="8445" max="8445" width="9.28515625" style="1" bestFit="1" customWidth="1"/>
    <col min="8446" max="8700" width="9.140625" style="1"/>
    <col min="8701" max="8701" width="9.28515625" style="1" bestFit="1" customWidth="1"/>
    <col min="8702" max="8956" width="9.140625" style="1"/>
    <col min="8957" max="8957" width="9.28515625" style="1" bestFit="1" customWidth="1"/>
    <col min="8958" max="9212" width="9.140625" style="1"/>
    <col min="9213" max="9213" width="9.28515625" style="1" bestFit="1" customWidth="1"/>
    <col min="9214" max="9468" width="9.140625" style="1"/>
    <col min="9469" max="9469" width="9.28515625" style="1" bestFit="1" customWidth="1"/>
    <col min="9470" max="9724" width="9.140625" style="1"/>
    <col min="9725" max="9725" width="9.28515625" style="1" bestFit="1" customWidth="1"/>
    <col min="9726" max="9980" width="9.140625" style="1"/>
    <col min="9981" max="9981" width="9.28515625" style="1" bestFit="1" customWidth="1"/>
    <col min="9982" max="10236" width="9.140625" style="1"/>
    <col min="10237" max="10237" width="9.28515625" style="1" bestFit="1" customWidth="1"/>
    <col min="10238" max="10492" width="9.140625" style="1"/>
    <col min="10493" max="10493" width="9.28515625" style="1" bestFit="1" customWidth="1"/>
    <col min="10494" max="10748" width="9.140625" style="1"/>
    <col min="10749" max="10749" width="9.28515625" style="1" bestFit="1" customWidth="1"/>
    <col min="10750" max="11004" width="9.140625" style="1"/>
    <col min="11005" max="11005" width="9.28515625" style="1" bestFit="1" customWidth="1"/>
    <col min="11006" max="11260" width="9.140625" style="1"/>
    <col min="11261" max="11261" width="9.28515625" style="1" bestFit="1" customWidth="1"/>
    <col min="11262" max="11516" width="9.140625" style="1"/>
    <col min="11517" max="11517" width="9.28515625" style="1" bestFit="1" customWidth="1"/>
    <col min="11518" max="11772" width="9.140625" style="1"/>
    <col min="11773" max="11773" width="9.28515625" style="1" bestFit="1" customWidth="1"/>
    <col min="11774" max="12028" width="9.140625" style="1"/>
    <col min="12029" max="12029" width="9.28515625" style="1" bestFit="1" customWidth="1"/>
    <col min="12030" max="12284" width="9.140625" style="1"/>
    <col min="12285" max="12285" width="9.28515625" style="1" bestFit="1" customWidth="1"/>
    <col min="12286" max="12540" width="9.140625" style="1"/>
    <col min="12541" max="12541" width="9.28515625" style="1" bestFit="1" customWidth="1"/>
    <col min="12542" max="12796" width="9.140625" style="1"/>
    <col min="12797" max="12797" width="9.28515625" style="1" bestFit="1" customWidth="1"/>
    <col min="12798" max="13052" width="9.140625" style="1"/>
    <col min="13053" max="13053" width="9.28515625" style="1" bestFit="1" customWidth="1"/>
    <col min="13054" max="13308" width="9.140625" style="1"/>
    <col min="13309" max="13309" width="9.28515625" style="1" bestFit="1" customWidth="1"/>
    <col min="13310" max="13564" width="9.140625" style="1"/>
    <col min="13565" max="13565" width="9.28515625" style="1" bestFit="1" customWidth="1"/>
    <col min="13566" max="13820" width="9.140625" style="1"/>
    <col min="13821" max="13821" width="9.28515625" style="1" bestFit="1" customWidth="1"/>
    <col min="13822" max="14076" width="9.140625" style="1"/>
    <col min="14077" max="14077" width="9.28515625" style="1" bestFit="1" customWidth="1"/>
    <col min="14078" max="14332" width="9.140625" style="1"/>
    <col min="14333" max="14333" width="9.28515625" style="1" bestFit="1" customWidth="1"/>
    <col min="14334" max="14588" width="9.140625" style="1"/>
    <col min="14589" max="14589" width="9.28515625" style="1" bestFit="1" customWidth="1"/>
    <col min="14590" max="14844" width="9.140625" style="1"/>
    <col min="14845" max="14845" width="9.28515625" style="1" bestFit="1" customWidth="1"/>
    <col min="14846" max="15100" width="9.140625" style="1"/>
    <col min="15101" max="15101" width="9.28515625" style="1" bestFit="1" customWidth="1"/>
    <col min="15102" max="15356" width="9.140625" style="1"/>
    <col min="15357" max="15357" width="9.28515625" style="1" bestFit="1" customWidth="1"/>
    <col min="15358" max="15612" width="9.140625" style="1"/>
    <col min="15613" max="15613" width="9.28515625" style="1" bestFit="1" customWidth="1"/>
    <col min="15614" max="15868" width="9.140625" style="1"/>
    <col min="15869" max="15869" width="9.28515625" style="1" bestFit="1" customWidth="1"/>
    <col min="15870" max="16124" width="9.140625" style="1"/>
    <col min="16125" max="16125" width="9.28515625" style="1" bestFit="1" customWidth="1"/>
    <col min="16126" max="16384" width="9.140625" style="1"/>
  </cols>
  <sheetData>
    <row r="1" spans="1:5" s="2" customFormat="1" ht="15" customHeight="1" x14ac:dyDescent="0.25">
      <c r="A1" s="6" t="s">
        <v>1</v>
      </c>
      <c r="B1" s="4" t="s">
        <v>2</v>
      </c>
      <c r="C1" s="5" t="s">
        <v>0</v>
      </c>
      <c r="E1" s="12" t="s">
        <v>40</v>
      </c>
    </row>
    <row r="2" spans="1:5" ht="15" customHeight="1" x14ac:dyDescent="0.25">
      <c r="A2" s="7">
        <v>36892</v>
      </c>
      <c r="B2">
        <v>10.86</v>
      </c>
      <c r="E2" s="3">
        <f>AVERAGE(ST_Return)</f>
        <v>1.028622665335829E-2</v>
      </c>
    </row>
    <row r="3" spans="1:5" ht="15" customHeight="1" x14ac:dyDescent="0.25">
      <c r="A3" s="7">
        <v>36923</v>
      </c>
      <c r="B3">
        <v>12.4</v>
      </c>
      <c r="C3" s="3">
        <f>(B3-B2)/B2</f>
        <v>0.14180478821362807</v>
      </c>
    </row>
    <row r="4" spans="1:5" ht="15" customHeight="1" x14ac:dyDescent="0.25">
      <c r="A4" s="7">
        <v>36951</v>
      </c>
      <c r="B4">
        <v>12.97</v>
      </c>
      <c r="C4" s="3">
        <f t="shared" ref="C4:C67" si="0">(B4-B3)/B3</f>
        <v>4.5967741935483891E-2</v>
      </c>
    </row>
    <row r="5" spans="1:5" ht="15" customHeight="1" x14ac:dyDescent="0.25">
      <c r="A5" s="7">
        <v>36982</v>
      </c>
      <c r="B5">
        <v>11.81</v>
      </c>
      <c r="C5" s="3">
        <f t="shared" si="0"/>
        <v>-8.9437162683114885E-2</v>
      </c>
    </row>
    <row r="6" spans="1:5" ht="15" customHeight="1" x14ac:dyDescent="0.25">
      <c r="A6" s="7">
        <v>37012</v>
      </c>
      <c r="B6">
        <v>13.01</v>
      </c>
      <c r="C6" s="3">
        <f t="shared" si="0"/>
        <v>0.1016088060965283</v>
      </c>
    </row>
    <row r="7" spans="1:5" ht="15" customHeight="1" x14ac:dyDescent="0.25">
      <c r="A7" s="7">
        <v>37043</v>
      </c>
      <c r="B7">
        <v>13.83</v>
      </c>
      <c r="C7" s="3">
        <f t="shared" si="0"/>
        <v>6.3028439661798635E-2</v>
      </c>
    </row>
    <row r="8" spans="1:5" ht="15" customHeight="1" x14ac:dyDescent="0.25">
      <c r="A8" s="7">
        <v>37073</v>
      </c>
      <c r="B8">
        <v>13.09</v>
      </c>
      <c r="C8" s="3">
        <f t="shared" si="0"/>
        <v>-5.3506869125090395E-2</v>
      </c>
    </row>
    <row r="9" spans="1:5" ht="15" customHeight="1" x14ac:dyDescent="0.25">
      <c r="A9" s="7">
        <v>37104</v>
      </c>
      <c r="B9">
        <v>13.15</v>
      </c>
      <c r="C9" s="3">
        <f t="shared" si="0"/>
        <v>4.5836516424752095E-3</v>
      </c>
    </row>
    <row r="10" spans="1:5" ht="15" customHeight="1" x14ac:dyDescent="0.25">
      <c r="A10" s="7">
        <v>37135</v>
      </c>
      <c r="B10">
        <v>11.5</v>
      </c>
      <c r="C10" s="3">
        <f t="shared" si="0"/>
        <v>-0.12547528517110268</v>
      </c>
    </row>
    <row r="11" spans="1:5" ht="15" customHeight="1" x14ac:dyDescent="0.25">
      <c r="A11" s="7">
        <v>37165</v>
      </c>
      <c r="B11">
        <v>13.91</v>
      </c>
      <c r="C11" s="3">
        <f t="shared" si="0"/>
        <v>0.20956521739130435</v>
      </c>
    </row>
    <row r="12" spans="1:5" ht="15" customHeight="1" x14ac:dyDescent="0.25">
      <c r="A12" s="7">
        <v>37196</v>
      </c>
      <c r="B12">
        <v>13.56</v>
      </c>
      <c r="C12" s="3">
        <f t="shared" si="0"/>
        <v>-2.5161754133716723E-2</v>
      </c>
    </row>
    <row r="13" spans="1:5" ht="15" customHeight="1" x14ac:dyDescent="0.25">
      <c r="A13" s="7">
        <v>37226</v>
      </c>
      <c r="B13">
        <v>12.67</v>
      </c>
      <c r="C13" s="3">
        <f t="shared" si="0"/>
        <v>-6.5634218289085583E-2</v>
      </c>
    </row>
    <row r="14" spans="1:5" ht="15" customHeight="1" x14ac:dyDescent="0.25">
      <c r="A14" s="7">
        <v>37257</v>
      </c>
      <c r="B14">
        <v>13.99</v>
      </c>
      <c r="C14" s="3">
        <f t="shared" si="0"/>
        <v>0.10418310970797161</v>
      </c>
    </row>
    <row r="15" spans="1:5" ht="15" customHeight="1" x14ac:dyDescent="0.25">
      <c r="A15" s="7">
        <v>37288</v>
      </c>
      <c r="B15">
        <v>13.96</v>
      </c>
      <c r="C15" s="3">
        <f t="shared" si="0"/>
        <v>-2.1443888491779386E-3</v>
      </c>
    </row>
    <row r="16" spans="1:5" ht="15" customHeight="1" x14ac:dyDescent="0.25">
      <c r="A16" s="7">
        <v>37316</v>
      </c>
      <c r="B16">
        <v>15.35</v>
      </c>
      <c r="C16" s="3">
        <f t="shared" si="0"/>
        <v>9.9570200573065815E-2</v>
      </c>
    </row>
    <row r="17" spans="1:11" ht="15" customHeight="1" x14ac:dyDescent="0.25">
      <c r="A17" s="7">
        <v>37347</v>
      </c>
      <c r="B17">
        <v>15.2</v>
      </c>
      <c r="C17" s="3">
        <f t="shared" si="0"/>
        <v>-9.7719869706840625E-3</v>
      </c>
    </row>
    <row r="18" spans="1:11" ht="15" customHeight="1" x14ac:dyDescent="0.25">
      <c r="A18" s="7">
        <v>37377</v>
      </c>
      <c r="B18">
        <v>15.64</v>
      </c>
      <c r="C18" s="3">
        <f t="shared" si="0"/>
        <v>2.8947368421052718E-2</v>
      </c>
    </row>
    <row r="19" spans="1:11" ht="15" customHeight="1" x14ac:dyDescent="0.25">
      <c r="A19" s="7">
        <v>37408</v>
      </c>
      <c r="B19">
        <v>15.53</v>
      </c>
      <c r="C19" s="3">
        <f t="shared" si="0"/>
        <v>-7.033248081841509E-3</v>
      </c>
    </row>
    <row r="20" spans="1:11" ht="15" customHeight="1" x14ac:dyDescent="0.25">
      <c r="A20" s="7">
        <v>37438</v>
      </c>
      <c r="B20">
        <v>13.85</v>
      </c>
      <c r="C20" s="3">
        <f t="shared" si="0"/>
        <v>-0.10817772054088859</v>
      </c>
    </row>
    <row r="21" spans="1:11" ht="15" customHeight="1" x14ac:dyDescent="0.25">
      <c r="A21" s="7">
        <v>37469</v>
      </c>
      <c r="B21">
        <v>14.31</v>
      </c>
      <c r="C21" s="3">
        <f t="shared" si="0"/>
        <v>3.3212996389891759E-2</v>
      </c>
    </row>
    <row r="22" spans="1:11" ht="15" customHeight="1" x14ac:dyDescent="0.25">
      <c r="A22" s="7">
        <v>37500</v>
      </c>
      <c r="B22">
        <v>13.26</v>
      </c>
      <c r="C22" s="3">
        <f t="shared" si="0"/>
        <v>-7.3375262054507381E-2</v>
      </c>
    </row>
    <row r="23" spans="1:11" ht="15" customHeight="1" x14ac:dyDescent="0.25">
      <c r="A23" s="7">
        <v>37530</v>
      </c>
      <c r="B23">
        <v>13.52</v>
      </c>
      <c r="C23" s="3">
        <f t="shared" si="0"/>
        <v>1.9607843137254888E-2</v>
      </c>
    </row>
    <row r="24" spans="1:11" ht="15" customHeight="1" x14ac:dyDescent="0.25">
      <c r="A24" s="7">
        <v>37561</v>
      </c>
      <c r="B24">
        <v>15.22</v>
      </c>
      <c r="C24" s="3">
        <f t="shared" si="0"/>
        <v>0.12573964497041429</v>
      </c>
    </row>
    <row r="25" spans="1:11" ht="15" customHeight="1" x14ac:dyDescent="0.25">
      <c r="A25" s="7">
        <v>37591</v>
      </c>
      <c r="B25">
        <v>14.14</v>
      </c>
      <c r="C25" s="3">
        <f t="shared" si="0"/>
        <v>-7.0959264126149807E-2</v>
      </c>
      <c r="E25" s="16"/>
      <c r="F25" s="21" t="s">
        <v>48</v>
      </c>
      <c r="G25" s="21"/>
      <c r="H25" s="21"/>
      <c r="I25" s="21"/>
      <c r="J25" s="21"/>
      <c r="K25" s="21"/>
    </row>
    <row r="26" spans="1:11" ht="15" customHeight="1" thickBot="1" x14ac:dyDescent="0.3">
      <c r="A26" s="7">
        <v>37622</v>
      </c>
      <c r="B26">
        <v>14.77</v>
      </c>
      <c r="C26" s="3">
        <f t="shared" si="0"/>
        <v>4.4554455445544483E-2</v>
      </c>
      <c r="E26" s="17" t="s">
        <v>41</v>
      </c>
      <c r="F26" s="14" t="s">
        <v>42</v>
      </c>
      <c r="G26" s="14" t="s">
        <v>43</v>
      </c>
      <c r="H26" s="14" t="s">
        <v>44</v>
      </c>
      <c r="I26" s="14" t="s">
        <v>45</v>
      </c>
      <c r="J26" s="14" t="s">
        <v>46</v>
      </c>
      <c r="K26" s="14" t="s">
        <v>47</v>
      </c>
    </row>
    <row r="27" spans="1:11" ht="15" customHeight="1" thickTop="1" x14ac:dyDescent="0.25">
      <c r="A27" s="7">
        <v>37653</v>
      </c>
      <c r="B27">
        <v>15.74</v>
      </c>
      <c r="C27" s="3">
        <f t="shared" si="0"/>
        <v>6.5673662830060986E-2</v>
      </c>
      <c r="E27" s="15" t="s">
        <v>49</v>
      </c>
      <c r="F27" s="18">
        <v>-0.16819012797074953</v>
      </c>
      <c r="G27" s="18">
        <v>-0.11003765</v>
      </c>
      <c r="H27" s="18">
        <f t="shared" ref="H27:H34" si="1">(F27+G27)/2</f>
        <v>-0.13911388898537477</v>
      </c>
      <c r="I27" s="13">
        <f>_xll.StatCountRange([0]!ST_Return,F27,G27,TRUE, TRUE)</f>
        <v>8</v>
      </c>
      <c r="J27" s="19">
        <f>I27/_xll.StatCount([0]!ST_Return)</f>
        <v>6.1068702290076333E-2</v>
      </c>
      <c r="K27" s="20">
        <f t="shared" ref="K27:K34" si="2">J27/(G27-F27)</f>
        <v>1.0501478943131821</v>
      </c>
    </row>
    <row r="28" spans="1:11" ht="15" customHeight="1" x14ac:dyDescent="0.25">
      <c r="A28" s="7">
        <v>37681</v>
      </c>
      <c r="B28">
        <v>16.61</v>
      </c>
      <c r="C28" s="3">
        <f t="shared" si="0"/>
        <v>5.5273189326556491E-2</v>
      </c>
      <c r="E28" s="15" t="s">
        <v>50</v>
      </c>
      <c r="F28" s="18">
        <v>-0.11003765</v>
      </c>
      <c r="G28" s="18">
        <v>-5.1885170000000001E-2</v>
      </c>
      <c r="H28" s="18">
        <f t="shared" si="1"/>
        <v>-8.0961409999999998E-2</v>
      </c>
      <c r="I28" s="13">
        <f>_xll.StatCountRange([0]!ST_Return,F28,G28,FALSE, TRUE)</f>
        <v>20</v>
      </c>
      <c r="J28" s="19">
        <f>I28/_xll.StatCount([0]!ST_Return)</f>
        <v>0.15267175572519084</v>
      </c>
      <c r="K28" s="20">
        <f t="shared" si="2"/>
        <v>2.6253696441697905</v>
      </c>
    </row>
    <row r="29" spans="1:11" ht="15" customHeight="1" x14ac:dyDescent="0.25">
      <c r="A29" s="7">
        <v>37712</v>
      </c>
      <c r="B29">
        <v>16.05</v>
      </c>
      <c r="C29" s="3">
        <f t="shared" si="0"/>
        <v>-3.3714629741119731E-2</v>
      </c>
      <c r="E29" s="15" t="s">
        <v>51</v>
      </c>
      <c r="F29" s="18">
        <v>-5.1885170000000001E-2</v>
      </c>
      <c r="G29" s="18">
        <v>6.2673099999999999E-3</v>
      </c>
      <c r="H29" s="18">
        <f t="shared" si="1"/>
        <v>-2.2808930000000002E-2</v>
      </c>
      <c r="I29" s="13">
        <f>_xll.StatCountRange([0]!ST_Return,F29,G29,FALSE, TRUE)</f>
        <v>35</v>
      </c>
      <c r="J29" s="19">
        <f>I29/_xll.StatCount([0]!ST_Return)</f>
        <v>0.26717557251908397</v>
      </c>
      <c r="K29" s="20">
        <f t="shared" si="2"/>
        <v>4.5943968772971324</v>
      </c>
    </row>
    <row r="30" spans="1:11" ht="15" customHeight="1" x14ac:dyDescent="0.25">
      <c r="A30" s="7">
        <v>37742</v>
      </c>
      <c r="B30">
        <v>15.88</v>
      </c>
      <c r="C30" s="3">
        <f t="shared" si="0"/>
        <v>-1.0591900311526474E-2</v>
      </c>
      <c r="E30" s="15" t="s">
        <v>52</v>
      </c>
      <c r="F30" s="18">
        <v>6.2673099999999999E-3</v>
      </c>
      <c r="G30" s="18">
        <v>6.4419790000000005E-2</v>
      </c>
      <c r="H30" s="18">
        <f t="shared" si="1"/>
        <v>3.5343550000000001E-2</v>
      </c>
      <c r="I30" s="13">
        <f>_xll.StatCountRange([0]!ST_Return,F30,G30,FALSE, TRUE)</f>
        <v>38</v>
      </c>
      <c r="J30" s="19">
        <f>I30/_xll.StatCount([0]!ST_Return)</f>
        <v>0.29007633587786258</v>
      </c>
      <c r="K30" s="20">
        <f t="shared" si="2"/>
        <v>4.9882023239226001</v>
      </c>
    </row>
    <row r="31" spans="1:11" ht="15" customHeight="1" x14ac:dyDescent="0.25">
      <c r="A31" s="7">
        <v>37773</v>
      </c>
      <c r="B31">
        <v>13.97</v>
      </c>
      <c r="C31" s="3">
        <f t="shared" si="0"/>
        <v>-0.12027707808564232</v>
      </c>
      <c r="E31" s="15" t="s">
        <v>53</v>
      </c>
      <c r="F31" s="18">
        <v>6.4419790000000005E-2</v>
      </c>
      <c r="G31" s="18">
        <v>0.12257227</v>
      </c>
      <c r="H31" s="18">
        <f t="shared" si="1"/>
        <v>9.3496030000000008E-2</v>
      </c>
      <c r="I31" s="13">
        <f>_xll.StatCountRange([0]!ST_Return,F31,G31,FALSE, TRUE)</f>
        <v>21</v>
      </c>
      <c r="J31" s="19">
        <f>I31/_xll.StatCount([0]!ST_Return)</f>
        <v>0.16030534351145037</v>
      </c>
      <c r="K31" s="20">
        <f t="shared" si="2"/>
        <v>2.75663812637828</v>
      </c>
    </row>
    <row r="32" spans="1:11" ht="15" customHeight="1" x14ac:dyDescent="0.25">
      <c r="A32" s="7">
        <v>37803</v>
      </c>
      <c r="B32">
        <v>14.35</v>
      </c>
      <c r="C32" s="3">
        <f t="shared" si="0"/>
        <v>2.7201145311381458E-2</v>
      </c>
      <c r="E32" s="15" t="s">
        <v>54</v>
      </c>
      <c r="F32" s="18">
        <v>0.12257227</v>
      </c>
      <c r="G32" s="18">
        <v>0.18072474999999999</v>
      </c>
      <c r="H32" s="18">
        <f t="shared" si="1"/>
        <v>0.15164850999999999</v>
      </c>
      <c r="I32" s="13">
        <f>_xll.StatCountRange([0]!ST_Return,F32,G32,FALSE, TRUE)</f>
        <v>6</v>
      </c>
      <c r="J32" s="19">
        <f>I32/_xll.StatCount([0]!ST_Return)</f>
        <v>4.5801526717557252E-2</v>
      </c>
      <c r="K32" s="20">
        <f t="shared" si="2"/>
        <v>0.78761089325093714</v>
      </c>
    </row>
    <row r="33" spans="1:11" ht="15" customHeight="1" x14ac:dyDescent="0.25">
      <c r="A33" s="7">
        <v>37834</v>
      </c>
      <c r="B33">
        <v>14.27</v>
      </c>
      <c r="C33" s="3">
        <f t="shared" si="0"/>
        <v>-5.5749128919860679E-3</v>
      </c>
      <c r="E33" s="15" t="s">
        <v>55</v>
      </c>
      <c r="F33" s="18">
        <v>0.18072474999999999</v>
      </c>
      <c r="G33" s="18">
        <v>0.23887722</v>
      </c>
      <c r="H33" s="18">
        <f t="shared" si="1"/>
        <v>0.209800985</v>
      </c>
      <c r="I33" s="13">
        <f>_xll.StatCountRange([0]!ST_Return,F33,G33,FALSE, TRUE)</f>
        <v>1</v>
      </c>
      <c r="J33" s="19">
        <f>I33/_xll.StatCount([0]!ST_Return)</f>
        <v>7.6335877862595417E-3</v>
      </c>
      <c r="K33" s="20">
        <f t="shared" si="2"/>
        <v>0.13126850478164626</v>
      </c>
    </row>
    <row r="34" spans="1:11" ht="15" customHeight="1" x14ac:dyDescent="0.25">
      <c r="A34" s="7">
        <v>37865</v>
      </c>
      <c r="B34">
        <v>14</v>
      </c>
      <c r="C34" s="3">
        <f t="shared" si="0"/>
        <v>-1.8920812894183573E-2</v>
      </c>
      <c r="E34" s="15" t="s">
        <v>56</v>
      </c>
      <c r="F34" s="18">
        <v>0.23887722</v>
      </c>
      <c r="G34" s="18">
        <v>0.29702970297029713</v>
      </c>
      <c r="H34" s="18">
        <f t="shared" si="1"/>
        <v>0.26795346148514854</v>
      </c>
      <c r="I34" s="13">
        <f>_xll.StatCountRange([0]!ST_Return,F34,G34,FALSE, TRUE)</f>
        <v>1</v>
      </c>
      <c r="J34" s="19">
        <f>I34/_xll.StatCount([0]!ST_Return)</f>
        <v>7.6335877862595417E-3</v>
      </c>
      <c r="K34" s="20">
        <f t="shared" si="2"/>
        <v>0.13126847550359272</v>
      </c>
    </row>
    <row r="35" spans="1:11" ht="15" customHeight="1" x14ac:dyDescent="0.25">
      <c r="A35" s="7">
        <v>37895</v>
      </c>
      <c r="B35">
        <v>14.29</v>
      </c>
      <c r="C35" s="3">
        <f t="shared" si="0"/>
        <v>2.0714285714285654E-2</v>
      </c>
    </row>
    <row r="36" spans="1:11" ht="15" customHeight="1" x14ac:dyDescent="0.25">
      <c r="A36" s="7">
        <v>37926</v>
      </c>
      <c r="B36">
        <v>14.94</v>
      </c>
      <c r="C36" s="3">
        <f t="shared" si="0"/>
        <v>4.5486354093771893E-2</v>
      </c>
    </row>
    <row r="37" spans="1:11" ht="15" customHeight="1" x14ac:dyDescent="0.25">
      <c r="A37" s="7">
        <v>37956</v>
      </c>
      <c r="B37">
        <v>14.53</v>
      </c>
      <c r="C37" s="3">
        <f t="shared" si="0"/>
        <v>-2.744310575635878E-2</v>
      </c>
    </row>
    <row r="38" spans="1:11" ht="15" customHeight="1" x14ac:dyDescent="0.25">
      <c r="A38" s="7">
        <v>37987</v>
      </c>
      <c r="B38">
        <v>14.25</v>
      </c>
      <c r="C38" s="3">
        <f t="shared" si="0"/>
        <v>-1.927047487955949E-2</v>
      </c>
    </row>
    <row r="39" spans="1:11" ht="15" customHeight="1" x14ac:dyDescent="0.25">
      <c r="A39" s="7">
        <v>38018</v>
      </c>
      <c r="B39">
        <v>14.32</v>
      </c>
      <c r="C39" s="3">
        <f t="shared" si="0"/>
        <v>4.9122807017544061E-3</v>
      </c>
    </row>
    <row r="40" spans="1:11" ht="15" customHeight="1" x14ac:dyDescent="0.25">
      <c r="A40" s="7">
        <v>38047</v>
      </c>
      <c r="B40">
        <v>13.9</v>
      </c>
      <c r="C40" s="3">
        <f t="shared" si="0"/>
        <v>-2.9329608938547479E-2</v>
      </c>
    </row>
    <row r="41" spans="1:11" ht="15" customHeight="1" x14ac:dyDescent="0.25">
      <c r="A41" s="7">
        <v>38078</v>
      </c>
      <c r="B41">
        <v>12.78</v>
      </c>
      <c r="C41" s="3">
        <f t="shared" si="0"/>
        <v>-8.05755395683454E-2</v>
      </c>
    </row>
    <row r="42" spans="1:11" ht="15" customHeight="1" x14ac:dyDescent="0.25">
      <c r="A42" s="7">
        <v>38108</v>
      </c>
      <c r="B42">
        <v>13.18</v>
      </c>
      <c r="C42" s="3">
        <f t="shared" si="0"/>
        <v>3.1298904538341187E-2</v>
      </c>
    </row>
    <row r="43" spans="1:11" ht="15" customHeight="1" x14ac:dyDescent="0.25">
      <c r="A43" s="7">
        <v>38139</v>
      </c>
      <c r="B43">
        <v>13.76</v>
      </c>
      <c r="C43" s="3">
        <f t="shared" si="0"/>
        <v>4.4006069802731418E-2</v>
      </c>
    </row>
    <row r="44" spans="1:11" ht="15" customHeight="1" x14ac:dyDescent="0.25">
      <c r="A44" s="7">
        <v>38169</v>
      </c>
      <c r="B44">
        <v>13.21</v>
      </c>
      <c r="C44" s="3">
        <f t="shared" si="0"/>
        <v>-3.9970930232558065E-2</v>
      </c>
    </row>
    <row r="45" spans="1:11" ht="15" customHeight="1" x14ac:dyDescent="0.25">
      <c r="A45" s="7">
        <v>38200</v>
      </c>
      <c r="B45">
        <v>12.13</v>
      </c>
      <c r="C45" s="3">
        <f t="shared" si="0"/>
        <v>-8.1756245268735803E-2</v>
      </c>
    </row>
    <row r="46" spans="1:11" ht="15" customHeight="1" x14ac:dyDescent="0.25">
      <c r="A46" s="7">
        <v>38231</v>
      </c>
      <c r="B46">
        <v>13.67</v>
      </c>
      <c r="C46" s="3">
        <f t="shared" si="0"/>
        <v>0.12695795548227526</v>
      </c>
    </row>
    <row r="47" spans="1:11" ht="15" customHeight="1" x14ac:dyDescent="0.25">
      <c r="A47" s="7">
        <v>38261</v>
      </c>
      <c r="B47">
        <v>13.2</v>
      </c>
      <c r="C47" s="3">
        <f t="shared" si="0"/>
        <v>-3.4381858083394341E-2</v>
      </c>
    </row>
    <row r="48" spans="1:11" ht="15" customHeight="1" x14ac:dyDescent="0.25">
      <c r="A48" s="7">
        <v>38292</v>
      </c>
      <c r="B48">
        <v>14.28</v>
      </c>
      <c r="C48" s="3">
        <f t="shared" si="0"/>
        <v>8.1818181818181832E-2</v>
      </c>
    </row>
    <row r="49" spans="1:3" ht="15" customHeight="1" x14ac:dyDescent="0.25">
      <c r="A49" s="7">
        <v>38322</v>
      </c>
      <c r="B49">
        <v>15.05</v>
      </c>
      <c r="C49" s="3">
        <f t="shared" si="0"/>
        <v>5.392156862745108E-2</v>
      </c>
    </row>
    <row r="50" spans="1:3" ht="15" customHeight="1" x14ac:dyDescent="0.25">
      <c r="A50" s="7">
        <v>38353</v>
      </c>
      <c r="B50">
        <v>15.02</v>
      </c>
      <c r="C50" s="3">
        <f t="shared" si="0"/>
        <v>-1.99335548172765E-3</v>
      </c>
    </row>
    <row r="51" spans="1:3" ht="15" customHeight="1" x14ac:dyDescent="0.25">
      <c r="A51" s="7">
        <v>38384</v>
      </c>
      <c r="B51">
        <v>16.149999999999999</v>
      </c>
      <c r="C51" s="3">
        <f t="shared" si="0"/>
        <v>7.5233022636484626E-2</v>
      </c>
    </row>
    <row r="52" spans="1:3" ht="15" customHeight="1" x14ac:dyDescent="0.25">
      <c r="A52" s="7">
        <v>38412</v>
      </c>
      <c r="B52">
        <v>16.48</v>
      </c>
      <c r="C52" s="3">
        <f t="shared" si="0"/>
        <v>2.0433436532507857E-2</v>
      </c>
    </row>
    <row r="53" spans="1:3" ht="15" customHeight="1" x14ac:dyDescent="0.25">
      <c r="A53" s="7">
        <v>38443</v>
      </c>
      <c r="B53">
        <v>13.94</v>
      </c>
      <c r="C53" s="3">
        <f t="shared" si="0"/>
        <v>-0.15412621359223305</v>
      </c>
    </row>
    <row r="54" spans="1:3" ht="15" customHeight="1" x14ac:dyDescent="0.25">
      <c r="A54" s="7">
        <v>38473</v>
      </c>
      <c r="B54">
        <v>14.04</v>
      </c>
      <c r="C54" s="3">
        <f t="shared" si="0"/>
        <v>7.1736011477761584E-3</v>
      </c>
    </row>
    <row r="55" spans="1:3" ht="15" customHeight="1" x14ac:dyDescent="0.25">
      <c r="A55" s="7">
        <v>38504</v>
      </c>
      <c r="B55">
        <v>14.13</v>
      </c>
      <c r="C55" s="3">
        <f t="shared" si="0"/>
        <v>6.4102564102565271E-3</v>
      </c>
    </row>
    <row r="56" spans="1:3" ht="15" customHeight="1" x14ac:dyDescent="0.25">
      <c r="A56" s="7">
        <v>38534</v>
      </c>
      <c r="B56">
        <v>14.4</v>
      </c>
      <c r="C56" s="3">
        <f t="shared" si="0"/>
        <v>1.9108280254777038E-2</v>
      </c>
    </row>
    <row r="57" spans="1:3" ht="15" customHeight="1" x14ac:dyDescent="0.25">
      <c r="A57" s="7">
        <v>38565</v>
      </c>
      <c r="B57">
        <v>13.92</v>
      </c>
      <c r="C57" s="3">
        <f t="shared" si="0"/>
        <v>-3.3333333333333361E-2</v>
      </c>
    </row>
    <row r="58" spans="1:3" ht="15" customHeight="1" x14ac:dyDescent="0.25">
      <c r="A58" s="7">
        <v>38596</v>
      </c>
      <c r="B58">
        <v>12.88</v>
      </c>
      <c r="C58" s="3">
        <f t="shared" si="0"/>
        <v>-7.4712643678160856E-2</v>
      </c>
    </row>
    <row r="59" spans="1:3" ht="15" customHeight="1" x14ac:dyDescent="0.25">
      <c r="A59" s="7">
        <v>38626</v>
      </c>
      <c r="B59">
        <v>11.39</v>
      </c>
      <c r="C59" s="3">
        <f t="shared" si="0"/>
        <v>-0.11568322981366461</v>
      </c>
    </row>
    <row r="60" spans="1:3" ht="15" customHeight="1" x14ac:dyDescent="0.25">
      <c r="A60" s="7">
        <v>38657</v>
      </c>
      <c r="B60">
        <v>13.25</v>
      </c>
      <c r="C60" s="3">
        <f t="shared" si="0"/>
        <v>0.16330114135206317</v>
      </c>
    </row>
    <row r="61" spans="1:3" ht="15" customHeight="1" x14ac:dyDescent="0.25">
      <c r="A61" s="7">
        <v>38687</v>
      </c>
      <c r="B61">
        <v>12.59</v>
      </c>
      <c r="C61" s="3">
        <f t="shared" si="0"/>
        <v>-4.981132075471699E-2</v>
      </c>
    </row>
    <row r="62" spans="1:3" ht="15" customHeight="1" x14ac:dyDescent="0.25">
      <c r="A62" s="7">
        <v>38718</v>
      </c>
      <c r="B62">
        <v>13.13</v>
      </c>
      <c r="C62" s="3">
        <f t="shared" si="0"/>
        <v>4.2891183478951621E-2</v>
      </c>
    </row>
    <row r="63" spans="1:3" ht="15" customHeight="1" x14ac:dyDescent="0.25">
      <c r="A63" s="7">
        <v>38749</v>
      </c>
      <c r="B63">
        <v>13.41</v>
      </c>
      <c r="C63" s="3">
        <f t="shared" si="0"/>
        <v>2.1325209444021276E-2</v>
      </c>
    </row>
    <row r="64" spans="1:3" ht="15" customHeight="1" x14ac:dyDescent="0.25">
      <c r="A64" s="7">
        <v>38777</v>
      </c>
      <c r="B64">
        <v>14.42</v>
      </c>
      <c r="C64" s="3">
        <f t="shared" si="0"/>
        <v>7.5316927665920935E-2</v>
      </c>
    </row>
    <row r="65" spans="1:3" ht="15" customHeight="1" x14ac:dyDescent="0.25">
      <c r="A65" s="7">
        <v>38808</v>
      </c>
      <c r="B65">
        <v>12.87</v>
      </c>
      <c r="C65" s="3">
        <f t="shared" si="0"/>
        <v>-0.10748959778085997</v>
      </c>
    </row>
    <row r="66" spans="1:3" ht="15" customHeight="1" x14ac:dyDescent="0.25">
      <c r="A66" s="7">
        <v>38838</v>
      </c>
      <c r="B66">
        <v>13.37</v>
      </c>
      <c r="C66" s="3">
        <f t="shared" si="0"/>
        <v>3.8850038850038855E-2</v>
      </c>
    </row>
    <row r="67" spans="1:3" ht="15" customHeight="1" x14ac:dyDescent="0.25">
      <c r="A67" s="7">
        <v>38869</v>
      </c>
      <c r="B67">
        <v>13.14</v>
      </c>
      <c r="C67" s="3">
        <f t="shared" si="0"/>
        <v>-1.7202692595362654E-2</v>
      </c>
    </row>
    <row r="68" spans="1:3" ht="15" customHeight="1" x14ac:dyDescent="0.25">
      <c r="A68" s="7">
        <v>38899</v>
      </c>
      <c r="B68">
        <v>14.35</v>
      </c>
      <c r="C68" s="3">
        <f t="shared" ref="C68:C131" si="3">(B68-B67)/B67</f>
        <v>9.2085235920852285E-2</v>
      </c>
    </row>
    <row r="69" spans="1:3" ht="15" customHeight="1" x14ac:dyDescent="0.25">
      <c r="A69" s="7">
        <v>38930</v>
      </c>
      <c r="B69">
        <v>14.99</v>
      </c>
      <c r="C69" s="3">
        <f t="shared" si="3"/>
        <v>4.4599303135888543E-2</v>
      </c>
    </row>
    <row r="70" spans="1:3" ht="15" customHeight="1" x14ac:dyDescent="0.25">
      <c r="A70" s="7">
        <v>38961</v>
      </c>
      <c r="B70">
        <v>15.67</v>
      </c>
      <c r="C70" s="3">
        <f t="shared" si="3"/>
        <v>4.5363575717144743E-2</v>
      </c>
    </row>
    <row r="71" spans="1:3" ht="15" customHeight="1" x14ac:dyDescent="0.25">
      <c r="A71" s="7">
        <v>38991</v>
      </c>
      <c r="B71">
        <v>18</v>
      </c>
      <c r="C71" s="3">
        <f t="shared" si="3"/>
        <v>0.14869176770899808</v>
      </c>
    </row>
    <row r="72" spans="1:3" ht="15" customHeight="1" x14ac:dyDescent="0.25">
      <c r="A72" s="7">
        <v>39022</v>
      </c>
      <c r="B72">
        <v>17.989999999999998</v>
      </c>
      <c r="C72" s="3">
        <f t="shared" si="3"/>
        <v>-5.555555555556424E-4</v>
      </c>
    </row>
    <row r="73" spans="1:3" ht="15" customHeight="1" x14ac:dyDescent="0.25">
      <c r="A73" s="7">
        <v>39052</v>
      </c>
      <c r="B73">
        <v>18.57</v>
      </c>
      <c r="C73" s="3">
        <f t="shared" si="3"/>
        <v>3.224013340744869E-2</v>
      </c>
    </row>
    <row r="74" spans="1:3" ht="15" customHeight="1" x14ac:dyDescent="0.25">
      <c r="A74" s="7">
        <v>39083</v>
      </c>
      <c r="B74">
        <v>19.96</v>
      </c>
      <c r="C74" s="3">
        <f t="shared" si="3"/>
        <v>7.4851911685514305E-2</v>
      </c>
    </row>
    <row r="75" spans="1:3" ht="15" customHeight="1" x14ac:dyDescent="0.25">
      <c r="A75" s="7">
        <v>39114</v>
      </c>
      <c r="B75">
        <v>21.31</v>
      </c>
      <c r="C75" s="3">
        <f t="shared" si="3"/>
        <v>6.7635270541082051E-2</v>
      </c>
    </row>
    <row r="76" spans="1:3" ht="15" customHeight="1" x14ac:dyDescent="0.25">
      <c r="A76" s="7">
        <v>39142</v>
      </c>
      <c r="B76">
        <v>22.59</v>
      </c>
      <c r="C76" s="3">
        <f t="shared" si="3"/>
        <v>6.006569685593624E-2</v>
      </c>
    </row>
    <row r="77" spans="1:3" ht="15" customHeight="1" x14ac:dyDescent="0.25">
      <c r="A77" s="7">
        <v>39173</v>
      </c>
      <c r="B77">
        <v>23.19</v>
      </c>
      <c r="C77" s="3">
        <f t="shared" si="3"/>
        <v>2.6560424966799532E-2</v>
      </c>
    </row>
    <row r="78" spans="1:3" ht="15" customHeight="1" x14ac:dyDescent="0.25">
      <c r="A78" s="7">
        <v>39203</v>
      </c>
      <c r="B78">
        <v>22.95</v>
      </c>
      <c r="C78" s="3">
        <f t="shared" si="3"/>
        <v>-1.0349288486416645E-2</v>
      </c>
    </row>
    <row r="79" spans="1:3" ht="15" customHeight="1" x14ac:dyDescent="0.25">
      <c r="A79" s="7">
        <v>39234</v>
      </c>
      <c r="B79">
        <v>20.72</v>
      </c>
      <c r="C79" s="3">
        <f t="shared" si="3"/>
        <v>-9.7167755991285423E-2</v>
      </c>
    </row>
    <row r="80" spans="1:3" ht="15" customHeight="1" x14ac:dyDescent="0.25">
      <c r="A80" s="7">
        <v>39264</v>
      </c>
      <c r="B80">
        <v>18.77</v>
      </c>
      <c r="C80" s="3">
        <f t="shared" si="3"/>
        <v>-9.4111969111969077E-2</v>
      </c>
    </row>
    <row r="81" spans="1:3" ht="15" customHeight="1" x14ac:dyDescent="0.25">
      <c r="A81" s="7">
        <v>39295</v>
      </c>
      <c r="B81">
        <v>17.73</v>
      </c>
      <c r="C81" s="3">
        <f t="shared" si="3"/>
        <v>-5.5407565263718657E-2</v>
      </c>
    </row>
    <row r="82" spans="1:3" ht="15" customHeight="1" x14ac:dyDescent="0.25">
      <c r="A82" s="7">
        <v>39326</v>
      </c>
      <c r="B82">
        <v>19.22</v>
      </c>
      <c r="C82" s="3">
        <f t="shared" si="3"/>
        <v>8.4038353073885977E-2</v>
      </c>
    </row>
    <row r="83" spans="1:3" ht="15" customHeight="1" x14ac:dyDescent="0.25">
      <c r="A83" s="7">
        <v>39356</v>
      </c>
      <c r="B83">
        <v>17.12</v>
      </c>
      <c r="C83" s="3">
        <f t="shared" si="3"/>
        <v>-0.10926118626430791</v>
      </c>
    </row>
    <row r="84" spans="1:3" ht="15" customHeight="1" x14ac:dyDescent="0.25">
      <c r="A84" s="7">
        <v>39387</v>
      </c>
      <c r="B84">
        <v>16.98</v>
      </c>
      <c r="C84" s="3">
        <f t="shared" si="3"/>
        <v>-8.1775700934579761E-3</v>
      </c>
    </row>
    <row r="85" spans="1:3" ht="15" customHeight="1" x14ac:dyDescent="0.25">
      <c r="A85" s="7">
        <v>39417</v>
      </c>
      <c r="B85">
        <v>16.18</v>
      </c>
      <c r="C85" s="3">
        <f t="shared" si="3"/>
        <v>-4.7114252061248571E-2</v>
      </c>
    </row>
    <row r="86" spans="1:3" ht="15" customHeight="1" x14ac:dyDescent="0.25">
      <c r="A86" s="7">
        <v>39448</v>
      </c>
      <c r="B86">
        <v>17.86</v>
      </c>
      <c r="C86" s="3">
        <f t="shared" si="3"/>
        <v>0.10383189122373299</v>
      </c>
    </row>
    <row r="87" spans="1:3" ht="15" customHeight="1" x14ac:dyDescent="0.25">
      <c r="A87" s="7">
        <v>39479</v>
      </c>
      <c r="B87">
        <v>16.420000000000002</v>
      </c>
      <c r="C87" s="3">
        <f t="shared" si="3"/>
        <v>-8.0627099664053625E-2</v>
      </c>
    </row>
    <row r="88" spans="1:3" ht="15" customHeight="1" x14ac:dyDescent="0.25">
      <c r="A88" s="7">
        <v>39508</v>
      </c>
      <c r="B88">
        <v>16.91</v>
      </c>
      <c r="C88" s="3">
        <f t="shared" si="3"/>
        <v>2.9841656516443264E-2</v>
      </c>
    </row>
    <row r="89" spans="1:3" ht="15" customHeight="1" x14ac:dyDescent="0.25">
      <c r="A89" s="7">
        <v>39539</v>
      </c>
      <c r="B89">
        <v>15.93</v>
      </c>
      <c r="C89" s="3">
        <f t="shared" si="3"/>
        <v>-5.7953873447664131E-2</v>
      </c>
    </row>
    <row r="90" spans="1:3" ht="15" customHeight="1" x14ac:dyDescent="0.25">
      <c r="A90" s="7">
        <v>39569</v>
      </c>
      <c r="B90">
        <v>17.12</v>
      </c>
      <c r="C90" s="3">
        <f t="shared" si="3"/>
        <v>7.4701820464532415E-2</v>
      </c>
    </row>
    <row r="91" spans="1:3" ht="15" customHeight="1" x14ac:dyDescent="0.25">
      <c r="A91" s="7">
        <v>39600</v>
      </c>
      <c r="B91">
        <v>14.55</v>
      </c>
      <c r="C91" s="3">
        <f t="shared" si="3"/>
        <v>-0.15011682242990654</v>
      </c>
    </row>
    <row r="92" spans="1:3" ht="15" customHeight="1" x14ac:dyDescent="0.25">
      <c r="A92" s="7">
        <v>39630</v>
      </c>
      <c r="B92">
        <v>17.04</v>
      </c>
      <c r="C92" s="3">
        <f t="shared" si="3"/>
        <v>0.17113402061855659</v>
      </c>
    </row>
    <row r="93" spans="1:3" ht="15" customHeight="1" x14ac:dyDescent="0.25">
      <c r="A93" s="7">
        <v>39661</v>
      </c>
      <c r="B93">
        <v>16.43</v>
      </c>
      <c r="C93" s="3">
        <f t="shared" si="3"/>
        <v>-3.5798122065727668E-2</v>
      </c>
    </row>
    <row r="94" spans="1:3" ht="15" customHeight="1" x14ac:dyDescent="0.25">
      <c r="A94" s="7">
        <v>39692</v>
      </c>
      <c r="B94">
        <v>15.33</v>
      </c>
      <c r="C94" s="3">
        <f t="shared" si="3"/>
        <v>-6.6950699939135702E-2</v>
      </c>
    </row>
    <row r="95" spans="1:3" ht="15" customHeight="1" x14ac:dyDescent="0.25">
      <c r="A95" s="7">
        <v>39722</v>
      </c>
      <c r="B95">
        <v>12.76</v>
      </c>
      <c r="C95" s="3">
        <f t="shared" si="3"/>
        <v>-0.16764514024787999</v>
      </c>
    </row>
    <row r="96" spans="1:3" ht="15" customHeight="1" x14ac:dyDescent="0.25">
      <c r="A96" s="7">
        <v>39753</v>
      </c>
      <c r="B96">
        <v>11.62</v>
      </c>
      <c r="C96" s="3">
        <f t="shared" si="3"/>
        <v>-8.9341692789968702E-2</v>
      </c>
    </row>
    <row r="97" spans="1:3" ht="15" customHeight="1" x14ac:dyDescent="0.25">
      <c r="A97" s="7">
        <v>39783</v>
      </c>
      <c r="B97">
        <v>14.4</v>
      </c>
      <c r="C97" s="3">
        <f t="shared" si="3"/>
        <v>0.23924268502581766</v>
      </c>
    </row>
    <row r="98" spans="1:3" ht="15" customHeight="1" x14ac:dyDescent="0.25">
      <c r="A98" s="7">
        <v>39814</v>
      </c>
      <c r="B98">
        <v>12.77</v>
      </c>
      <c r="C98" s="3">
        <f t="shared" si="3"/>
        <v>-0.1131944444444445</v>
      </c>
    </row>
    <row r="99" spans="1:3" ht="15" customHeight="1" x14ac:dyDescent="0.25">
      <c r="A99" s="7">
        <v>39845</v>
      </c>
      <c r="B99">
        <v>10.66</v>
      </c>
      <c r="C99" s="3">
        <f t="shared" si="3"/>
        <v>-0.16523101018010961</v>
      </c>
    </row>
    <row r="100" spans="1:3" ht="15" customHeight="1" x14ac:dyDescent="0.25">
      <c r="A100" s="7">
        <v>39873</v>
      </c>
      <c r="B100">
        <v>10.38</v>
      </c>
      <c r="C100" s="3">
        <f t="shared" si="3"/>
        <v>-2.6266416510318889E-2</v>
      </c>
    </row>
    <row r="101" spans="1:3" ht="15" customHeight="1" x14ac:dyDescent="0.25">
      <c r="A101" s="7">
        <v>39904</v>
      </c>
      <c r="B101">
        <v>13.47</v>
      </c>
      <c r="C101" s="3">
        <f t="shared" si="3"/>
        <v>0.29768786127167629</v>
      </c>
    </row>
    <row r="102" spans="1:3" ht="15" customHeight="1" x14ac:dyDescent="0.25">
      <c r="A102" s="7">
        <v>39934</v>
      </c>
      <c r="B102">
        <v>14.05</v>
      </c>
      <c r="C102" s="3">
        <f t="shared" si="3"/>
        <v>4.305864884929473E-2</v>
      </c>
    </row>
    <row r="103" spans="1:3" ht="15" customHeight="1" x14ac:dyDescent="0.25">
      <c r="A103" s="7">
        <v>39965</v>
      </c>
      <c r="B103">
        <v>14.45</v>
      </c>
      <c r="C103" s="3">
        <f t="shared" si="3"/>
        <v>2.8469750889679613E-2</v>
      </c>
    </row>
    <row r="104" spans="1:3" ht="15" customHeight="1" x14ac:dyDescent="0.25">
      <c r="A104" s="7">
        <v>39995</v>
      </c>
      <c r="B104">
        <v>15.82</v>
      </c>
      <c r="C104" s="3">
        <f t="shared" si="3"/>
        <v>9.4809688581314958E-2</v>
      </c>
    </row>
    <row r="105" spans="1:3" ht="15" customHeight="1" x14ac:dyDescent="0.25">
      <c r="A105" s="7">
        <v>40026</v>
      </c>
      <c r="B105">
        <v>16.190000000000001</v>
      </c>
      <c r="C105" s="3">
        <f t="shared" si="3"/>
        <v>2.3388116308470354E-2</v>
      </c>
    </row>
    <row r="106" spans="1:3" ht="15" customHeight="1" x14ac:dyDescent="0.25">
      <c r="A106" s="7">
        <v>40057</v>
      </c>
      <c r="B106">
        <v>16.62</v>
      </c>
      <c r="C106" s="3">
        <f t="shared" si="3"/>
        <v>2.6559604694255695E-2</v>
      </c>
    </row>
    <row r="107" spans="1:3" ht="15" customHeight="1" x14ac:dyDescent="0.25">
      <c r="A107" s="7">
        <v>40087</v>
      </c>
      <c r="B107">
        <v>17.04</v>
      </c>
      <c r="C107" s="3">
        <f t="shared" si="3"/>
        <v>2.527075812274357E-2</v>
      </c>
    </row>
    <row r="108" spans="1:3" ht="15" customHeight="1" x14ac:dyDescent="0.25">
      <c r="A108" s="7">
        <v>40118</v>
      </c>
      <c r="B108">
        <v>18.18</v>
      </c>
      <c r="C108" s="3">
        <f t="shared" si="3"/>
        <v>6.6901408450704261E-2</v>
      </c>
    </row>
    <row r="109" spans="1:3" ht="15" customHeight="1" x14ac:dyDescent="0.25">
      <c r="A109" s="7">
        <v>40148</v>
      </c>
      <c r="B109">
        <v>18.670000000000002</v>
      </c>
      <c r="C109" s="3">
        <f t="shared" si="3"/>
        <v>2.6952695269527063E-2</v>
      </c>
    </row>
    <row r="110" spans="1:3" ht="15" customHeight="1" x14ac:dyDescent="0.25">
      <c r="A110" s="7">
        <v>40179</v>
      </c>
      <c r="B110">
        <v>18.43</v>
      </c>
      <c r="C110" s="3">
        <f t="shared" si="3"/>
        <v>-1.285484734868784E-2</v>
      </c>
    </row>
    <row r="111" spans="1:3" ht="15" customHeight="1" x14ac:dyDescent="0.25">
      <c r="A111" s="7">
        <v>40210</v>
      </c>
      <c r="B111" s="1">
        <v>20.55</v>
      </c>
      <c r="C111" s="3">
        <f t="shared" si="3"/>
        <v>0.11502984264785682</v>
      </c>
    </row>
    <row r="112" spans="1:3" ht="15" customHeight="1" x14ac:dyDescent="0.25">
      <c r="A112" s="7">
        <v>40238</v>
      </c>
      <c r="B112" s="1">
        <v>21.25</v>
      </c>
      <c r="C112" s="3">
        <f t="shared" si="3"/>
        <v>3.4063260340632569E-2</v>
      </c>
    </row>
    <row r="113" spans="1:3" ht="15" customHeight="1" x14ac:dyDescent="0.25">
      <c r="A113" s="7">
        <v>40269</v>
      </c>
      <c r="B113" s="1">
        <v>21.51</v>
      </c>
      <c r="C113" s="3">
        <f t="shared" si="3"/>
        <v>1.2235294117647132E-2</v>
      </c>
    </row>
    <row r="114" spans="1:3" ht="15" customHeight="1" x14ac:dyDescent="0.25">
      <c r="A114" s="7">
        <v>40299</v>
      </c>
      <c r="B114" s="1">
        <v>20.239999999999998</v>
      </c>
      <c r="C114" s="3">
        <f t="shared" si="3"/>
        <v>-5.9042305904230728E-2</v>
      </c>
    </row>
    <row r="115" spans="1:3" ht="15" customHeight="1" x14ac:dyDescent="0.25">
      <c r="A115" s="7">
        <v>40330</v>
      </c>
      <c r="B115" s="1">
        <v>19.77</v>
      </c>
      <c r="C115" s="3">
        <f t="shared" si="3"/>
        <v>-2.3221343873517732E-2</v>
      </c>
    </row>
    <row r="116" spans="1:3" ht="15" customHeight="1" x14ac:dyDescent="0.25">
      <c r="A116" s="7">
        <v>40360</v>
      </c>
      <c r="B116" s="1">
        <v>19.77</v>
      </c>
      <c r="C116" s="3">
        <f t="shared" si="3"/>
        <v>0</v>
      </c>
    </row>
    <row r="117" spans="1:3" ht="15" customHeight="1" x14ac:dyDescent="0.25">
      <c r="A117" s="7">
        <v>40391</v>
      </c>
      <c r="B117" s="1">
        <v>19.61</v>
      </c>
      <c r="C117" s="3">
        <f t="shared" si="3"/>
        <v>-8.0930703085483127E-3</v>
      </c>
    </row>
    <row r="118" spans="1:3" ht="15" customHeight="1" x14ac:dyDescent="0.25">
      <c r="A118" s="7">
        <v>40422</v>
      </c>
      <c r="B118" s="1">
        <v>21.92</v>
      </c>
      <c r="C118" s="3">
        <f t="shared" si="3"/>
        <v>0.11779704232534433</v>
      </c>
    </row>
    <row r="119" spans="1:3" ht="15" customHeight="1" x14ac:dyDescent="0.25">
      <c r="A119" s="7">
        <v>40452</v>
      </c>
      <c r="B119" s="1">
        <v>21.8</v>
      </c>
      <c r="C119" s="3">
        <f t="shared" si="3"/>
        <v>-5.4744525547445709E-3</v>
      </c>
    </row>
    <row r="120" spans="1:3" ht="15" customHeight="1" x14ac:dyDescent="0.25">
      <c r="A120" s="7">
        <v>40483</v>
      </c>
      <c r="B120" s="1">
        <v>24.15</v>
      </c>
      <c r="C120" s="3">
        <f t="shared" si="3"/>
        <v>0.10779816513761457</v>
      </c>
    </row>
    <row r="121" spans="1:3" ht="15" customHeight="1" x14ac:dyDescent="0.25">
      <c r="A121" s="7">
        <v>40513</v>
      </c>
      <c r="B121" s="1">
        <v>24.55</v>
      </c>
      <c r="C121" s="3">
        <f t="shared" si="3"/>
        <v>1.6563146997929695E-2</v>
      </c>
    </row>
    <row r="122" spans="1:3" ht="15" customHeight="1" x14ac:dyDescent="0.25">
      <c r="A122" s="7">
        <v>40544</v>
      </c>
      <c r="B122" s="1">
        <v>22.86</v>
      </c>
      <c r="C122" s="3">
        <f t="shared" si="3"/>
        <v>-6.883910386965382E-2</v>
      </c>
    </row>
    <row r="123" spans="1:3" ht="15" customHeight="1" x14ac:dyDescent="0.25">
      <c r="A123" s="7">
        <v>40575</v>
      </c>
      <c r="B123" s="1">
        <v>24.41</v>
      </c>
      <c r="C123" s="3">
        <f t="shared" si="3"/>
        <v>6.7804024496937912E-2</v>
      </c>
    </row>
    <row r="124" spans="1:3" ht="15" customHeight="1" x14ac:dyDescent="0.25">
      <c r="A124" s="7">
        <v>40603</v>
      </c>
      <c r="B124" s="1">
        <v>24.29</v>
      </c>
      <c r="C124" s="3">
        <f t="shared" si="3"/>
        <v>-4.9160180253994675E-3</v>
      </c>
    </row>
    <row r="125" spans="1:3" ht="15" customHeight="1" x14ac:dyDescent="0.25">
      <c r="A125" s="7">
        <v>40634</v>
      </c>
      <c r="B125" s="1">
        <v>26.03</v>
      </c>
      <c r="C125" s="3">
        <f t="shared" si="3"/>
        <v>7.1634417455743185E-2</v>
      </c>
    </row>
    <row r="126" spans="1:3" ht="15" customHeight="1" x14ac:dyDescent="0.25">
      <c r="A126" s="7">
        <v>40664</v>
      </c>
      <c r="B126" s="1">
        <v>25.94</v>
      </c>
      <c r="C126" s="3">
        <f t="shared" si="3"/>
        <v>-3.4575489819439051E-3</v>
      </c>
    </row>
    <row r="127" spans="1:3" ht="15" customHeight="1" x14ac:dyDescent="0.25">
      <c r="A127" s="7">
        <v>40695</v>
      </c>
      <c r="B127" s="1">
        <v>27.01</v>
      </c>
      <c r="C127" s="3">
        <f t="shared" si="3"/>
        <v>4.1249036237471094E-2</v>
      </c>
    </row>
    <row r="128" spans="1:3" ht="15" customHeight="1" x14ac:dyDescent="0.25">
      <c r="A128" s="7">
        <v>40725</v>
      </c>
      <c r="B128" s="1">
        <v>26.2</v>
      </c>
      <c r="C128" s="3">
        <f t="shared" si="3"/>
        <v>-2.9988893002591714E-2</v>
      </c>
    </row>
    <row r="129" spans="1:3" ht="15" customHeight="1" x14ac:dyDescent="0.25">
      <c r="A129" s="7">
        <v>40756</v>
      </c>
      <c r="B129" s="1">
        <v>26.65</v>
      </c>
      <c r="C129" s="3">
        <f t="shared" si="3"/>
        <v>1.7175572519083943E-2</v>
      </c>
    </row>
    <row r="130" spans="1:3" ht="15" customHeight="1" x14ac:dyDescent="0.25">
      <c r="A130" s="7">
        <v>40787</v>
      </c>
      <c r="B130" s="1">
        <v>25.67</v>
      </c>
      <c r="C130" s="3">
        <f t="shared" si="3"/>
        <v>-3.6772983114446413E-2</v>
      </c>
    </row>
    <row r="131" spans="1:3" ht="15" customHeight="1" x14ac:dyDescent="0.25">
      <c r="A131" s="7">
        <v>40817</v>
      </c>
      <c r="B131" s="1">
        <v>28</v>
      </c>
      <c r="C131" s="3">
        <f t="shared" si="3"/>
        <v>9.0767432800934869E-2</v>
      </c>
    </row>
    <row r="132" spans="1:3" ht="15" customHeight="1" x14ac:dyDescent="0.25">
      <c r="A132" s="7">
        <v>40848</v>
      </c>
      <c r="B132" s="1">
        <v>28.81</v>
      </c>
      <c r="C132" s="3">
        <f t="shared" ref="C132:C133" si="4">(B132-B131)/B131</f>
        <v>2.8928571428571383E-2</v>
      </c>
    </row>
    <row r="133" spans="1:3" ht="15" customHeight="1" x14ac:dyDescent="0.25">
      <c r="A133" s="7">
        <v>40878</v>
      </c>
      <c r="B133" s="1">
        <v>27.76</v>
      </c>
      <c r="C133" s="3">
        <f t="shared" si="4"/>
        <v>-3.6445678583824963E-2</v>
      </c>
    </row>
    <row r="134" spans="1:3" ht="15" customHeight="1" x14ac:dyDescent="0.25">
      <c r="A134" s="8"/>
    </row>
    <row r="135" spans="1:3" ht="15" customHeight="1" x14ac:dyDescent="0.25">
      <c r="A135" s="8"/>
    </row>
    <row r="136" spans="1:3" ht="15" customHeight="1" x14ac:dyDescent="0.25">
      <c r="A136" s="8"/>
    </row>
    <row r="137" spans="1:3" ht="15" customHeight="1" x14ac:dyDescent="0.25">
      <c r="A137" s="8"/>
    </row>
    <row r="138" spans="1:3" ht="15" customHeight="1" x14ac:dyDescent="0.25">
      <c r="A138" s="8"/>
    </row>
    <row r="139" spans="1:3" ht="15" customHeight="1" x14ac:dyDescent="0.25">
      <c r="A139" s="8"/>
    </row>
    <row r="140" spans="1:3" ht="15" customHeight="1" x14ac:dyDescent="0.25">
      <c r="A140" s="8"/>
    </row>
    <row r="141" spans="1:3" ht="15" customHeight="1" x14ac:dyDescent="0.25">
      <c r="A141" s="8"/>
    </row>
    <row r="142" spans="1:3" ht="15" customHeight="1" x14ac:dyDescent="0.25">
      <c r="A142" s="8"/>
    </row>
    <row r="143" spans="1:3" ht="15" customHeight="1" x14ac:dyDescent="0.25">
      <c r="A143" s="8"/>
    </row>
    <row r="144" spans="1:3" ht="15" customHeight="1" x14ac:dyDescent="0.25">
      <c r="A144" s="8"/>
    </row>
    <row r="145" spans="1:1" ht="15" customHeight="1" x14ac:dyDescent="0.25">
      <c r="A145" s="8"/>
    </row>
    <row r="146" spans="1:1" ht="15" customHeight="1" x14ac:dyDescent="0.25">
      <c r="A146" s="8"/>
    </row>
    <row r="147" spans="1:1" ht="15" customHeight="1" x14ac:dyDescent="0.25">
      <c r="A147" s="8"/>
    </row>
    <row r="148" spans="1:1" ht="15" customHeight="1" x14ac:dyDescent="0.25">
      <c r="A148" s="8"/>
    </row>
    <row r="149" spans="1:1" ht="15" customHeight="1" x14ac:dyDescent="0.25">
      <c r="A149" s="8"/>
    </row>
    <row r="150" spans="1:1" ht="15" customHeight="1" x14ac:dyDescent="0.25">
      <c r="A150" s="8"/>
    </row>
    <row r="151" spans="1:1" ht="15" customHeight="1" x14ac:dyDescent="0.25">
      <c r="A151" s="8"/>
    </row>
    <row r="152" spans="1:1" ht="15" customHeight="1" x14ac:dyDescent="0.25">
      <c r="A152" s="8"/>
    </row>
    <row r="153" spans="1:1" ht="15" customHeight="1" x14ac:dyDescent="0.25">
      <c r="A153" s="8"/>
    </row>
    <row r="154" spans="1:1" ht="15" customHeight="1" x14ac:dyDescent="0.25">
      <c r="A154" s="8"/>
    </row>
    <row r="155" spans="1:1" ht="15" customHeight="1" x14ac:dyDescent="0.25">
      <c r="A155" s="8"/>
    </row>
    <row r="156" spans="1:1" ht="15" customHeight="1" x14ac:dyDescent="0.25">
      <c r="A156" s="8"/>
    </row>
    <row r="157" spans="1:1" ht="15" customHeight="1" x14ac:dyDescent="0.25">
      <c r="A157" s="8"/>
    </row>
    <row r="158" spans="1:1" ht="15" customHeight="1" x14ac:dyDescent="0.25">
      <c r="A158" s="8"/>
    </row>
    <row r="159" spans="1:1" ht="15" customHeight="1" x14ac:dyDescent="0.25">
      <c r="A159" s="8"/>
    </row>
    <row r="160" spans="1:1" ht="15" customHeight="1" x14ac:dyDescent="0.25">
      <c r="A160" s="8"/>
    </row>
    <row r="161" spans="1:1" ht="15" customHeight="1" x14ac:dyDescent="0.25">
      <c r="A161" s="8"/>
    </row>
    <row r="162" spans="1:1" ht="15" customHeight="1" x14ac:dyDescent="0.25">
      <c r="A162" s="8"/>
    </row>
    <row r="163" spans="1:1" ht="15" customHeight="1" x14ac:dyDescent="0.25">
      <c r="A163" s="8"/>
    </row>
    <row r="164" spans="1:1" ht="15" customHeight="1" x14ac:dyDescent="0.25">
      <c r="A164" s="8"/>
    </row>
    <row r="165" spans="1:1" ht="15" customHeight="1" x14ac:dyDescent="0.25">
      <c r="A165" s="8"/>
    </row>
    <row r="166" spans="1:1" ht="15" customHeight="1" x14ac:dyDescent="0.25">
      <c r="A166" s="8"/>
    </row>
    <row r="167" spans="1:1" ht="15" customHeight="1" x14ac:dyDescent="0.25">
      <c r="A167" s="8"/>
    </row>
    <row r="168" spans="1:1" ht="15" customHeight="1" x14ac:dyDescent="0.25">
      <c r="A168" s="8"/>
    </row>
    <row r="169" spans="1:1" ht="15" customHeight="1" x14ac:dyDescent="0.25">
      <c r="A169" s="8"/>
    </row>
    <row r="170" spans="1:1" ht="15" customHeight="1" x14ac:dyDescent="0.25">
      <c r="A170" s="8"/>
    </row>
    <row r="171" spans="1:1" ht="15" customHeight="1" x14ac:dyDescent="0.25">
      <c r="A171" s="8"/>
    </row>
    <row r="172" spans="1:1" ht="15" customHeight="1" x14ac:dyDescent="0.25">
      <c r="A172" s="8"/>
    </row>
    <row r="173" spans="1:1" ht="15" customHeight="1" x14ac:dyDescent="0.25">
      <c r="A173" s="8"/>
    </row>
    <row r="174" spans="1:1" ht="15" customHeight="1" x14ac:dyDescent="0.25">
      <c r="A174" s="8"/>
    </row>
    <row r="175" spans="1:1" ht="15" customHeight="1" x14ac:dyDescent="0.25">
      <c r="A175" s="8"/>
    </row>
    <row r="176" spans="1:1" ht="15" customHeight="1" x14ac:dyDescent="0.25">
      <c r="A176" s="8"/>
    </row>
    <row r="177" spans="1:1" ht="15" customHeight="1" x14ac:dyDescent="0.25">
      <c r="A177" s="8"/>
    </row>
    <row r="178" spans="1:1" ht="15" customHeight="1" x14ac:dyDescent="0.25">
      <c r="A178" s="8"/>
    </row>
    <row r="179" spans="1:1" ht="15" customHeight="1" x14ac:dyDescent="0.25">
      <c r="A179" s="8"/>
    </row>
  </sheetData>
  <mergeCells count="1">
    <mergeCell ref="F25:K25"/>
  </mergeCells>
  <pageMargins left="0.75" right="0.75" top="1" bottom="1" header="0.5" footer="0.5"/>
  <headerFooter alignWithMargins="0"/>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heetViews>
  <sheetFormatPr defaultColWidth="30.7109375" defaultRowHeight="15" x14ac:dyDescent="0.25"/>
  <cols>
    <col min="1" max="1" width="30.7109375" style="11"/>
    <col min="2" max="16384" width="30.7109375" style="10"/>
  </cols>
  <sheetData>
    <row r="1" spans="1:20" x14ac:dyDescent="0.25">
      <c r="A1" s="11" t="s">
        <v>12</v>
      </c>
      <c r="B1" s="10" t="s">
        <v>13</v>
      </c>
      <c r="C1" s="10" t="s">
        <v>3</v>
      </c>
      <c r="D1" s="10">
        <v>6</v>
      </c>
      <c r="E1" s="10" t="s">
        <v>4</v>
      </c>
      <c r="F1" s="10">
        <v>0</v>
      </c>
      <c r="G1" s="10" t="s">
        <v>5</v>
      </c>
      <c r="H1" s="10">
        <v>0</v>
      </c>
      <c r="I1" s="10" t="s">
        <v>6</v>
      </c>
      <c r="J1" s="10">
        <v>1</v>
      </c>
      <c r="K1" s="10" t="s">
        <v>7</v>
      </c>
      <c r="L1" s="10">
        <v>0</v>
      </c>
      <c r="M1" s="10" t="s">
        <v>8</v>
      </c>
      <c r="N1" s="10">
        <v>0</v>
      </c>
      <c r="O1" s="10" t="s">
        <v>9</v>
      </c>
      <c r="P1" s="10">
        <v>1</v>
      </c>
      <c r="Q1" s="10" t="s">
        <v>10</v>
      </c>
      <c r="R1" s="10">
        <v>0</v>
      </c>
      <c r="S1" s="10" t="s">
        <v>11</v>
      </c>
      <c r="T1" s="10">
        <v>0</v>
      </c>
    </row>
    <row r="2" spans="1:20" x14ac:dyDescent="0.25">
      <c r="A2" s="11" t="s">
        <v>14</v>
      </c>
      <c r="B2" s="10" t="s">
        <v>15</v>
      </c>
    </row>
    <row r="3" spans="1:20" x14ac:dyDescent="0.25">
      <c r="A3" s="11" t="s">
        <v>16</v>
      </c>
      <c r="B3" s="10" t="b">
        <f>IF(B10&gt;256,"TripUpST110AndEarlier",FALSE)</f>
        <v>0</v>
      </c>
    </row>
    <row r="4" spans="1:20" x14ac:dyDescent="0.25">
      <c r="A4" s="11" t="s">
        <v>17</v>
      </c>
      <c r="B4" s="10" t="s">
        <v>18</v>
      </c>
    </row>
    <row r="5" spans="1:20" x14ac:dyDescent="0.25">
      <c r="A5" s="11" t="s">
        <v>19</v>
      </c>
      <c r="B5" s="10" t="b">
        <v>1</v>
      </c>
    </row>
    <row r="6" spans="1:20" x14ac:dyDescent="0.25">
      <c r="A6" s="11" t="s">
        <v>20</v>
      </c>
      <c r="B6" s="10" t="b">
        <v>1</v>
      </c>
    </row>
    <row r="7" spans="1:20" x14ac:dyDescent="0.25">
      <c r="A7" s="11" t="s">
        <v>21</v>
      </c>
      <c r="B7" s="10">
        <f>Data!$A$1:$C$133</f>
        <v>13.83</v>
      </c>
    </row>
    <row r="8" spans="1:20" x14ac:dyDescent="0.25">
      <c r="A8" s="11" t="s">
        <v>22</v>
      </c>
      <c r="B8" s="10">
        <v>1</v>
      </c>
    </row>
    <row r="9" spans="1:20" x14ac:dyDescent="0.25">
      <c r="A9" s="11" t="s">
        <v>23</v>
      </c>
      <c r="B9" s="10">
        <f>1</f>
        <v>1</v>
      </c>
    </row>
    <row r="10" spans="1:20" x14ac:dyDescent="0.25">
      <c r="A10" s="11" t="s">
        <v>24</v>
      </c>
      <c r="B10" s="10">
        <v>3</v>
      </c>
    </row>
    <row r="12" spans="1:20" x14ac:dyDescent="0.25">
      <c r="A12" s="11" t="s">
        <v>25</v>
      </c>
      <c r="B12" s="10" t="s">
        <v>57</v>
      </c>
      <c r="C12" s="10" t="s">
        <v>26</v>
      </c>
      <c r="D12" s="10" t="s">
        <v>27</v>
      </c>
      <c r="E12" s="10" t="b">
        <v>1</v>
      </c>
      <c r="F12" s="10">
        <v>0</v>
      </c>
      <c r="G12" s="10">
        <v>4</v>
      </c>
    </row>
    <row r="13" spans="1:20" x14ac:dyDescent="0.25">
      <c r="A13" s="11" t="s">
        <v>28</v>
      </c>
      <c r="B13" s="10">
        <f>Data!$A$1:$A$133</f>
        <v>37226</v>
      </c>
    </row>
    <row r="14" spans="1:20" x14ac:dyDescent="0.25">
      <c r="A14" s="11" t="s">
        <v>29</v>
      </c>
    </row>
    <row r="15" spans="1:20" x14ac:dyDescent="0.25">
      <c r="A15" s="11" t="s">
        <v>30</v>
      </c>
      <c r="B15" s="10" t="s">
        <v>58</v>
      </c>
      <c r="C15" s="10" t="s">
        <v>31</v>
      </c>
      <c r="D15" s="10" t="s">
        <v>32</v>
      </c>
      <c r="E15" s="10" t="b">
        <v>1</v>
      </c>
      <c r="F15" s="10">
        <v>0</v>
      </c>
      <c r="G15" s="10">
        <v>4</v>
      </c>
    </row>
    <row r="16" spans="1:20" x14ac:dyDescent="0.25">
      <c r="A16" s="11" t="s">
        <v>33</v>
      </c>
      <c r="B16" s="10">
        <f>Data!$B$1:$B$133</f>
        <v>15.35</v>
      </c>
    </row>
    <row r="17" spans="1:7" x14ac:dyDescent="0.25">
      <c r="A17" s="11" t="s">
        <v>34</v>
      </c>
    </row>
    <row r="18" spans="1:7" x14ac:dyDescent="0.25">
      <c r="A18" s="11" t="s">
        <v>35</v>
      </c>
      <c r="B18" s="10" t="s">
        <v>59</v>
      </c>
      <c r="C18" s="10" t="s">
        <v>36</v>
      </c>
      <c r="D18" s="10" t="s">
        <v>37</v>
      </c>
      <c r="E18" s="10" t="b">
        <v>1</v>
      </c>
      <c r="F18" s="10">
        <v>0</v>
      </c>
      <c r="G18" s="10">
        <v>4</v>
      </c>
    </row>
    <row r="19" spans="1:7" x14ac:dyDescent="0.25">
      <c r="A19" s="11" t="s">
        <v>38</v>
      </c>
      <c r="B19" s="10">
        <f>Data!$C$1:$C$133</f>
        <v>-7.033248081841509E-3</v>
      </c>
    </row>
    <row r="20" spans="1:7" x14ac:dyDescent="0.25">
      <c r="A20" s="11" t="s">
        <v>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Source</vt:lpstr>
      <vt:lpstr>Data</vt:lpstr>
      <vt:lpstr>_STDS_DG118B070D</vt:lpstr>
      <vt:lpstr>ST_AdjustedClose</vt:lpstr>
      <vt:lpstr>ST_Month</vt:lpstr>
      <vt:lpstr>ST_Return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cp:lastModifiedBy>
  <dcterms:created xsi:type="dcterms:W3CDTF">2007-05-15T19:05:34Z</dcterms:created>
  <dcterms:modified xsi:type="dcterms:W3CDTF">2012-10-12T17:33:06Z</dcterms:modified>
</cp:coreProperties>
</file>