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DADM 6e\Problem Solutions\Chapter 02\"/>
    </mc:Choice>
  </mc:AlternateContent>
  <bookViews>
    <workbookView xWindow="0" yWindow="0" windowWidth="21570" windowHeight="9450" activeTab="1"/>
  </bookViews>
  <sheets>
    <sheet name="Source" sheetId="3" r:id="rId1"/>
    <sheet name="Data" sheetId="2" r:id="rId2"/>
    <sheet name="_STDS_DG388AAEC9" sheetId="6" state="hidden"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200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T_Month">Data!$A$2:$A$284</definedName>
    <definedName name="ST_Month_5">Data!$E$2:$E$284</definedName>
    <definedName name="ST_SeasonalIndex">Data!$C$2:$C$284</definedName>
    <definedName name="ST_SeasonallyAdjustedSales">Data!$D$2:$D$284</definedName>
    <definedName name="ST_TotalRetailSales">Data!$B$2:$B$284</definedName>
    <definedName name="STWBD_StatToolsTimeSeriesGraph_DefaultUseLabelVariable" hidden="1">"TRUE"</definedName>
    <definedName name="STWBD_StatToolsTimeSeriesGraph_HasDefaultInfo" hidden="1">"TRUE"</definedName>
    <definedName name="STWBD_StatToolsTimeSeriesGraph_LabelVariable" hidden="1">"U_x0001_VG2F6E83F93275F7D_x0001_"</definedName>
    <definedName name="STWBD_StatToolsTimeSeriesGraph_SingleGraph" hidden="1">"TRUE"</definedName>
    <definedName name="STWBD_StatToolsTimeSeriesGraph_TwoVerticalAxes" hidden="1">"FALSE"</definedName>
    <definedName name="STWBD_StatToolsTimeSeriesGraph_VariableList" hidden="1">2</definedName>
    <definedName name="STWBD_StatToolsTimeSeriesGraph_VariableList_1" hidden="1">"U_x0001_VG3BF15F815AB169_x0001_"</definedName>
    <definedName name="STWBD_StatToolsTimeSeriesGraph_VariableList_2" hidden="1">"U_x0001_VG209D8582367F3615_x0001_"</definedName>
    <definedName name="STWBD_StatToolsTimeSeriesGraph_VarSelectorDefaultDataSet" hidden="1">"DG388AAEC9"</definedName>
  </definedNames>
  <calcPr calcId="162913"/>
</workbook>
</file>

<file path=xl/calcChain.xml><?xml version="1.0" encoding="utf-8"?>
<calcChain xmlns="http://schemas.openxmlformats.org/spreadsheetml/2006/main">
  <c r="I25" i="2" l="1"/>
  <c r="J25" i="2"/>
  <c r="I26" i="2"/>
  <c r="J26" i="2"/>
  <c r="I27" i="2"/>
  <c r="J27" i="2"/>
  <c r="I28" i="2"/>
  <c r="J28" i="2"/>
  <c r="I29" i="2"/>
  <c r="J29" i="2"/>
  <c r="I30" i="2"/>
  <c r="J30" i="2"/>
  <c r="I31" i="2"/>
  <c r="J31" i="2"/>
  <c r="I32" i="2"/>
  <c r="J32" i="2"/>
  <c r="I33" i="2"/>
  <c r="J33" i="2"/>
  <c r="I34" i="2"/>
  <c r="J34" i="2"/>
  <c r="I35" i="2"/>
  <c r="J35" i="2"/>
  <c r="J24" i="2"/>
  <c r="I24" i="2"/>
  <c r="B9" i="6"/>
  <c r="B25" i="6"/>
  <c r="B22" i="6"/>
  <c r="B19" i="6"/>
  <c r="B16" i="6"/>
  <c r="B13" i="6"/>
  <c r="B7" i="6"/>
  <c r="B3" i="6"/>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D284" i="2"/>
  <c r="D283" i="2"/>
  <c r="D282" i="2"/>
  <c r="D281" i="2"/>
  <c r="D280" i="2"/>
  <c r="D279" i="2"/>
  <c r="D278" i="2"/>
  <c r="D277" i="2"/>
  <c r="D276" i="2"/>
  <c r="D275" i="2"/>
  <c r="D274" i="2"/>
  <c r="D273" i="2"/>
  <c r="D272" i="2"/>
  <c r="D271" i="2"/>
  <c r="D270" i="2"/>
  <c r="D269" i="2"/>
  <c r="D268" i="2"/>
  <c r="D267" i="2"/>
  <c r="D266" i="2"/>
  <c r="D265" i="2"/>
  <c r="D264" i="2"/>
  <c r="D263" i="2"/>
  <c r="D262" i="2"/>
  <c r="D261" i="2"/>
  <c r="D260" i="2"/>
  <c r="D259" i="2"/>
  <c r="D258" i="2"/>
  <c r="D257" i="2"/>
  <c r="D256" i="2"/>
  <c r="D255" i="2"/>
  <c r="D254" i="2"/>
  <c r="D253" i="2"/>
  <c r="D252" i="2"/>
  <c r="D251" i="2"/>
  <c r="D250" i="2"/>
  <c r="D249" i="2"/>
  <c r="D248" i="2"/>
  <c r="D247" i="2"/>
  <c r="D246" i="2"/>
  <c r="D245" i="2"/>
  <c r="D244" i="2"/>
  <c r="D243" i="2"/>
  <c r="D242" i="2"/>
  <c r="D241" i="2"/>
  <c r="D240" i="2"/>
  <c r="D239" i="2"/>
  <c r="D238" i="2"/>
  <c r="D237" i="2"/>
  <c r="D236" i="2"/>
  <c r="D235" i="2"/>
  <c r="D234" i="2"/>
  <c r="D233" i="2"/>
  <c r="D232" i="2"/>
  <c r="D231" i="2"/>
  <c r="D230" i="2"/>
  <c r="D229" i="2"/>
  <c r="D228" i="2"/>
  <c r="D227" i="2"/>
  <c r="D226" i="2"/>
  <c r="D225" i="2"/>
  <c r="D224" i="2"/>
  <c r="D223" i="2"/>
  <c r="D222" i="2"/>
  <c r="D221" i="2"/>
  <c r="D220" i="2"/>
  <c r="D219" i="2"/>
  <c r="D218" i="2"/>
  <c r="D217" i="2"/>
  <c r="D216" i="2"/>
  <c r="D215" i="2"/>
  <c r="D214" i="2"/>
  <c r="D213" i="2"/>
  <c r="D212" i="2"/>
  <c r="D211" i="2"/>
  <c r="D210" i="2"/>
  <c r="D209" i="2"/>
  <c r="D208" i="2"/>
  <c r="D207" i="2"/>
  <c r="D206" i="2"/>
  <c r="D205" i="2"/>
  <c r="D204" i="2"/>
  <c r="D203" i="2"/>
  <c r="D202" i="2"/>
  <c r="D201" i="2"/>
  <c r="D200" i="2"/>
  <c r="D199" i="2"/>
  <c r="D198" i="2"/>
  <c r="D197" i="2"/>
  <c r="D196" i="2"/>
  <c r="D195" i="2"/>
  <c r="D194" i="2"/>
  <c r="D193" i="2"/>
  <c r="D192" i="2"/>
  <c r="D191" i="2"/>
  <c r="D190" i="2"/>
  <c r="D189" i="2"/>
  <c r="D188" i="2"/>
  <c r="D187" i="2"/>
  <c r="D186" i="2"/>
  <c r="D185" i="2"/>
  <c r="D184" i="2"/>
  <c r="D183" i="2"/>
  <c r="D182" i="2"/>
  <c r="D181" i="2"/>
  <c r="D180" i="2"/>
  <c r="D179" i="2"/>
  <c r="D178" i="2"/>
  <c r="D177" i="2"/>
  <c r="D176" i="2"/>
  <c r="D175" i="2"/>
  <c r="D174" i="2"/>
  <c r="D173" i="2"/>
  <c r="D172" i="2"/>
  <c r="D171" i="2"/>
  <c r="D170" i="2"/>
  <c r="D169" i="2"/>
  <c r="D168" i="2"/>
  <c r="D167" i="2"/>
  <c r="D166" i="2"/>
  <c r="D165" i="2"/>
  <c r="D164" i="2"/>
  <c r="D163" i="2"/>
  <c r="D162" i="2"/>
  <c r="D161" i="2"/>
  <c r="D160" i="2"/>
  <c r="D159" i="2"/>
  <c r="D158" i="2"/>
  <c r="D157" i="2"/>
  <c r="D156" i="2"/>
  <c r="D155" i="2"/>
  <c r="D154" i="2"/>
  <c r="D153" i="2"/>
  <c r="D152" i="2"/>
  <c r="D151" i="2"/>
  <c r="D150" i="2"/>
  <c r="D149" i="2"/>
  <c r="D148" i="2"/>
  <c r="D147" i="2"/>
  <c r="D146" i="2"/>
  <c r="D145" i="2"/>
  <c r="D144" i="2"/>
  <c r="D143" i="2"/>
  <c r="D142" i="2"/>
  <c r="D141" i="2"/>
  <c r="D140" i="2"/>
  <c r="D139" i="2"/>
  <c r="D138" i="2"/>
  <c r="D137" i="2"/>
  <c r="D136" i="2"/>
  <c r="D135" i="2"/>
  <c r="D134" i="2"/>
  <c r="D133" i="2"/>
  <c r="D132" i="2"/>
  <c r="D131" i="2"/>
  <c r="D130" i="2"/>
  <c r="D129" i="2"/>
  <c r="D128" i="2"/>
  <c r="D127" i="2"/>
  <c r="D126" i="2"/>
  <c r="D125" i="2"/>
  <c r="D124" i="2"/>
  <c r="D123" i="2"/>
  <c r="D122" i="2"/>
  <c r="D121" i="2"/>
  <c r="D120" i="2"/>
  <c r="D119" i="2"/>
  <c r="D118" i="2"/>
  <c r="D117" i="2"/>
  <c r="D116" i="2"/>
  <c r="D115" i="2"/>
  <c r="D114" i="2"/>
  <c r="D113" i="2"/>
  <c r="D112" i="2"/>
  <c r="D111" i="2"/>
  <c r="D110" i="2"/>
  <c r="D109" i="2"/>
  <c r="D108" i="2"/>
  <c r="D107" i="2"/>
  <c r="D106" i="2"/>
  <c r="D105" i="2"/>
  <c r="D104" i="2"/>
  <c r="D103" i="2"/>
  <c r="D102" i="2"/>
  <c r="D101" i="2"/>
  <c r="D100" i="2"/>
  <c r="D99" i="2"/>
  <c r="D98" i="2"/>
  <c r="D97" i="2"/>
  <c r="D96" i="2"/>
  <c r="D95" i="2"/>
  <c r="D94" i="2"/>
  <c r="D93" i="2"/>
  <c r="D92" i="2"/>
  <c r="D91" i="2"/>
  <c r="D90" i="2"/>
  <c r="D89" i="2"/>
  <c r="D88" i="2"/>
  <c r="D87" i="2"/>
  <c r="D86" i="2"/>
  <c r="D85" i="2"/>
  <c r="D84" i="2"/>
  <c r="D83" i="2"/>
  <c r="D82" i="2"/>
  <c r="D81" i="2"/>
  <c r="D80" i="2"/>
  <c r="D79" i="2"/>
  <c r="D78" i="2"/>
  <c r="D77" i="2"/>
  <c r="D76" i="2"/>
  <c r="D75" i="2"/>
  <c r="D74" i="2"/>
  <c r="D73" i="2"/>
  <c r="D72" i="2"/>
  <c r="D71" i="2"/>
  <c r="D70" i="2"/>
  <c r="D69" i="2"/>
  <c r="D68" i="2"/>
  <c r="D67" i="2"/>
  <c r="D66" i="2"/>
  <c r="D65" i="2"/>
  <c r="D64" i="2"/>
  <c r="D63" i="2"/>
  <c r="D62" i="2"/>
  <c r="D61" i="2"/>
  <c r="D60" i="2"/>
  <c r="D59" i="2"/>
  <c r="D58" i="2"/>
  <c r="D57" i="2"/>
  <c r="D56" i="2"/>
  <c r="D55" i="2"/>
  <c r="D54" i="2"/>
  <c r="D53" i="2"/>
  <c r="D52" i="2"/>
  <c r="D51" i="2"/>
  <c r="D50" i="2"/>
  <c r="D49" i="2"/>
  <c r="D48" i="2"/>
  <c r="D47" i="2"/>
  <c r="D46" i="2"/>
  <c r="D45" i="2"/>
  <c r="D44" i="2"/>
  <c r="D43" i="2"/>
  <c r="D42" i="2"/>
  <c r="D41" i="2"/>
  <c r="D40" i="2"/>
  <c r="D39" i="2"/>
  <c r="D38" i="2"/>
  <c r="D37" i="2"/>
  <c r="D36" i="2"/>
  <c r="D35" i="2"/>
  <c r="D34" i="2"/>
  <c r="D33" i="2"/>
  <c r="D32" i="2"/>
  <c r="D31" i="2"/>
  <c r="D30" i="2"/>
  <c r="D29" i="2"/>
  <c r="D28" i="2"/>
  <c r="D27" i="2"/>
  <c r="D26" i="2"/>
  <c r="D25" i="2"/>
  <c r="D24" i="2"/>
  <c r="D23" i="2"/>
  <c r="D22" i="2"/>
  <c r="D21" i="2"/>
  <c r="D20" i="2"/>
  <c r="D19" i="2"/>
  <c r="D18" i="2"/>
  <c r="D17" i="2"/>
  <c r="D16" i="2"/>
  <c r="D15" i="2"/>
  <c r="D14" i="2"/>
  <c r="D13" i="2"/>
  <c r="D12" i="2"/>
  <c r="D11" i="2"/>
  <c r="D10" i="2"/>
  <c r="D9" i="2"/>
  <c r="D8" i="2"/>
  <c r="D7" i="2"/>
  <c r="D6" i="2"/>
  <c r="D5" i="2"/>
  <c r="D4" i="2"/>
  <c r="D3" i="2"/>
  <c r="D2" i="2"/>
  <c r="E2" i="2" l="1"/>
  <c r="K25" i="2" l="1"/>
  <c r="K29" i="2" l="1"/>
  <c r="K33" i="2"/>
  <c r="K35" i="2"/>
  <c r="K27" i="2"/>
  <c r="K32" i="2"/>
  <c r="K30" i="2"/>
  <c r="K26" i="2"/>
  <c r="K31" i="2"/>
  <c r="K34" i="2"/>
  <c r="K28" i="2"/>
  <c r="K24" i="2"/>
</calcChain>
</file>

<file path=xl/comments1.xml><?xml version="1.0" encoding="utf-8"?>
<comments xmlns="http://schemas.openxmlformats.org/spreadsheetml/2006/main">
  <authors>
    <author>Chris</author>
  </authors>
  <commentList>
    <comment ref="D1" authorId="0" shapeId="0">
      <text>
        <r>
          <rPr>
            <b/>
            <sz val="9"/>
            <color indexed="81"/>
            <rFont val="Tahoma"/>
            <family val="2"/>
          </rPr>
          <t>Each value is expressed in millions of dollars.</t>
        </r>
        <r>
          <rPr>
            <sz val="9"/>
            <color indexed="81"/>
            <rFont val="Tahoma"/>
            <family val="2"/>
          </rPr>
          <t xml:space="preserve">
</t>
        </r>
      </text>
    </comment>
  </commentList>
</comments>
</file>

<file path=xl/sharedStrings.xml><?xml version="1.0" encoding="utf-8"?>
<sst xmlns="http://schemas.openxmlformats.org/spreadsheetml/2006/main" count="74" uniqueCount="72">
  <si>
    <t>Seasonally Adjusted Sales</t>
  </si>
  <si>
    <t>Month</t>
  </si>
  <si>
    <t>Total Retail Sales</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</si>
  <si>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</si>
  <si>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</si>
  <si>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</si>
  <si>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</si>
  <si>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</si>
  <si>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</si>
  <si>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</si>
  <si>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</si>
  <si>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</si>
  <si>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</si>
  <si>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</si>
  <si>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</si>
  <si>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DG388AAEC9</t>
  </si>
  <si>
    <t>Format Range</t>
  </si>
  <si>
    <t>Variable Layout</t>
  </si>
  <si>
    <t>Columns</t>
  </si>
  <si>
    <t>Variable Names In Cells</t>
  </si>
  <si>
    <t>Variable Names In 2nd Cells</t>
  </si>
  <si>
    <t>Data Set Ranges</t>
  </si>
  <si>
    <t>Data Sheet Format</t>
  </si>
  <si>
    <t>Formula Eval Cell</t>
  </si>
  <si>
    <t>Num Stored Vars</t>
  </si>
  <si>
    <t>1 : Info</t>
  </si>
  <si>
    <t>var1</t>
  </si>
  <si>
    <t>ST_Month</t>
  </si>
  <si>
    <t>1 : Ranges</t>
  </si>
  <si>
    <t>1 : MultiRefs</t>
  </si>
  <si>
    <t>2 : Info</t>
  </si>
  <si>
    <t>var2</t>
  </si>
  <si>
    <t>ST_TotalRetailSales</t>
  </si>
  <si>
    <t>2 : Ranges</t>
  </si>
  <si>
    <t>2 : MultiRefs</t>
  </si>
  <si>
    <t>3 : Info</t>
  </si>
  <si>
    <t>var3</t>
  </si>
  <si>
    <t>ST_SeasonallyAdjustedSales</t>
  </si>
  <si>
    <t>3 : Ranges</t>
  </si>
  <si>
    <t>3 : MultiRefs</t>
  </si>
  <si>
    <t>Month #</t>
  </si>
  <si>
    <t>Avg Sales</t>
  </si>
  <si>
    <t>Avg SA Sales</t>
  </si>
  <si>
    <t>Jan</t>
  </si>
  <si>
    <t>Feb</t>
  </si>
  <si>
    <t>Mar</t>
  </si>
  <si>
    <t>Apr</t>
  </si>
  <si>
    <t>May</t>
  </si>
  <si>
    <t>Jun</t>
  </si>
  <si>
    <t>Jul</t>
  </si>
  <si>
    <t>Aug</t>
  </si>
  <si>
    <t>Sep</t>
  </si>
  <si>
    <t>Oct</t>
  </si>
  <si>
    <t>Nov</t>
  </si>
  <si>
    <t>Dec</t>
  </si>
  <si>
    <t>Seasonality</t>
  </si>
  <si>
    <t>Seasonal Index</t>
  </si>
  <si>
    <t>ST_SeasonalIndex</t>
  </si>
  <si>
    <t>4 : Info</t>
  </si>
  <si>
    <t>4 : Ranges</t>
  </si>
  <si>
    <t>4 : MultiRefs</t>
  </si>
  <si>
    <t>VG2F6E83F93275F7D</t>
  </si>
  <si>
    <t>VG3BF15F815AB169</t>
  </si>
  <si>
    <t>VG243833092D22C686</t>
  </si>
  <si>
    <t>VG209D8582367F3615</t>
  </si>
  <si>
    <t>var4</t>
  </si>
  <si>
    <t>5 : Info</t>
  </si>
  <si>
    <t>VG39359DAD147B1D0</t>
  </si>
  <si>
    <t>var5</t>
  </si>
  <si>
    <t>ST_Month_5</t>
  </si>
  <si>
    <t>5 : Ranges</t>
  </si>
  <si>
    <t>5 : MultiRefs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</si>
</sst>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mmm\-yyyy"/>
    <numFmt numFmtId="165" formatCode="0.0%"/>
  </numFmts>
  <fonts count="11" x14ac:knownFonts="1">
    <font>
      <sz val="11"/>
      <color theme="1"/>
      <name val="Calibri"/>
      <family val="2"/>
      <scheme val="minor"/>
    </font>
    <font>
      <sz val="10"/>
      <name val="Arial"/>
      <family val="2"/>
    </font>
    <font>
      <b/>
      <sz val="11"/>
      <name val="Calibri"/>
      <family val="2"/>
    </font>
    <font>
      <sz val="11"/>
      <name val="Calibri"/>
      <family val="2"/>
    </font>
    <font>
      <sz val="10"/>
      <color theme="1"/>
      <name val="Arial Unicode MS"/>
      <family val="2"/>
    </font>
    <font>
      <b/>
      <sz val="10"/>
      <color theme="1"/>
      <name val="Arial Unicode MS"/>
      <family val="2"/>
    </font>
    <font>
      <sz val="11"/>
      <color theme="1"/>
      <name val="Calibri"/>
      <family val="2"/>
      <scheme val="minor"/>
    </font>
    <font>
      <b/>
      <sz val="11"/>
      <color theme="1"/>
      <name val="Calibri"/>
      <family val="2"/>
      <scheme val="minor"/>
    </font>
    <font>
      <sz val="11"/>
      <name val="Calibri"/>
      <family val="2"/>
      <scheme val="minor"/>
    </font>
    <font>
      <b/>
      <sz val="9"/>
      <color indexed="81"/>
      <name val="Tahoma"/>
      <family val="2"/>
    </font>
    <font>
      <sz val="9"/>
      <color indexed="81"/>
      <name val="Tahoma"/>
      <family val="2"/>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9" fontId="6" fillId="0" borderId="0" applyFont="0" applyFill="0" applyBorder="0" applyAlignment="0" applyProtection="0"/>
  </cellStyleXfs>
  <cellXfs count="19">
    <xf numFmtId="0" fontId="0" fillId="0" borderId="0" xfId="0"/>
    <xf numFmtId="0" fontId="2" fillId="0" borderId="0" xfId="1" applyFont="1"/>
    <xf numFmtId="0" fontId="3" fillId="0" borderId="0" xfId="1" applyFont="1"/>
    <xf numFmtId="3" fontId="3" fillId="0" borderId="0" xfId="1" applyNumberFormat="1" applyFont="1"/>
    <xf numFmtId="3" fontId="0" fillId="0" borderId="0" xfId="0" applyNumberFormat="1"/>
    <xf numFmtId="0" fontId="4" fillId="0" borderId="0" xfId="0" applyFont="1"/>
    <xf numFmtId="0" fontId="2" fillId="0" borderId="0" xfId="1" applyFont="1" applyAlignment="1">
      <alignment horizontal="right"/>
    </xf>
    <xf numFmtId="0" fontId="5" fillId="0" borderId="0" xfId="0" applyFont="1"/>
    <xf numFmtId="0" fontId="2" fillId="0" borderId="0" xfId="1" applyFont="1" applyAlignment="1">
      <alignment horizontal="center"/>
    </xf>
    <xf numFmtId="164" fontId="0" fillId="0" borderId="0" xfId="0" applyNumberFormat="1" applyAlignment="1">
      <alignment horizontal="center"/>
    </xf>
    <xf numFmtId="0" fontId="3" fillId="0" borderId="0" xfId="1" applyFont="1" applyAlignment="1">
      <alignment horizontal="center"/>
    </xf>
    <xf numFmtId="0" fontId="0" fillId="0" borderId="0" xfId="0" applyAlignment="1">
      <alignment horizontal="left"/>
    </xf>
    <xf numFmtId="0" fontId="7" fillId="0" borderId="0" xfId="0" applyFont="1" applyAlignment="1">
      <alignment horizontal="left"/>
    </xf>
    <xf numFmtId="0" fontId="0" fillId="0" borderId="0" xfId="0" applyAlignment="1">
      <alignment horizontal="center"/>
    </xf>
    <xf numFmtId="0" fontId="0" fillId="0" borderId="0" xfId="0" applyAlignment="1">
      <alignment horizontal="right"/>
    </xf>
    <xf numFmtId="3" fontId="8" fillId="0" borderId="0" xfId="0" applyNumberFormat="1" applyFont="1"/>
    <xf numFmtId="165" fontId="3" fillId="0" borderId="0" xfId="2" applyNumberFormat="1" applyFont="1"/>
    <xf numFmtId="0" fontId="3" fillId="0" borderId="0" xfId="1" applyFont="1" applyAlignment="1">
      <alignment horizontal="right"/>
    </xf>
    <xf numFmtId="0" fontId="0" fillId="0" borderId="0" xfId="0" applyNumberFormat="1" applyAlignment="1">
      <alignment horizontal="left"/>
    </xf>
  </cellXfs>
  <cellStyles count="3">
    <cellStyle name="Normal" xfId="0" builtinId="0" customBuiltin="1"/>
    <cellStyle name="Normal 2" xfId="1"/>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Data!$I$23</c:f>
              <c:strCache>
                <c:ptCount val="1"/>
                <c:pt idx="0">
                  <c:v>Avg Sales</c:v>
                </c:pt>
              </c:strCache>
            </c:strRef>
          </c:tx>
          <c:cat>
            <c:strRef>
              <c:f>Data!$H$24:$H$35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Data!$I$24:$I$35</c:f>
              <c:numCache>
                <c:formatCode>#,##0</c:formatCode>
                <c:ptCount val="12"/>
                <c:pt idx="0">
                  <c:v>241925.70833333334</c:v>
                </c:pt>
                <c:pt idx="1">
                  <c:v>241201.75</c:v>
                </c:pt>
                <c:pt idx="2">
                  <c:v>274673.66666666669</c:v>
                </c:pt>
                <c:pt idx="3">
                  <c:v>270499.58333333331</c:v>
                </c:pt>
                <c:pt idx="4">
                  <c:v>285428.08333333331</c:v>
                </c:pt>
                <c:pt idx="5">
                  <c:v>278737.16666666669</c:v>
                </c:pt>
                <c:pt idx="6">
                  <c:v>278520.95833333331</c:v>
                </c:pt>
                <c:pt idx="7">
                  <c:v>279923.47826086957</c:v>
                </c:pt>
                <c:pt idx="8">
                  <c:v>261293.52173913043</c:v>
                </c:pt>
                <c:pt idx="9">
                  <c:v>269567.95652173914</c:v>
                </c:pt>
                <c:pt idx="10">
                  <c:v>274768.86956521741</c:v>
                </c:pt>
                <c:pt idx="11">
                  <c:v>322776.86956521741</c:v>
                </c:pt>
              </c:numCache>
            </c:numRef>
          </c:val>
          <c:smooth val="0"/>
          <c:extLst>
            <c:ext xmlns:c16="http://schemas.microsoft.com/office/drawing/2014/chart" uri="{C3380CC4-5D6E-409C-BE32-E72D297353CC}">
              <c16:uniqueId val="{00000000-C113-49C9-BA9F-2AF6EBED6147}"/>
            </c:ext>
          </c:extLst>
        </c:ser>
        <c:ser>
          <c:idx val="1"/>
          <c:order val="1"/>
          <c:tx>
            <c:strRef>
              <c:f>Data!$J$23</c:f>
              <c:strCache>
                <c:ptCount val="1"/>
                <c:pt idx="0">
                  <c:v>Avg SA Sales</c:v>
                </c:pt>
              </c:strCache>
            </c:strRef>
          </c:tx>
          <c:cat>
            <c:strRef>
              <c:f>Data!$H$24:$H$35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Data!$J$24:$J$35</c:f>
              <c:numCache>
                <c:formatCode>#,##0</c:formatCode>
                <c:ptCount val="12"/>
                <c:pt idx="0">
                  <c:v>270032.5</c:v>
                </c:pt>
                <c:pt idx="1">
                  <c:v>270804.5</c:v>
                </c:pt>
                <c:pt idx="2">
                  <c:v>272363.125</c:v>
                </c:pt>
                <c:pt idx="3">
                  <c:v>273218.70833333331</c:v>
                </c:pt>
                <c:pt idx="4">
                  <c:v>273982</c:v>
                </c:pt>
                <c:pt idx="5">
                  <c:v>275184.125</c:v>
                </c:pt>
                <c:pt idx="6">
                  <c:v>276275.66666666669</c:v>
                </c:pt>
                <c:pt idx="7">
                  <c:v>272092.47826086957</c:v>
                </c:pt>
                <c:pt idx="8">
                  <c:v>272323</c:v>
                </c:pt>
                <c:pt idx="9">
                  <c:v>273533.86956521741</c:v>
                </c:pt>
                <c:pt idx="10">
                  <c:v>274030.95652173914</c:v>
                </c:pt>
                <c:pt idx="11">
                  <c:v>274585.04347826086</c:v>
                </c:pt>
              </c:numCache>
            </c:numRef>
          </c:val>
          <c:smooth val="0"/>
          <c:extLst>
            <c:ext xmlns:c16="http://schemas.microsoft.com/office/drawing/2014/chart" uri="{C3380CC4-5D6E-409C-BE32-E72D297353CC}">
              <c16:uniqueId val="{00000001-C113-49C9-BA9F-2AF6EBED6147}"/>
            </c:ext>
          </c:extLst>
        </c:ser>
        <c:dLbls>
          <c:showLegendKey val="0"/>
          <c:showVal val="0"/>
          <c:showCatName val="0"/>
          <c:showSerName val="0"/>
          <c:showPercent val="0"/>
          <c:showBubbleSize val="0"/>
        </c:dLbls>
        <c:marker val="1"/>
        <c:smooth val="0"/>
        <c:axId val="635531080"/>
        <c:axId val="635533432"/>
      </c:lineChart>
      <c:catAx>
        <c:axId val="635531080"/>
        <c:scaling>
          <c:orientation val="minMax"/>
        </c:scaling>
        <c:delete val="0"/>
        <c:axPos val="b"/>
        <c:numFmt formatCode="General" sourceLinked="0"/>
        <c:majorTickMark val="out"/>
        <c:minorTickMark val="none"/>
        <c:tickLblPos val="nextTo"/>
        <c:crossAx val="635533432"/>
        <c:crosses val="autoZero"/>
        <c:auto val="1"/>
        <c:lblAlgn val="ctr"/>
        <c:lblOffset val="100"/>
        <c:noMultiLvlLbl val="0"/>
      </c:catAx>
      <c:valAx>
        <c:axId val="635533432"/>
        <c:scaling>
          <c:orientation val="minMax"/>
          <c:min val="200000"/>
        </c:scaling>
        <c:delete val="0"/>
        <c:axPos val="l"/>
        <c:majorGridlines/>
        <c:numFmt formatCode="#,##0" sourceLinked="1"/>
        <c:majorTickMark val="out"/>
        <c:minorTickMark val="none"/>
        <c:tickLblPos val="nextTo"/>
        <c:crossAx val="63553108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a:t>
            </a:r>
          </a:p>
        </c:rich>
      </c:tx>
      <c:layout/>
      <c:overlay val="0"/>
    </c:title>
    <c:autoTitleDeleted val="0"/>
    <c:plotArea>
      <c:layout/>
      <c:lineChart>
        <c:grouping val="standard"/>
        <c:varyColors val="0"/>
        <c:ser>
          <c:idx val="0"/>
          <c:order val="0"/>
          <c:tx>
            <c:v>Seasonally Adjusted Sales / Data Set #1</c:v>
          </c:tx>
          <c:spPr>
            <a:ln>
              <a:solidFill>
                <a:srgbClr val="333399"/>
              </a:solidFill>
              <a:prstDash val="solid"/>
            </a:ln>
          </c:spPr>
          <c:marker>
            <c:symbol val="diamond"/>
            <c:size val="3"/>
          </c:marker>
          <c:cat>
            <c:numRef>
              <c:f>Data!$A$2:$A$284</c:f>
              <c:numCache>
                <c:formatCode>mmm\-yyyy</c:formatCode>
                <c:ptCount val="283"/>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pt idx="240">
                  <c:v>40909</c:v>
                </c:pt>
                <c:pt idx="241">
                  <c:v>40940</c:v>
                </c:pt>
                <c:pt idx="242">
                  <c:v>40969</c:v>
                </c:pt>
                <c:pt idx="243">
                  <c:v>41000</c:v>
                </c:pt>
                <c:pt idx="244">
                  <c:v>41030</c:v>
                </c:pt>
                <c:pt idx="245">
                  <c:v>41061</c:v>
                </c:pt>
                <c:pt idx="246">
                  <c:v>41091</c:v>
                </c:pt>
                <c:pt idx="247">
                  <c:v>41122</c:v>
                </c:pt>
                <c:pt idx="248">
                  <c:v>41153</c:v>
                </c:pt>
                <c:pt idx="249">
                  <c:v>41183</c:v>
                </c:pt>
                <c:pt idx="250">
                  <c:v>41214</c:v>
                </c:pt>
                <c:pt idx="251">
                  <c:v>41244</c:v>
                </c:pt>
                <c:pt idx="252">
                  <c:v>41275</c:v>
                </c:pt>
                <c:pt idx="253">
                  <c:v>41306</c:v>
                </c:pt>
                <c:pt idx="254">
                  <c:v>41334</c:v>
                </c:pt>
                <c:pt idx="255">
                  <c:v>41365</c:v>
                </c:pt>
                <c:pt idx="256">
                  <c:v>41395</c:v>
                </c:pt>
                <c:pt idx="257">
                  <c:v>41426</c:v>
                </c:pt>
                <c:pt idx="258">
                  <c:v>41456</c:v>
                </c:pt>
                <c:pt idx="259">
                  <c:v>41487</c:v>
                </c:pt>
                <c:pt idx="260">
                  <c:v>41518</c:v>
                </c:pt>
                <c:pt idx="261">
                  <c:v>41548</c:v>
                </c:pt>
                <c:pt idx="262">
                  <c:v>41579</c:v>
                </c:pt>
                <c:pt idx="263">
                  <c:v>41609</c:v>
                </c:pt>
                <c:pt idx="264">
                  <c:v>41640</c:v>
                </c:pt>
                <c:pt idx="265">
                  <c:v>41671</c:v>
                </c:pt>
                <c:pt idx="266">
                  <c:v>41699</c:v>
                </c:pt>
                <c:pt idx="267">
                  <c:v>41730</c:v>
                </c:pt>
                <c:pt idx="268">
                  <c:v>41760</c:v>
                </c:pt>
                <c:pt idx="269">
                  <c:v>41791</c:v>
                </c:pt>
                <c:pt idx="270">
                  <c:v>41821</c:v>
                </c:pt>
                <c:pt idx="271">
                  <c:v>41852</c:v>
                </c:pt>
                <c:pt idx="272">
                  <c:v>41883</c:v>
                </c:pt>
                <c:pt idx="273">
                  <c:v>41913</c:v>
                </c:pt>
                <c:pt idx="274">
                  <c:v>41944</c:v>
                </c:pt>
                <c:pt idx="275">
                  <c:v>41974</c:v>
                </c:pt>
                <c:pt idx="276">
                  <c:v>42005</c:v>
                </c:pt>
                <c:pt idx="277">
                  <c:v>42036</c:v>
                </c:pt>
                <c:pt idx="278">
                  <c:v>42064</c:v>
                </c:pt>
                <c:pt idx="279">
                  <c:v>42095</c:v>
                </c:pt>
                <c:pt idx="280">
                  <c:v>42125</c:v>
                </c:pt>
                <c:pt idx="281">
                  <c:v>42156</c:v>
                </c:pt>
                <c:pt idx="282">
                  <c:v>42186</c:v>
                </c:pt>
              </c:numCache>
            </c:numRef>
          </c:cat>
          <c:val>
            <c:numRef>
              <c:f>Data!$B$2:$B$284</c:f>
              <c:numCache>
                <c:formatCode>#,##0</c:formatCode>
                <c:ptCount val="283"/>
                <c:pt idx="0">
                  <c:v>146913</c:v>
                </c:pt>
                <c:pt idx="1">
                  <c:v>147270</c:v>
                </c:pt>
                <c:pt idx="2">
                  <c:v>146831</c:v>
                </c:pt>
                <c:pt idx="3">
                  <c:v>148082</c:v>
                </c:pt>
                <c:pt idx="4">
                  <c:v>149015</c:v>
                </c:pt>
                <c:pt idx="5">
                  <c:v>149821</c:v>
                </c:pt>
                <c:pt idx="6">
                  <c:v>150809</c:v>
                </c:pt>
                <c:pt idx="7">
                  <c:v>151064</c:v>
                </c:pt>
                <c:pt idx="8">
                  <c:v>152595</c:v>
                </c:pt>
                <c:pt idx="9">
                  <c:v>153577</c:v>
                </c:pt>
                <c:pt idx="10">
                  <c:v>153605</c:v>
                </c:pt>
                <c:pt idx="11">
                  <c:v>155504</c:v>
                </c:pt>
                <c:pt idx="12">
                  <c:v>157525</c:v>
                </c:pt>
                <c:pt idx="13">
                  <c:v>156292</c:v>
                </c:pt>
                <c:pt idx="14">
                  <c:v>154774</c:v>
                </c:pt>
                <c:pt idx="15">
                  <c:v>158996</c:v>
                </c:pt>
                <c:pt idx="16">
                  <c:v>160624</c:v>
                </c:pt>
                <c:pt idx="17">
                  <c:v>160171</c:v>
                </c:pt>
                <c:pt idx="18">
                  <c:v>162832</c:v>
                </c:pt>
                <c:pt idx="19">
                  <c:v>162491</c:v>
                </c:pt>
                <c:pt idx="20">
                  <c:v>163285</c:v>
                </c:pt>
                <c:pt idx="21">
                  <c:v>164711</c:v>
                </c:pt>
                <c:pt idx="22">
                  <c:v>166593</c:v>
                </c:pt>
                <c:pt idx="23">
                  <c:v>168101</c:v>
                </c:pt>
                <c:pt idx="24">
                  <c:v>167504</c:v>
                </c:pt>
                <c:pt idx="25">
                  <c:v>169652</c:v>
                </c:pt>
                <c:pt idx="26">
                  <c:v>172775</c:v>
                </c:pt>
                <c:pt idx="27">
                  <c:v>173099</c:v>
                </c:pt>
                <c:pt idx="28">
                  <c:v>172340</c:v>
                </c:pt>
                <c:pt idx="29">
                  <c:v>174307</c:v>
                </c:pt>
                <c:pt idx="30">
                  <c:v>174801</c:v>
                </c:pt>
                <c:pt idx="31">
                  <c:v>177289</c:v>
                </c:pt>
                <c:pt idx="32">
                  <c:v>178776</c:v>
                </c:pt>
                <c:pt idx="33">
                  <c:v>180569</c:v>
                </c:pt>
                <c:pt idx="34">
                  <c:v>180695</c:v>
                </c:pt>
                <c:pt idx="35">
                  <c:v>181492</c:v>
                </c:pt>
                <c:pt idx="36">
                  <c:v>182423</c:v>
                </c:pt>
                <c:pt idx="37">
                  <c:v>179472</c:v>
                </c:pt>
                <c:pt idx="38">
                  <c:v>180996</c:v>
                </c:pt>
                <c:pt idx="39">
                  <c:v>181702</c:v>
                </c:pt>
                <c:pt idx="40">
                  <c:v>183543</c:v>
                </c:pt>
                <c:pt idx="41">
                  <c:v>186088</c:v>
                </c:pt>
                <c:pt idx="42">
                  <c:v>185470</c:v>
                </c:pt>
                <c:pt idx="43">
                  <c:v>186814</c:v>
                </c:pt>
                <c:pt idx="44">
                  <c:v>187338</c:v>
                </c:pt>
                <c:pt idx="45">
                  <c:v>186546</c:v>
                </c:pt>
                <c:pt idx="46">
                  <c:v>189052</c:v>
                </c:pt>
                <c:pt idx="47">
                  <c:v>190809</c:v>
                </c:pt>
                <c:pt idx="48">
                  <c:v>189167</c:v>
                </c:pt>
                <c:pt idx="49">
                  <c:v>192269</c:v>
                </c:pt>
                <c:pt idx="50">
                  <c:v>193993</c:v>
                </c:pt>
                <c:pt idx="51">
                  <c:v>194712</c:v>
                </c:pt>
                <c:pt idx="52">
                  <c:v>196210</c:v>
                </c:pt>
                <c:pt idx="53">
                  <c:v>196127</c:v>
                </c:pt>
                <c:pt idx="54">
                  <c:v>196229</c:v>
                </c:pt>
                <c:pt idx="55">
                  <c:v>196215</c:v>
                </c:pt>
                <c:pt idx="56">
                  <c:v>198843</c:v>
                </c:pt>
                <c:pt idx="57">
                  <c:v>200488</c:v>
                </c:pt>
                <c:pt idx="58">
                  <c:v>200200</c:v>
                </c:pt>
                <c:pt idx="59">
                  <c:v>201191</c:v>
                </c:pt>
                <c:pt idx="60">
                  <c:v>202414</c:v>
                </c:pt>
                <c:pt idx="61">
                  <c:v>204273</c:v>
                </c:pt>
                <c:pt idx="62">
                  <c:v>204965</c:v>
                </c:pt>
                <c:pt idx="63">
                  <c:v>203372</c:v>
                </c:pt>
                <c:pt idx="64">
                  <c:v>201676</c:v>
                </c:pt>
                <c:pt idx="65">
                  <c:v>204666</c:v>
                </c:pt>
                <c:pt idx="66">
                  <c:v>207049</c:v>
                </c:pt>
                <c:pt idx="67">
                  <c:v>207643</c:v>
                </c:pt>
                <c:pt idx="68">
                  <c:v>208298</c:v>
                </c:pt>
                <c:pt idx="69">
                  <c:v>208064</c:v>
                </c:pt>
                <c:pt idx="70">
                  <c:v>208982</c:v>
                </c:pt>
                <c:pt idx="71">
                  <c:v>209379</c:v>
                </c:pt>
                <c:pt idx="72">
                  <c:v>209684</c:v>
                </c:pt>
                <c:pt idx="73">
                  <c:v>209532</c:v>
                </c:pt>
                <c:pt idx="74">
                  <c:v>210792</c:v>
                </c:pt>
                <c:pt idx="75">
                  <c:v>213623</c:v>
                </c:pt>
                <c:pt idx="76">
                  <c:v>214619</c:v>
                </c:pt>
                <c:pt idx="77">
                  <c:v>216324</c:v>
                </c:pt>
                <c:pt idx="78">
                  <c:v>214853</c:v>
                </c:pt>
                <c:pt idx="79">
                  <c:v>213669</c:v>
                </c:pt>
                <c:pt idx="80">
                  <c:v>215712</c:v>
                </c:pt>
                <c:pt idx="81">
                  <c:v>219465</c:v>
                </c:pt>
                <c:pt idx="82">
                  <c:v>221150</c:v>
                </c:pt>
                <c:pt idx="83">
                  <c:v>223226</c:v>
                </c:pt>
                <c:pt idx="84">
                  <c:v>224020</c:v>
                </c:pt>
                <c:pt idx="85">
                  <c:v>226240</c:v>
                </c:pt>
                <c:pt idx="86">
                  <c:v>227407</c:v>
                </c:pt>
                <c:pt idx="87">
                  <c:v>228978</c:v>
                </c:pt>
                <c:pt idx="88">
                  <c:v>231238</c:v>
                </c:pt>
                <c:pt idx="89">
                  <c:v>231926</c:v>
                </c:pt>
                <c:pt idx="90">
                  <c:v>233933</c:v>
                </c:pt>
                <c:pt idx="91">
                  <c:v>236589</c:v>
                </c:pt>
                <c:pt idx="92">
                  <c:v>237516</c:v>
                </c:pt>
                <c:pt idx="93">
                  <c:v>237560</c:v>
                </c:pt>
                <c:pt idx="94">
                  <c:v>240462</c:v>
                </c:pt>
                <c:pt idx="95">
                  <c:v>245498</c:v>
                </c:pt>
                <c:pt idx="96">
                  <c:v>243483</c:v>
                </c:pt>
                <c:pt idx="97">
                  <c:v>247133</c:v>
                </c:pt>
                <c:pt idx="98">
                  <c:v>249847</c:v>
                </c:pt>
                <c:pt idx="99">
                  <c:v>245789</c:v>
                </c:pt>
                <c:pt idx="100">
                  <c:v>246225</c:v>
                </c:pt>
                <c:pt idx="101">
                  <c:v>248178</c:v>
                </c:pt>
                <c:pt idx="102">
                  <c:v>247184</c:v>
                </c:pt>
                <c:pt idx="103">
                  <c:v>247601</c:v>
                </c:pt>
                <c:pt idx="104">
                  <c:v>251812</c:v>
                </c:pt>
                <c:pt idx="105">
                  <c:v>251267</c:v>
                </c:pt>
                <c:pt idx="106">
                  <c:v>250225</c:v>
                </c:pt>
                <c:pt idx="107">
                  <c:v>250603</c:v>
                </c:pt>
                <c:pt idx="108">
                  <c:v>252736</c:v>
                </c:pt>
                <c:pt idx="109">
                  <c:v>252730</c:v>
                </c:pt>
                <c:pt idx="110">
                  <c:v>250346</c:v>
                </c:pt>
                <c:pt idx="111">
                  <c:v>254759</c:v>
                </c:pt>
                <c:pt idx="112">
                  <c:v>255262</c:v>
                </c:pt>
                <c:pt idx="113">
                  <c:v>254020</c:v>
                </c:pt>
                <c:pt idx="114">
                  <c:v>253015</c:v>
                </c:pt>
                <c:pt idx="115">
                  <c:v>254570</c:v>
                </c:pt>
                <c:pt idx="116">
                  <c:v>249856</c:v>
                </c:pt>
                <c:pt idx="117">
                  <c:v>268072</c:v>
                </c:pt>
                <c:pt idx="118">
                  <c:v>260363</c:v>
                </c:pt>
                <c:pt idx="119">
                  <c:v>256552</c:v>
                </c:pt>
                <c:pt idx="120">
                  <c:v>256376</c:v>
                </c:pt>
                <c:pt idx="121">
                  <c:v>257677</c:v>
                </c:pt>
                <c:pt idx="122">
                  <c:v>257060</c:v>
                </c:pt>
                <c:pt idx="123">
                  <c:v>261320</c:v>
                </c:pt>
                <c:pt idx="124">
                  <c:v>257616</c:v>
                </c:pt>
                <c:pt idx="125">
                  <c:v>259815</c:v>
                </c:pt>
                <c:pt idx="126">
                  <c:v>262811</c:v>
                </c:pt>
                <c:pt idx="127">
                  <c:v>264975</c:v>
                </c:pt>
                <c:pt idx="128">
                  <c:v>260650</c:v>
                </c:pt>
                <c:pt idx="129">
                  <c:v>262011</c:v>
                </c:pt>
                <c:pt idx="130">
                  <c:v>263559</c:v>
                </c:pt>
                <c:pt idx="131">
                  <c:v>265802</c:v>
                </c:pt>
                <c:pt idx="132">
                  <c:v>267276</c:v>
                </c:pt>
                <c:pt idx="133">
                  <c:v>263199</c:v>
                </c:pt>
                <c:pt idx="134">
                  <c:v>267842</c:v>
                </c:pt>
                <c:pt idx="135">
                  <c:v>267240</c:v>
                </c:pt>
                <c:pt idx="136">
                  <c:v>267347</c:v>
                </c:pt>
                <c:pt idx="137">
                  <c:v>270432</c:v>
                </c:pt>
                <c:pt idx="138">
                  <c:v>273393</c:v>
                </c:pt>
                <c:pt idx="139">
                  <c:v>277901</c:v>
                </c:pt>
                <c:pt idx="140">
                  <c:v>276413</c:v>
                </c:pt>
                <c:pt idx="141">
                  <c:v>274779</c:v>
                </c:pt>
                <c:pt idx="142">
                  <c:v>278322</c:v>
                </c:pt>
                <c:pt idx="143">
                  <c:v>277567</c:v>
                </c:pt>
                <c:pt idx="144">
                  <c:v>278884</c:v>
                </c:pt>
                <c:pt idx="145">
                  <c:v>280966</c:v>
                </c:pt>
                <c:pt idx="146">
                  <c:v>286232</c:v>
                </c:pt>
                <c:pt idx="147">
                  <c:v>282971</c:v>
                </c:pt>
                <c:pt idx="148">
                  <c:v>288250</c:v>
                </c:pt>
                <c:pt idx="149">
                  <c:v>284146</c:v>
                </c:pt>
                <c:pt idx="150">
                  <c:v>287341</c:v>
                </c:pt>
                <c:pt idx="151">
                  <c:v>287909</c:v>
                </c:pt>
                <c:pt idx="152">
                  <c:v>293177</c:v>
                </c:pt>
                <c:pt idx="153">
                  <c:v>295055</c:v>
                </c:pt>
                <c:pt idx="154">
                  <c:v>296178</c:v>
                </c:pt>
                <c:pt idx="155">
                  <c:v>299766</c:v>
                </c:pt>
                <c:pt idx="156">
                  <c:v>297728</c:v>
                </c:pt>
                <c:pt idx="157">
                  <c:v>299986</c:v>
                </c:pt>
                <c:pt idx="158">
                  <c:v>299958</c:v>
                </c:pt>
                <c:pt idx="159">
                  <c:v>304710</c:v>
                </c:pt>
                <c:pt idx="160">
                  <c:v>301572</c:v>
                </c:pt>
                <c:pt idx="161">
                  <c:v>311171</c:v>
                </c:pt>
                <c:pt idx="162">
                  <c:v>314562</c:v>
                </c:pt>
                <c:pt idx="163">
                  <c:v>309404</c:v>
                </c:pt>
                <c:pt idx="164">
                  <c:v>310084</c:v>
                </c:pt>
                <c:pt idx="165">
                  <c:v>311034</c:v>
                </c:pt>
                <c:pt idx="166">
                  <c:v>313282</c:v>
                </c:pt>
                <c:pt idx="167">
                  <c:v>313107</c:v>
                </c:pt>
                <c:pt idx="168">
                  <c:v>322795</c:v>
                </c:pt>
                <c:pt idx="169">
                  <c:v>319887</c:v>
                </c:pt>
                <c:pt idx="170">
                  <c:v>321428</c:v>
                </c:pt>
                <c:pt idx="171">
                  <c:v>322769</c:v>
                </c:pt>
                <c:pt idx="172">
                  <c:v>321283</c:v>
                </c:pt>
                <c:pt idx="173">
                  <c:v>322795</c:v>
                </c:pt>
                <c:pt idx="174">
                  <c:v>325038</c:v>
                </c:pt>
                <c:pt idx="175">
                  <c:v>324913</c:v>
                </c:pt>
                <c:pt idx="176">
                  <c:v>323029</c:v>
                </c:pt>
                <c:pt idx="177">
                  <c:v>322747</c:v>
                </c:pt>
                <c:pt idx="178">
                  <c:v>323367</c:v>
                </c:pt>
                <c:pt idx="179">
                  <c:v>327600</c:v>
                </c:pt>
                <c:pt idx="180">
                  <c:v>326922</c:v>
                </c:pt>
                <c:pt idx="181">
                  <c:v>327893</c:v>
                </c:pt>
                <c:pt idx="182">
                  <c:v>330819</c:v>
                </c:pt>
                <c:pt idx="183">
                  <c:v>329256</c:v>
                </c:pt>
                <c:pt idx="184">
                  <c:v>333889</c:v>
                </c:pt>
                <c:pt idx="185">
                  <c:v>331164</c:v>
                </c:pt>
                <c:pt idx="186">
                  <c:v>332620</c:v>
                </c:pt>
                <c:pt idx="187">
                  <c:v>333824</c:v>
                </c:pt>
                <c:pt idx="188">
                  <c:v>336431</c:v>
                </c:pt>
                <c:pt idx="189">
                  <c:v>337090</c:v>
                </c:pt>
                <c:pt idx="190">
                  <c:v>340383</c:v>
                </c:pt>
                <c:pt idx="191">
                  <c:v>336829</c:v>
                </c:pt>
                <c:pt idx="192">
                  <c:v>337274</c:v>
                </c:pt>
                <c:pt idx="193">
                  <c:v>334469</c:v>
                </c:pt>
                <c:pt idx="194">
                  <c:v>334559</c:v>
                </c:pt>
                <c:pt idx="195">
                  <c:v>336101</c:v>
                </c:pt>
                <c:pt idx="196">
                  <c:v>337383</c:v>
                </c:pt>
                <c:pt idx="197">
                  <c:v>338832</c:v>
                </c:pt>
                <c:pt idx="198">
                  <c:v>336771</c:v>
                </c:pt>
                <c:pt idx="199">
                  <c:v>334481</c:v>
                </c:pt>
                <c:pt idx="200">
                  <c:v>327779</c:v>
                </c:pt>
                <c:pt idx="201">
                  <c:v>314828</c:v>
                </c:pt>
                <c:pt idx="202">
                  <c:v>302285</c:v>
                </c:pt>
                <c:pt idx="203">
                  <c:v>293959</c:v>
                </c:pt>
                <c:pt idx="204">
                  <c:v>298565</c:v>
                </c:pt>
                <c:pt idx="205">
                  <c:v>297933</c:v>
                </c:pt>
                <c:pt idx="206">
                  <c:v>292857</c:v>
                </c:pt>
                <c:pt idx="207">
                  <c:v>293419</c:v>
                </c:pt>
                <c:pt idx="208">
                  <c:v>297060</c:v>
                </c:pt>
                <c:pt idx="209">
                  <c:v>301671</c:v>
                </c:pt>
                <c:pt idx="210">
                  <c:v>302901</c:v>
                </c:pt>
                <c:pt idx="211">
                  <c:v>309581</c:v>
                </c:pt>
                <c:pt idx="212">
                  <c:v>301199</c:v>
                </c:pt>
                <c:pt idx="213">
                  <c:v>303962</c:v>
                </c:pt>
                <c:pt idx="214">
                  <c:v>307190</c:v>
                </c:pt>
                <c:pt idx="215">
                  <c:v>308501</c:v>
                </c:pt>
                <c:pt idx="216">
                  <c:v>309140</c:v>
                </c:pt>
                <c:pt idx="217">
                  <c:v>308807</c:v>
                </c:pt>
                <c:pt idx="218">
                  <c:v>316242</c:v>
                </c:pt>
                <c:pt idx="219">
                  <c:v>318115</c:v>
                </c:pt>
                <c:pt idx="220">
                  <c:v>315985</c:v>
                </c:pt>
                <c:pt idx="221">
                  <c:v>315379</c:v>
                </c:pt>
                <c:pt idx="222">
                  <c:v>315716</c:v>
                </c:pt>
                <c:pt idx="223">
                  <c:v>317501</c:v>
                </c:pt>
                <c:pt idx="224">
                  <c:v>320346</c:v>
                </c:pt>
                <c:pt idx="225">
                  <c:v>324941</c:v>
                </c:pt>
                <c:pt idx="226">
                  <c:v>327271</c:v>
                </c:pt>
                <c:pt idx="227">
                  <c:v>329974</c:v>
                </c:pt>
                <c:pt idx="228">
                  <c:v>332752</c:v>
                </c:pt>
                <c:pt idx="229">
                  <c:v>334679</c:v>
                </c:pt>
                <c:pt idx="230">
                  <c:v>338207</c:v>
                </c:pt>
                <c:pt idx="231">
                  <c:v>339991</c:v>
                </c:pt>
                <c:pt idx="232">
                  <c:v>339664</c:v>
                </c:pt>
                <c:pt idx="233">
                  <c:v>341859</c:v>
                </c:pt>
                <c:pt idx="234">
                  <c:v>342554</c:v>
                </c:pt>
                <c:pt idx="235">
                  <c:v>342093</c:v>
                </c:pt>
                <c:pt idx="236">
                  <c:v>345332</c:v>
                </c:pt>
                <c:pt idx="237">
                  <c:v>348631</c:v>
                </c:pt>
                <c:pt idx="238">
                  <c:v>349723</c:v>
                </c:pt>
                <c:pt idx="239">
                  <c:v>349714</c:v>
                </c:pt>
                <c:pt idx="240">
                  <c:v>352598</c:v>
                </c:pt>
                <c:pt idx="241">
                  <c:v>357278</c:v>
                </c:pt>
                <c:pt idx="242">
                  <c:v>359189</c:v>
                </c:pt>
                <c:pt idx="243">
                  <c:v>356541</c:v>
                </c:pt>
                <c:pt idx="244">
                  <c:v>356256</c:v>
                </c:pt>
                <c:pt idx="245">
                  <c:v>352397</c:v>
                </c:pt>
                <c:pt idx="246">
                  <c:v>354292</c:v>
                </c:pt>
                <c:pt idx="247">
                  <c:v>358479</c:v>
                </c:pt>
                <c:pt idx="248">
                  <c:v>362886</c:v>
                </c:pt>
                <c:pt idx="249">
                  <c:v>362014</c:v>
                </c:pt>
                <c:pt idx="250">
                  <c:v>363393</c:v>
                </c:pt>
                <c:pt idx="251">
                  <c:v>365669</c:v>
                </c:pt>
                <c:pt idx="252">
                  <c:v>367676</c:v>
                </c:pt>
                <c:pt idx="253">
                  <c:v>372573</c:v>
                </c:pt>
                <c:pt idx="254">
                  <c:v>369575</c:v>
                </c:pt>
                <c:pt idx="255">
                  <c:v>368614</c:v>
                </c:pt>
                <c:pt idx="256">
                  <c:v>370671</c:v>
                </c:pt>
                <c:pt idx="257">
                  <c:v>372894</c:v>
                </c:pt>
                <c:pt idx="258">
                  <c:v>374280</c:v>
                </c:pt>
                <c:pt idx="259">
                  <c:v>372768</c:v>
                </c:pt>
                <c:pt idx="260">
                  <c:v>373610</c:v>
                </c:pt>
                <c:pt idx="261">
                  <c:v>374196</c:v>
                </c:pt>
                <c:pt idx="262">
                  <c:v>374691</c:v>
                </c:pt>
                <c:pt idx="263">
                  <c:v>377425</c:v>
                </c:pt>
                <c:pt idx="264">
                  <c:v>373036</c:v>
                </c:pt>
                <c:pt idx="265">
                  <c:v>377666</c:v>
                </c:pt>
                <c:pt idx="266">
                  <c:v>382356</c:v>
                </c:pt>
                <c:pt idx="267">
                  <c:v>385855</c:v>
                </c:pt>
                <c:pt idx="268">
                  <c:v>385572</c:v>
                </c:pt>
                <c:pt idx="269">
                  <c:v>388226</c:v>
                </c:pt>
                <c:pt idx="270">
                  <c:v>387963</c:v>
                </c:pt>
                <c:pt idx="271">
                  <c:v>390353</c:v>
                </c:pt>
                <c:pt idx="272">
                  <c:v>388462</c:v>
                </c:pt>
                <c:pt idx="273">
                  <c:v>389672</c:v>
                </c:pt>
                <c:pt idx="274">
                  <c:v>391741</c:v>
                </c:pt>
                <c:pt idx="275">
                  <c:v>387188</c:v>
                </c:pt>
                <c:pt idx="276">
                  <c:v>383889</c:v>
                </c:pt>
                <c:pt idx="277">
                  <c:v>381432</c:v>
                </c:pt>
                <c:pt idx="278">
                  <c:v>387665</c:v>
                </c:pt>
                <c:pt idx="279">
                  <c:v>387235</c:v>
                </c:pt>
                <c:pt idx="280">
                  <c:v>392268</c:v>
                </c:pt>
                <c:pt idx="281">
                  <c:v>392010</c:v>
                </c:pt>
                <c:pt idx="282">
                  <c:v>394199</c:v>
                </c:pt>
              </c:numCache>
            </c:numRef>
          </c:val>
          <c:smooth val="0"/>
          <c:extLst>
            <c:ext xmlns:c16="http://schemas.microsoft.com/office/drawing/2014/chart" uri="{C3380CC4-5D6E-409C-BE32-E72D297353CC}">
              <c16:uniqueId val="{00000000-6A1B-4096-87BF-67B74BE7166C}"/>
            </c:ext>
          </c:extLst>
        </c:ser>
        <c:ser>
          <c:idx val="1"/>
          <c:order val="1"/>
          <c:tx>
            <c:v>Total Retail Sales / Data Set #1</c:v>
          </c:tx>
          <c:spPr>
            <a:ln>
              <a:solidFill>
                <a:srgbClr val="993366"/>
              </a:solidFill>
              <a:prstDash val="solid"/>
            </a:ln>
          </c:spPr>
          <c:marker>
            <c:symbol val="square"/>
            <c:size val="3"/>
            <c:spPr>
              <a:solidFill>
                <a:srgbClr val="993366"/>
              </a:solidFill>
              <a:ln>
                <a:solidFill>
                  <a:srgbClr val="993366"/>
                </a:solidFill>
                <a:prstDash val="solid"/>
              </a:ln>
            </c:spPr>
          </c:marker>
          <c:cat>
            <c:numRef>
              <c:f>Data!$A$2:$A$284</c:f>
              <c:numCache>
                <c:formatCode>mmm\-yyyy</c:formatCode>
                <c:ptCount val="283"/>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pt idx="240">
                  <c:v>40909</c:v>
                </c:pt>
                <c:pt idx="241">
                  <c:v>40940</c:v>
                </c:pt>
                <c:pt idx="242">
                  <c:v>40969</c:v>
                </c:pt>
                <c:pt idx="243">
                  <c:v>41000</c:v>
                </c:pt>
                <c:pt idx="244">
                  <c:v>41030</c:v>
                </c:pt>
                <c:pt idx="245">
                  <c:v>41061</c:v>
                </c:pt>
                <c:pt idx="246">
                  <c:v>41091</c:v>
                </c:pt>
                <c:pt idx="247">
                  <c:v>41122</c:v>
                </c:pt>
                <c:pt idx="248">
                  <c:v>41153</c:v>
                </c:pt>
                <c:pt idx="249">
                  <c:v>41183</c:v>
                </c:pt>
                <c:pt idx="250">
                  <c:v>41214</c:v>
                </c:pt>
                <c:pt idx="251">
                  <c:v>41244</c:v>
                </c:pt>
                <c:pt idx="252">
                  <c:v>41275</c:v>
                </c:pt>
                <c:pt idx="253">
                  <c:v>41306</c:v>
                </c:pt>
                <c:pt idx="254">
                  <c:v>41334</c:v>
                </c:pt>
                <c:pt idx="255">
                  <c:v>41365</c:v>
                </c:pt>
                <c:pt idx="256">
                  <c:v>41395</c:v>
                </c:pt>
                <c:pt idx="257">
                  <c:v>41426</c:v>
                </c:pt>
                <c:pt idx="258">
                  <c:v>41456</c:v>
                </c:pt>
                <c:pt idx="259">
                  <c:v>41487</c:v>
                </c:pt>
                <c:pt idx="260">
                  <c:v>41518</c:v>
                </c:pt>
                <c:pt idx="261">
                  <c:v>41548</c:v>
                </c:pt>
                <c:pt idx="262">
                  <c:v>41579</c:v>
                </c:pt>
                <c:pt idx="263">
                  <c:v>41609</c:v>
                </c:pt>
                <c:pt idx="264">
                  <c:v>41640</c:v>
                </c:pt>
                <c:pt idx="265">
                  <c:v>41671</c:v>
                </c:pt>
                <c:pt idx="266">
                  <c:v>41699</c:v>
                </c:pt>
                <c:pt idx="267">
                  <c:v>41730</c:v>
                </c:pt>
                <c:pt idx="268">
                  <c:v>41760</c:v>
                </c:pt>
                <c:pt idx="269">
                  <c:v>41791</c:v>
                </c:pt>
                <c:pt idx="270">
                  <c:v>41821</c:v>
                </c:pt>
                <c:pt idx="271">
                  <c:v>41852</c:v>
                </c:pt>
                <c:pt idx="272">
                  <c:v>41883</c:v>
                </c:pt>
                <c:pt idx="273">
                  <c:v>41913</c:v>
                </c:pt>
                <c:pt idx="274">
                  <c:v>41944</c:v>
                </c:pt>
                <c:pt idx="275">
                  <c:v>41974</c:v>
                </c:pt>
                <c:pt idx="276">
                  <c:v>42005</c:v>
                </c:pt>
                <c:pt idx="277">
                  <c:v>42036</c:v>
                </c:pt>
                <c:pt idx="278">
                  <c:v>42064</c:v>
                </c:pt>
                <c:pt idx="279">
                  <c:v>42095</c:v>
                </c:pt>
                <c:pt idx="280">
                  <c:v>42125</c:v>
                </c:pt>
                <c:pt idx="281">
                  <c:v>42156</c:v>
                </c:pt>
                <c:pt idx="282">
                  <c:v>42186</c:v>
                </c:pt>
              </c:numCache>
            </c:numRef>
          </c:cat>
          <c:val>
            <c:numRef>
              <c:f>Data!$D$2:$D$284</c:f>
              <c:numCache>
                <c:formatCode>#,##0</c:formatCode>
                <c:ptCount val="283"/>
                <c:pt idx="0">
                  <c:v>131193</c:v>
                </c:pt>
                <c:pt idx="1">
                  <c:v>131218</c:v>
                </c:pt>
                <c:pt idx="2">
                  <c:v>142720</c:v>
                </c:pt>
                <c:pt idx="3">
                  <c:v>147194</c:v>
                </c:pt>
                <c:pt idx="4">
                  <c:v>152442</c:v>
                </c:pt>
                <c:pt idx="5">
                  <c:v>152218</c:v>
                </c:pt>
                <c:pt idx="6">
                  <c:v>152770</c:v>
                </c:pt>
                <c:pt idx="7">
                  <c:v>152726</c:v>
                </c:pt>
                <c:pt idx="8">
                  <c:v>148170</c:v>
                </c:pt>
                <c:pt idx="9">
                  <c:v>156034</c:v>
                </c:pt>
                <c:pt idx="10">
                  <c:v>154527</c:v>
                </c:pt>
                <c:pt idx="11">
                  <c:v>190648</c:v>
                </c:pt>
                <c:pt idx="12">
                  <c:v>137677</c:v>
                </c:pt>
                <c:pt idx="13">
                  <c:v>134411</c:v>
                </c:pt>
                <c:pt idx="14">
                  <c:v>152917</c:v>
                </c:pt>
                <c:pt idx="15">
                  <c:v>158360</c:v>
                </c:pt>
                <c:pt idx="16">
                  <c:v>163676</c:v>
                </c:pt>
                <c:pt idx="17">
                  <c:v>163054</c:v>
                </c:pt>
                <c:pt idx="18">
                  <c:v>164623</c:v>
                </c:pt>
                <c:pt idx="19">
                  <c:v>164278</c:v>
                </c:pt>
                <c:pt idx="20">
                  <c:v>159529</c:v>
                </c:pt>
                <c:pt idx="21">
                  <c:v>163887</c:v>
                </c:pt>
                <c:pt idx="22">
                  <c:v>169758</c:v>
                </c:pt>
                <c:pt idx="23">
                  <c:v>206764</c:v>
                </c:pt>
                <c:pt idx="24">
                  <c:v>145728</c:v>
                </c:pt>
                <c:pt idx="25">
                  <c:v>146070</c:v>
                </c:pt>
                <c:pt idx="26">
                  <c:v>172084</c:v>
                </c:pt>
                <c:pt idx="27">
                  <c:v>171195</c:v>
                </c:pt>
                <c:pt idx="28">
                  <c:v>175614</c:v>
                </c:pt>
                <c:pt idx="29">
                  <c:v>178665</c:v>
                </c:pt>
                <c:pt idx="30">
                  <c:v>173403</c:v>
                </c:pt>
                <c:pt idx="31">
                  <c:v>182253</c:v>
                </c:pt>
                <c:pt idx="32">
                  <c:v>175200</c:v>
                </c:pt>
                <c:pt idx="33">
                  <c:v>178763</c:v>
                </c:pt>
                <c:pt idx="34">
                  <c:v>184128</c:v>
                </c:pt>
                <c:pt idx="35">
                  <c:v>222146</c:v>
                </c:pt>
                <c:pt idx="36">
                  <c:v>158526</c:v>
                </c:pt>
                <c:pt idx="37">
                  <c:v>155064</c:v>
                </c:pt>
                <c:pt idx="38">
                  <c:v>181720</c:v>
                </c:pt>
                <c:pt idx="39">
                  <c:v>176251</c:v>
                </c:pt>
                <c:pt idx="40">
                  <c:v>190334</c:v>
                </c:pt>
                <c:pt idx="41">
                  <c:v>191485</c:v>
                </c:pt>
                <c:pt idx="42">
                  <c:v>183059</c:v>
                </c:pt>
                <c:pt idx="43">
                  <c:v>193352</c:v>
                </c:pt>
                <c:pt idx="44">
                  <c:v>182280</c:v>
                </c:pt>
                <c:pt idx="45">
                  <c:v>184307</c:v>
                </c:pt>
                <c:pt idx="46">
                  <c:v>193400</c:v>
                </c:pt>
                <c:pt idx="47">
                  <c:v>227826</c:v>
                </c:pt>
                <c:pt idx="48">
                  <c:v>167034</c:v>
                </c:pt>
                <c:pt idx="49">
                  <c:v>173811</c:v>
                </c:pt>
                <c:pt idx="50">
                  <c:v>191277</c:v>
                </c:pt>
                <c:pt idx="51">
                  <c:v>191402</c:v>
                </c:pt>
                <c:pt idx="52">
                  <c:v>206021</c:v>
                </c:pt>
                <c:pt idx="53">
                  <c:v>197304</c:v>
                </c:pt>
                <c:pt idx="54">
                  <c:v>196818</c:v>
                </c:pt>
                <c:pt idx="55">
                  <c:v>204064</c:v>
                </c:pt>
                <c:pt idx="56">
                  <c:v>189696</c:v>
                </c:pt>
                <c:pt idx="57">
                  <c:v>201691</c:v>
                </c:pt>
                <c:pt idx="58">
                  <c:v>203603</c:v>
                </c:pt>
                <c:pt idx="59">
                  <c:v>237808</c:v>
                </c:pt>
                <c:pt idx="60">
                  <c:v>180756</c:v>
                </c:pt>
                <c:pt idx="61">
                  <c:v>178126</c:v>
                </c:pt>
                <c:pt idx="62">
                  <c:v>202095</c:v>
                </c:pt>
                <c:pt idx="63">
                  <c:v>200118</c:v>
                </c:pt>
                <c:pt idx="64">
                  <c:v>211961</c:v>
                </c:pt>
                <c:pt idx="65">
                  <c:v>206099</c:v>
                </c:pt>
                <c:pt idx="66">
                  <c:v>208705</c:v>
                </c:pt>
                <c:pt idx="67">
                  <c:v>211796</c:v>
                </c:pt>
                <c:pt idx="68">
                  <c:v>201216</c:v>
                </c:pt>
                <c:pt idx="69">
                  <c:v>209729</c:v>
                </c:pt>
                <c:pt idx="70">
                  <c:v>207728</c:v>
                </c:pt>
                <c:pt idx="71">
                  <c:v>250208</c:v>
                </c:pt>
                <c:pt idx="72">
                  <c:v>187457</c:v>
                </c:pt>
                <c:pt idx="73">
                  <c:v>183760</c:v>
                </c:pt>
                <c:pt idx="74">
                  <c:v>208473</c:v>
                </c:pt>
                <c:pt idx="75">
                  <c:v>211700</c:v>
                </c:pt>
                <c:pt idx="76">
                  <c:v>221272</c:v>
                </c:pt>
                <c:pt idx="77">
                  <c:v>220650</c:v>
                </c:pt>
                <c:pt idx="78">
                  <c:v>217646</c:v>
                </c:pt>
                <c:pt idx="79">
                  <c:v>217088</c:v>
                </c:pt>
                <c:pt idx="80">
                  <c:v>208594</c:v>
                </c:pt>
                <c:pt idx="81">
                  <c:v>220343</c:v>
                </c:pt>
                <c:pt idx="82">
                  <c:v>219160</c:v>
                </c:pt>
                <c:pt idx="83">
                  <c:v>267425</c:v>
                </c:pt>
                <c:pt idx="84">
                  <c:v>196690</c:v>
                </c:pt>
                <c:pt idx="85">
                  <c:v>199317</c:v>
                </c:pt>
                <c:pt idx="86">
                  <c:v>228999</c:v>
                </c:pt>
                <c:pt idx="87">
                  <c:v>227833</c:v>
                </c:pt>
                <c:pt idx="88">
                  <c:v>237481</c:v>
                </c:pt>
                <c:pt idx="89">
                  <c:v>236796</c:v>
                </c:pt>
                <c:pt idx="90">
                  <c:v>236740</c:v>
                </c:pt>
                <c:pt idx="91">
                  <c:v>240374</c:v>
                </c:pt>
                <c:pt idx="92">
                  <c:v>230628</c:v>
                </c:pt>
                <c:pt idx="93">
                  <c:v>233284</c:v>
                </c:pt>
                <c:pt idx="94">
                  <c:v>241183</c:v>
                </c:pt>
                <c:pt idx="95">
                  <c:v>294598</c:v>
                </c:pt>
                <c:pt idx="96">
                  <c:v>213535</c:v>
                </c:pt>
                <c:pt idx="97">
                  <c:v>226127</c:v>
                </c:pt>
                <c:pt idx="98">
                  <c:v>254594</c:v>
                </c:pt>
                <c:pt idx="99">
                  <c:v>239153</c:v>
                </c:pt>
                <c:pt idx="100">
                  <c:v>256566</c:v>
                </c:pt>
                <c:pt idx="101">
                  <c:v>255127</c:v>
                </c:pt>
                <c:pt idx="102">
                  <c:v>244712</c:v>
                </c:pt>
                <c:pt idx="103">
                  <c:v>257505</c:v>
                </c:pt>
                <c:pt idx="104">
                  <c:v>243502</c:v>
                </c:pt>
                <c:pt idx="105">
                  <c:v>244985</c:v>
                </c:pt>
                <c:pt idx="106">
                  <c:v>252477</c:v>
                </c:pt>
                <c:pt idx="107">
                  <c:v>293707</c:v>
                </c:pt>
                <c:pt idx="108">
                  <c:v>225441</c:v>
                </c:pt>
                <c:pt idx="109">
                  <c:v>223161</c:v>
                </c:pt>
                <c:pt idx="110">
                  <c:v>255103</c:v>
                </c:pt>
                <c:pt idx="111">
                  <c:v>248135</c:v>
                </c:pt>
                <c:pt idx="112">
                  <c:v>267515</c:v>
                </c:pt>
                <c:pt idx="113">
                  <c:v>259354</c:v>
                </c:pt>
                <c:pt idx="114">
                  <c:v>251244</c:v>
                </c:pt>
                <c:pt idx="115">
                  <c:v>266280</c:v>
                </c:pt>
                <c:pt idx="116">
                  <c:v>237363</c:v>
                </c:pt>
                <c:pt idx="117">
                  <c:v>264855</c:v>
                </c:pt>
                <c:pt idx="118">
                  <c:v>262967</c:v>
                </c:pt>
                <c:pt idx="119">
                  <c:v>298883</c:v>
                </c:pt>
                <c:pt idx="120">
                  <c:v>230738</c:v>
                </c:pt>
                <c:pt idx="121">
                  <c:v>227529</c:v>
                </c:pt>
                <c:pt idx="122">
                  <c:v>256803</c:v>
                </c:pt>
                <c:pt idx="123">
                  <c:v>258445</c:v>
                </c:pt>
                <c:pt idx="124">
                  <c:v>271012</c:v>
                </c:pt>
                <c:pt idx="125">
                  <c:v>260335</c:v>
                </c:pt>
                <c:pt idx="126">
                  <c:v>265702</c:v>
                </c:pt>
                <c:pt idx="127">
                  <c:v>277164</c:v>
                </c:pt>
                <c:pt idx="128">
                  <c:v>247096</c:v>
                </c:pt>
                <c:pt idx="129">
                  <c:v>260177</c:v>
                </c:pt>
                <c:pt idx="130">
                  <c:v>264350</c:v>
                </c:pt>
                <c:pt idx="131">
                  <c:v>308862</c:v>
                </c:pt>
                <c:pt idx="132">
                  <c:v>241885</c:v>
                </c:pt>
                <c:pt idx="133">
                  <c:v>232142</c:v>
                </c:pt>
                <c:pt idx="134">
                  <c:v>266235</c:v>
                </c:pt>
                <c:pt idx="135">
                  <c:v>265102</c:v>
                </c:pt>
                <c:pt idx="136">
                  <c:v>281249</c:v>
                </c:pt>
                <c:pt idx="137">
                  <c:v>270702</c:v>
                </c:pt>
                <c:pt idx="138">
                  <c:v>279134</c:v>
                </c:pt>
                <c:pt idx="139">
                  <c:v>285404</c:v>
                </c:pt>
                <c:pt idx="140">
                  <c:v>265356</c:v>
                </c:pt>
                <c:pt idx="141">
                  <c:v>273680</c:v>
                </c:pt>
                <c:pt idx="142">
                  <c:v>273591</c:v>
                </c:pt>
                <c:pt idx="143">
                  <c:v>326974</c:v>
                </c:pt>
                <c:pt idx="144">
                  <c:v>252390</c:v>
                </c:pt>
                <c:pt idx="145">
                  <c:v>253150</c:v>
                </c:pt>
                <c:pt idx="146">
                  <c:v>288808</c:v>
                </c:pt>
                <c:pt idx="147">
                  <c:v>283254</c:v>
                </c:pt>
                <c:pt idx="148">
                  <c:v>296609</c:v>
                </c:pt>
                <c:pt idx="149">
                  <c:v>288976</c:v>
                </c:pt>
                <c:pt idx="150">
                  <c:v>295099</c:v>
                </c:pt>
                <c:pt idx="151">
                  <c:v>294243</c:v>
                </c:pt>
                <c:pt idx="152">
                  <c:v>283209</c:v>
                </c:pt>
                <c:pt idx="153">
                  <c:v>287089</c:v>
                </c:pt>
                <c:pt idx="154">
                  <c:v>294401</c:v>
                </c:pt>
                <c:pt idx="155">
                  <c:v>356122</c:v>
                </c:pt>
                <c:pt idx="156">
                  <c:v>263489</c:v>
                </c:pt>
                <c:pt idx="157">
                  <c:v>264588</c:v>
                </c:pt>
                <c:pt idx="158">
                  <c:v>304757</c:v>
                </c:pt>
                <c:pt idx="159">
                  <c:v>303491</c:v>
                </c:pt>
                <c:pt idx="160">
                  <c:v>310921</c:v>
                </c:pt>
                <c:pt idx="161">
                  <c:v>318328</c:v>
                </c:pt>
                <c:pt idx="162">
                  <c:v>316764</c:v>
                </c:pt>
                <c:pt idx="163">
                  <c:v>320543</c:v>
                </c:pt>
                <c:pt idx="164">
                  <c:v>300161</c:v>
                </c:pt>
                <c:pt idx="165">
                  <c:v>301081</c:v>
                </c:pt>
                <c:pt idx="166">
                  <c:v>311716</c:v>
                </c:pt>
                <c:pt idx="167">
                  <c:v>371032</c:v>
                </c:pt>
                <c:pt idx="168">
                  <c:v>286319</c:v>
                </c:pt>
                <c:pt idx="169">
                  <c:v>282780</c:v>
                </c:pt>
                <c:pt idx="170">
                  <c:v>328178</c:v>
                </c:pt>
                <c:pt idx="171">
                  <c:v>315668</c:v>
                </c:pt>
                <c:pt idx="172">
                  <c:v>337026</c:v>
                </c:pt>
                <c:pt idx="173">
                  <c:v>331510</c:v>
                </c:pt>
                <c:pt idx="174">
                  <c:v>325688</c:v>
                </c:pt>
                <c:pt idx="175">
                  <c:v>337910</c:v>
                </c:pt>
                <c:pt idx="176">
                  <c:v>310431</c:v>
                </c:pt>
                <c:pt idx="177">
                  <c:v>311774</c:v>
                </c:pt>
                <c:pt idx="178">
                  <c:v>324014</c:v>
                </c:pt>
                <c:pt idx="179">
                  <c:v>380016</c:v>
                </c:pt>
                <c:pt idx="180">
                  <c:v>295211</c:v>
                </c:pt>
                <c:pt idx="181">
                  <c:v>290185</c:v>
                </c:pt>
                <c:pt idx="182">
                  <c:v>338097</c:v>
                </c:pt>
                <c:pt idx="183">
                  <c:v>321683</c:v>
                </c:pt>
                <c:pt idx="184">
                  <c:v>352587</c:v>
                </c:pt>
                <c:pt idx="185">
                  <c:v>338118</c:v>
                </c:pt>
                <c:pt idx="186">
                  <c:v>332620</c:v>
                </c:pt>
                <c:pt idx="187">
                  <c:v>347511</c:v>
                </c:pt>
                <c:pt idx="188">
                  <c:v>316918</c:v>
                </c:pt>
                <c:pt idx="189">
                  <c:v>330348</c:v>
                </c:pt>
                <c:pt idx="190">
                  <c:v>342425</c:v>
                </c:pt>
                <c:pt idx="191">
                  <c:v>389037</c:v>
                </c:pt>
                <c:pt idx="192">
                  <c:v>307594</c:v>
                </c:pt>
                <c:pt idx="193">
                  <c:v>308715</c:v>
                </c:pt>
                <c:pt idx="194">
                  <c:v>334559</c:v>
                </c:pt>
                <c:pt idx="195">
                  <c:v>333748</c:v>
                </c:pt>
                <c:pt idx="196">
                  <c:v>356951</c:v>
                </c:pt>
                <c:pt idx="197">
                  <c:v>339510</c:v>
                </c:pt>
                <c:pt idx="198">
                  <c:v>343506</c:v>
                </c:pt>
                <c:pt idx="199">
                  <c:v>340167</c:v>
                </c:pt>
                <c:pt idx="200">
                  <c:v>312373</c:v>
                </c:pt>
                <c:pt idx="201">
                  <c:v>311365</c:v>
                </c:pt>
                <c:pt idx="202">
                  <c:v>298053</c:v>
                </c:pt>
                <c:pt idx="203">
                  <c:v>343638</c:v>
                </c:pt>
                <c:pt idx="204">
                  <c:v>273784</c:v>
                </c:pt>
                <c:pt idx="205">
                  <c:v>264862</c:v>
                </c:pt>
                <c:pt idx="206">
                  <c:v>293443</c:v>
                </c:pt>
                <c:pt idx="207">
                  <c:v>293419</c:v>
                </c:pt>
                <c:pt idx="208">
                  <c:v>308051</c:v>
                </c:pt>
                <c:pt idx="209">
                  <c:v>305593</c:v>
                </c:pt>
                <c:pt idx="210">
                  <c:v>308959</c:v>
                </c:pt>
                <c:pt idx="211">
                  <c:v>312986</c:v>
                </c:pt>
                <c:pt idx="212">
                  <c:v>287645</c:v>
                </c:pt>
                <c:pt idx="213">
                  <c:v>300314</c:v>
                </c:pt>
                <c:pt idx="214">
                  <c:v>303197</c:v>
                </c:pt>
                <c:pt idx="215">
                  <c:v>362180</c:v>
                </c:pt>
                <c:pt idx="216">
                  <c:v>278535</c:v>
                </c:pt>
                <c:pt idx="217">
                  <c:v>275456</c:v>
                </c:pt>
                <c:pt idx="218">
                  <c:v>322883</c:v>
                </c:pt>
                <c:pt idx="219">
                  <c:v>319387</c:v>
                </c:pt>
                <c:pt idx="220">
                  <c:v>325465</c:v>
                </c:pt>
                <c:pt idx="221">
                  <c:v>319479</c:v>
                </c:pt>
                <c:pt idx="222">
                  <c:v>321083</c:v>
                </c:pt>
                <c:pt idx="223">
                  <c:v>320676</c:v>
                </c:pt>
                <c:pt idx="224">
                  <c:v>307853</c:v>
                </c:pt>
                <c:pt idx="225">
                  <c:v>315193</c:v>
                </c:pt>
                <c:pt idx="226">
                  <c:v>328253</c:v>
                </c:pt>
                <c:pt idx="227">
                  <c:v>388049</c:v>
                </c:pt>
                <c:pt idx="228">
                  <c:v>298146</c:v>
                </c:pt>
                <c:pt idx="229">
                  <c:v>298868</c:v>
                </c:pt>
                <c:pt idx="230">
                  <c:v>348353</c:v>
                </c:pt>
                <c:pt idx="231">
                  <c:v>339991</c:v>
                </c:pt>
                <c:pt idx="232">
                  <c:v>349175</c:v>
                </c:pt>
                <c:pt idx="233">
                  <c:v>347671</c:v>
                </c:pt>
                <c:pt idx="234">
                  <c:v>341184</c:v>
                </c:pt>
                <c:pt idx="235">
                  <c:v>351330</c:v>
                </c:pt>
                <c:pt idx="236">
                  <c:v>333245</c:v>
                </c:pt>
                <c:pt idx="237">
                  <c:v>337126</c:v>
                </c:pt>
                <c:pt idx="238">
                  <c:v>351821</c:v>
                </c:pt>
                <c:pt idx="239">
                  <c:v>410215</c:v>
                </c:pt>
                <c:pt idx="240">
                  <c:v>314870</c:v>
                </c:pt>
                <c:pt idx="241">
                  <c:v>331197</c:v>
                </c:pt>
                <c:pt idx="242">
                  <c:v>371042</c:v>
                </c:pt>
                <c:pt idx="243">
                  <c:v>350480</c:v>
                </c:pt>
                <c:pt idx="244">
                  <c:v>373713</c:v>
                </c:pt>
                <c:pt idx="245">
                  <c:v>356626</c:v>
                </c:pt>
                <c:pt idx="246">
                  <c:v>351103</c:v>
                </c:pt>
                <c:pt idx="247">
                  <c:v>372818</c:v>
                </c:pt>
                <c:pt idx="248">
                  <c:v>342927</c:v>
                </c:pt>
                <c:pt idx="249">
                  <c:v>355860</c:v>
                </c:pt>
                <c:pt idx="250">
                  <c:v>369571</c:v>
                </c:pt>
                <c:pt idx="251">
                  <c:v>417960</c:v>
                </c:pt>
                <c:pt idx="252">
                  <c:v>333850</c:v>
                </c:pt>
                <c:pt idx="253">
                  <c:v>332708</c:v>
                </c:pt>
                <c:pt idx="254">
                  <c:v>374010</c:v>
                </c:pt>
                <c:pt idx="255">
                  <c:v>367140</c:v>
                </c:pt>
                <c:pt idx="256">
                  <c:v>390687</c:v>
                </c:pt>
                <c:pt idx="257">
                  <c:v>370657</c:v>
                </c:pt>
                <c:pt idx="258">
                  <c:v>376900</c:v>
                </c:pt>
                <c:pt idx="259">
                  <c:v>388051</c:v>
                </c:pt>
                <c:pt idx="260">
                  <c:v>353435</c:v>
                </c:pt>
                <c:pt idx="261">
                  <c:v>370454</c:v>
                </c:pt>
                <c:pt idx="262">
                  <c:v>379187</c:v>
                </c:pt>
                <c:pt idx="263">
                  <c:v>431019</c:v>
                </c:pt>
                <c:pt idx="264">
                  <c:v>338717</c:v>
                </c:pt>
                <c:pt idx="265">
                  <c:v>336123</c:v>
                </c:pt>
                <c:pt idx="266">
                  <c:v>385415</c:v>
                </c:pt>
                <c:pt idx="267">
                  <c:v>382768</c:v>
                </c:pt>
                <c:pt idx="268">
                  <c:v>407164</c:v>
                </c:pt>
                <c:pt idx="269">
                  <c:v>385897</c:v>
                </c:pt>
                <c:pt idx="270">
                  <c:v>394170</c:v>
                </c:pt>
                <c:pt idx="271">
                  <c:v>399721</c:v>
                </c:pt>
                <c:pt idx="272">
                  <c:v>372924</c:v>
                </c:pt>
                <c:pt idx="273">
                  <c:v>387724</c:v>
                </c:pt>
                <c:pt idx="274">
                  <c:v>390174</c:v>
                </c:pt>
                <c:pt idx="275">
                  <c:v>448751</c:v>
                </c:pt>
                <c:pt idx="276">
                  <c:v>346652</c:v>
                </c:pt>
                <c:pt idx="277">
                  <c:v>339474</c:v>
                </c:pt>
                <c:pt idx="278">
                  <c:v>389603</c:v>
                </c:pt>
                <c:pt idx="279">
                  <c:v>386073</c:v>
                </c:pt>
                <c:pt idx="280">
                  <c:v>406782</c:v>
                </c:pt>
                <c:pt idx="281">
                  <c:v>395538</c:v>
                </c:pt>
                <c:pt idx="282">
                  <c:v>402871</c:v>
                </c:pt>
              </c:numCache>
            </c:numRef>
          </c:val>
          <c:smooth val="0"/>
          <c:extLst>
            <c:ext xmlns:c16="http://schemas.microsoft.com/office/drawing/2014/chart" uri="{C3380CC4-5D6E-409C-BE32-E72D297353CC}">
              <c16:uniqueId val="{00000001-6A1B-4096-87BF-67B74BE7166C}"/>
            </c:ext>
          </c:extLst>
        </c:ser>
        <c:dLbls>
          <c:showLegendKey val="0"/>
          <c:showVal val="0"/>
          <c:showCatName val="0"/>
          <c:showSerName val="0"/>
          <c:showPercent val="0"/>
          <c:showBubbleSize val="0"/>
        </c:dLbls>
        <c:marker val="1"/>
        <c:smooth val="0"/>
        <c:axId val="740835104"/>
        <c:axId val="740835760"/>
      </c:lineChart>
      <c:dateAx>
        <c:axId val="74083510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740835760"/>
        <c:crosses val="autoZero"/>
        <c:auto val="1"/>
        <c:lblOffset val="100"/>
        <c:baseTimeUnit val="months"/>
      </c:dateAx>
      <c:valAx>
        <c:axId val="740835760"/>
        <c:scaling>
          <c:orientation val="minMax"/>
        </c:scaling>
        <c:delete val="0"/>
        <c:axPos val="l"/>
        <c:numFmt formatCode="General" sourceLinked="0"/>
        <c:majorTickMark val="out"/>
        <c:minorTickMark val="none"/>
        <c:tickLblPos val="nextTo"/>
        <c:txPr>
          <a:bodyPr/>
          <a:lstStyle/>
          <a:p>
            <a:pPr>
              <a:defRPr sz="800" b="0"/>
            </a:pPr>
            <a:endParaRPr lang="en-US"/>
          </a:p>
        </c:txPr>
        <c:crossAx val="740835104"/>
        <c:crosses val="autoZero"/>
        <c:crossBetween val="between"/>
      </c:valAx>
    </c:plotArea>
    <c:legend>
      <c:legendPos val="r"/>
      <c:layout/>
      <c:overlay val="0"/>
      <c:spPr>
        <a:ln>
          <a:solidFill>
            <a:srgbClr val="000000"/>
          </a:solidFill>
          <a:prstDash val="solid"/>
        </a:ln>
      </c:spPr>
      <c:txPr>
        <a:bodyPr/>
        <a:lstStyle/>
        <a:p>
          <a:pPr>
            <a:defRPr sz="800"/>
          </a:pPr>
          <a:endParaRPr lang="en-US"/>
        </a:p>
      </c:txPr>
    </c:legend>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304800</xdr:colOff>
      <xdr:row>1</xdr:row>
      <xdr:rowOff>28575</xdr:rowOff>
    </xdr:from>
    <xdr:to>
      <xdr:col>8</xdr:col>
      <xdr:colOff>476250</xdr:colOff>
      <xdr:row>3</xdr:row>
      <xdr:rowOff>171449</xdr:rowOff>
    </xdr:to>
    <xdr:sp macro="" textlink="">
      <xdr:nvSpPr>
        <xdr:cNvPr id="3" name="TextBox 2"/>
        <xdr:cNvSpPr txBox="1"/>
      </xdr:nvSpPr>
      <xdr:spPr>
        <a:xfrm>
          <a:off x="304800" y="219075"/>
          <a:ext cx="5048250" cy="52387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U.S. Census Bureau (at</a:t>
          </a:r>
          <a:r>
            <a:rPr lang="en-US" sz="1100" baseline="0"/>
            <a:t> </a:t>
          </a:r>
          <a:r>
            <a:rPr lang="en-US" sz="1100"/>
            <a:t>http://www.census.gov/retail/marts/www/timeseries.html)</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581025</xdr:colOff>
      <xdr:row>22</xdr:row>
      <xdr:rowOff>28575</xdr:rowOff>
    </xdr:from>
    <xdr:to>
      <xdr:col>18</xdr:col>
      <xdr:colOff>171450</xdr:colOff>
      <xdr:row>36</xdr:row>
      <xdr:rowOff>104775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35</xdr:row>
      <xdr:rowOff>190499</xdr:rowOff>
    </xdr:from>
    <xdr:to>
      <xdr:col>10</xdr:col>
      <xdr:colOff>114300</xdr:colOff>
      <xdr:row>46</xdr:row>
      <xdr:rowOff>66674</xdr:rowOff>
    </xdr:to>
    <xdr:sp macro="" textlink="">
      <xdr:nvSpPr>
        <xdr:cNvPr id="5" name="TextBox 4"/>
        <xdr:cNvSpPr txBox="1"/>
      </xdr:nvSpPr>
      <xdr:spPr>
        <a:xfrm>
          <a:off x="4810125" y="6857999"/>
          <a:ext cx="3505200" cy="19716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Part</a:t>
          </a:r>
          <a:r>
            <a:rPr lang="en-US" sz="1100" baseline="0"/>
            <a:t> a: </a:t>
          </a:r>
          <a:r>
            <a:rPr lang="en-US" sz="1100"/>
            <a:t>The regular</a:t>
          </a:r>
          <a:r>
            <a:rPr lang="en-US" sz="1100" baseline="0"/>
            <a:t> seasonal pattern is clear in the red (actual) series in the top chart, whereas the blue (SA) series is much smoother.  (Both were trending steadily upward until mid-2008.) To see the seasonal pattern better, I calculated the averages for each month for each series and then graphed these averages. The red (SA) line of averages is nearly flat, but the blue line shows how sales tend to smaller in Jan and Feb and largest in Dec.</a:t>
          </a:r>
          <a:endParaRPr lang="en-US" sz="1100"/>
        </a:p>
      </xdr:txBody>
    </xdr:sp>
    <xdr:clientData/>
  </xdr:twoCellAnchor>
  <xdr:twoCellAnchor>
    <xdr:from>
      <xdr:col>10</xdr:col>
      <xdr:colOff>762000</xdr:colOff>
      <xdr:row>37</xdr:row>
      <xdr:rowOff>152400</xdr:rowOff>
    </xdr:from>
    <xdr:to>
      <xdr:col>15</xdr:col>
      <xdr:colOff>0</xdr:colOff>
      <xdr:row>44</xdr:row>
      <xdr:rowOff>180975</xdr:rowOff>
    </xdr:to>
    <xdr:sp macro="" textlink="">
      <xdr:nvSpPr>
        <xdr:cNvPr id="6" name="TextBox 5"/>
        <xdr:cNvSpPr txBox="1"/>
      </xdr:nvSpPr>
      <xdr:spPr>
        <a:xfrm>
          <a:off x="8963025" y="6629400"/>
          <a:ext cx="3238500" cy="13620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Part b: As of mid-2015, the trend was upward. If you want to be optimistic, you could extend this upward trend for the next 12 months. However, you would</a:t>
          </a:r>
          <a:r>
            <a:rPr lang="en-US" sz="1100" baseline="0"/>
            <a:t> have to adjust Dec, Jan, and Feb for seasonality (Jan and Feb downward by about 10-12% and Dec upward by about 18%).</a:t>
          </a:r>
          <a:endParaRPr lang="en-US" sz="1100"/>
        </a:p>
      </xdr:txBody>
    </xdr:sp>
    <xdr:clientData/>
  </xdr:twoCellAnchor>
  <xdr:twoCellAnchor>
    <xdr:from>
      <xdr:col>1</xdr:col>
      <xdr:colOff>0</xdr:colOff>
      <xdr:row>7</xdr:row>
      <xdr:rowOff>0</xdr:rowOff>
    </xdr:from>
    <xdr:to>
      <xdr:col>2</xdr:col>
      <xdr:colOff>47625</xdr:colOff>
      <xdr:row>10</xdr:row>
      <xdr:rowOff>28575</xdr:rowOff>
    </xdr:to>
    <xdr:sp macro="" textlink="">
      <xdr:nvSpPr>
        <xdr:cNvPr id="7" name="TextBox 6"/>
        <xdr:cNvSpPr txBox="1"/>
      </xdr:nvSpPr>
      <xdr:spPr>
        <a:xfrm>
          <a:off x="781050" y="1333500"/>
          <a:ext cx="1666875" cy="6000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Each value is expressed in millions of dollars.</a:t>
          </a:r>
          <a:endParaRPr lang="en-US"/>
        </a:p>
        <a:p>
          <a:endParaRPr lang="en-US" sz="1100"/>
        </a:p>
      </xdr:txBody>
    </xdr:sp>
    <xdr:clientData/>
  </xdr:twoCellAnchor>
  <xdr:twoCellAnchor editAs="oneCell">
    <xdr:from>
      <xdr:col>6</xdr:col>
      <xdr:colOff>12699</xdr:colOff>
      <xdr:row>0</xdr:row>
      <xdr:rowOff>0</xdr:rowOff>
    </xdr:from>
    <xdr:to>
      <xdr:col>15</xdr:col>
      <xdr:colOff>600074</xdr:colOff>
      <xdr:row>20</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K284"/>
  <sheetViews>
    <sheetView tabSelected="1" workbookViewId="0"/>
  </sheetViews>
  <sheetFormatPr defaultRowHeight="15" customHeight="1" x14ac:dyDescent="0.25"/>
  <cols>
    <col min="1" max="1" width="11.7109375" style="10" customWidth="1"/>
    <col min="2" max="2" width="24.28515625" style="2" bestFit="1" customWidth="1"/>
    <col min="3" max="3" width="16.140625" style="2" customWidth="1"/>
    <col min="4" max="4" width="16.140625" style="2" bestFit="1" customWidth="1"/>
    <col min="5" max="5" width="10.85546875" style="2" customWidth="1"/>
    <col min="6" max="6" width="9.140625" style="2"/>
    <col min="7" max="14" width="12.7109375" style="2" customWidth="1"/>
    <col min="15" max="258" width="9.140625" style="2"/>
    <col min="259" max="259" width="11.7109375" style="2" customWidth="1"/>
    <col min="260" max="514" width="9.140625" style="2"/>
    <col min="515" max="515" width="11.7109375" style="2" customWidth="1"/>
    <col min="516" max="770" width="9.140625" style="2"/>
    <col min="771" max="771" width="11.7109375" style="2" customWidth="1"/>
    <col min="772" max="1026" width="9.140625" style="2"/>
    <col min="1027" max="1027" width="11.7109375" style="2" customWidth="1"/>
    <col min="1028" max="1282" width="9.140625" style="2"/>
    <col min="1283" max="1283" width="11.7109375" style="2" customWidth="1"/>
    <col min="1284" max="1538" width="9.140625" style="2"/>
    <col min="1539" max="1539" width="11.7109375" style="2" customWidth="1"/>
    <col min="1540" max="1794" width="9.140625" style="2"/>
    <col min="1795" max="1795" width="11.7109375" style="2" customWidth="1"/>
    <col min="1796" max="2050" width="9.140625" style="2"/>
    <col min="2051" max="2051" width="11.7109375" style="2" customWidth="1"/>
    <col min="2052" max="2306" width="9.140625" style="2"/>
    <col min="2307" max="2307" width="11.7109375" style="2" customWidth="1"/>
    <col min="2308" max="2562" width="9.140625" style="2"/>
    <col min="2563" max="2563" width="11.7109375" style="2" customWidth="1"/>
    <col min="2564" max="2818" width="9.140625" style="2"/>
    <col min="2819" max="2819" width="11.7109375" style="2" customWidth="1"/>
    <col min="2820" max="3074" width="9.140625" style="2"/>
    <col min="3075" max="3075" width="11.7109375" style="2" customWidth="1"/>
    <col min="3076" max="3330" width="9.140625" style="2"/>
    <col min="3331" max="3331" width="11.7109375" style="2" customWidth="1"/>
    <col min="3332" max="3586" width="9.140625" style="2"/>
    <col min="3587" max="3587" width="11.7109375" style="2" customWidth="1"/>
    <col min="3588" max="3842" width="9.140625" style="2"/>
    <col min="3843" max="3843" width="11.7109375" style="2" customWidth="1"/>
    <col min="3844" max="4098" width="9.140625" style="2"/>
    <col min="4099" max="4099" width="11.7109375" style="2" customWidth="1"/>
    <col min="4100" max="4354" width="9.140625" style="2"/>
    <col min="4355" max="4355" width="11.7109375" style="2" customWidth="1"/>
    <col min="4356" max="4610" width="9.140625" style="2"/>
    <col min="4611" max="4611" width="11.7109375" style="2" customWidth="1"/>
    <col min="4612" max="4866" width="9.140625" style="2"/>
    <col min="4867" max="4867" width="11.7109375" style="2" customWidth="1"/>
    <col min="4868" max="5122" width="9.140625" style="2"/>
    <col min="5123" max="5123" width="11.7109375" style="2" customWidth="1"/>
    <col min="5124" max="5378" width="9.140625" style="2"/>
    <col min="5379" max="5379" width="11.7109375" style="2" customWidth="1"/>
    <col min="5380" max="5634" width="9.140625" style="2"/>
    <col min="5635" max="5635" width="11.7109375" style="2" customWidth="1"/>
    <col min="5636" max="5890" width="9.140625" style="2"/>
    <col min="5891" max="5891" width="11.7109375" style="2" customWidth="1"/>
    <col min="5892" max="6146" width="9.140625" style="2"/>
    <col min="6147" max="6147" width="11.7109375" style="2" customWidth="1"/>
    <col min="6148" max="6402" width="9.140625" style="2"/>
    <col min="6403" max="6403" width="11.7109375" style="2" customWidth="1"/>
    <col min="6404" max="6658" width="9.140625" style="2"/>
    <col min="6659" max="6659" width="11.7109375" style="2" customWidth="1"/>
    <col min="6660" max="6914" width="9.140625" style="2"/>
    <col min="6915" max="6915" width="11.7109375" style="2" customWidth="1"/>
    <col min="6916" max="7170" width="9.140625" style="2"/>
    <col min="7171" max="7171" width="11.7109375" style="2" customWidth="1"/>
    <col min="7172" max="7426" width="9.140625" style="2"/>
    <col min="7427" max="7427" width="11.7109375" style="2" customWidth="1"/>
    <col min="7428" max="7682" width="9.140625" style="2"/>
    <col min="7683" max="7683" width="11.7109375" style="2" customWidth="1"/>
    <col min="7684" max="7938" width="9.140625" style="2"/>
    <col min="7939" max="7939" width="11.7109375" style="2" customWidth="1"/>
    <col min="7940" max="8194" width="9.140625" style="2"/>
    <col min="8195" max="8195" width="11.7109375" style="2" customWidth="1"/>
    <col min="8196" max="8450" width="9.140625" style="2"/>
    <col min="8451" max="8451" width="11.7109375" style="2" customWidth="1"/>
    <col min="8452" max="8706" width="9.140625" style="2"/>
    <col min="8707" max="8707" width="11.7109375" style="2" customWidth="1"/>
    <col min="8708" max="8962" width="9.140625" style="2"/>
    <col min="8963" max="8963" width="11.7109375" style="2" customWidth="1"/>
    <col min="8964" max="9218" width="9.140625" style="2"/>
    <col min="9219" max="9219" width="11.7109375" style="2" customWidth="1"/>
    <col min="9220" max="9474" width="9.140625" style="2"/>
    <col min="9475" max="9475" width="11.7109375" style="2" customWidth="1"/>
    <col min="9476" max="9730" width="9.140625" style="2"/>
    <col min="9731" max="9731" width="11.7109375" style="2" customWidth="1"/>
    <col min="9732" max="9986" width="9.140625" style="2"/>
    <col min="9987" max="9987" width="11.7109375" style="2" customWidth="1"/>
    <col min="9988" max="10242" width="9.140625" style="2"/>
    <col min="10243" max="10243" width="11.7109375" style="2" customWidth="1"/>
    <col min="10244" max="10498" width="9.140625" style="2"/>
    <col min="10499" max="10499" width="11.7109375" style="2" customWidth="1"/>
    <col min="10500" max="10754" width="9.140625" style="2"/>
    <col min="10755" max="10755" width="11.7109375" style="2" customWidth="1"/>
    <col min="10756" max="11010" width="9.140625" style="2"/>
    <col min="11011" max="11011" width="11.7109375" style="2" customWidth="1"/>
    <col min="11012" max="11266" width="9.140625" style="2"/>
    <col min="11267" max="11267" width="11.7109375" style="2" customWidth="1"/>
    <col min="11268" max="11522" width="9.140625" style="2"/>
    <col min="11523" max="11523" width="11.7109375" style="2" customWidth="1"/>
    <col min="11524" max="11778" width="9.140625" style="2"/>
    <col min="11779" max="11779" width="11.7109375" style="2" customWidth="1"/>
    <col min="11780" max="12034" width="9.140625" style="2"/>
    <col min="12035" max="12035" width="11.7109375" style="2" customWidth="1"/>
    <col min="12036" max="12290" width="9.140625" style="2"/>
    <col min="12291" max="12291" width="11.7109375" style="2" customWidth="1"/>
    <col min="12292" max="12546" width="9.140625" style="2"/>
    <col min="12547" max="12547" width="11.7109375" style="2" customWidth="1"/>
    <col min="12548" max="12802" width="9.140625" style="2"/>
    <col min="12803" max="12803" width="11.7109375" style="2" customWidth="1"/>
    <col min="12804" max="13058" width="9.140625" style="2"/>
    <col min="13059" max="13059" width="11.7109375" style="2" customWidth="1"/>
    <col min="13060" max="13314" width="9.140625" style="2"/>
    <col min="13315" max="13315" width="11.7109375" style="2" customWidth="1"/>
    <col min="13316" max="13570" width="9.140625" style="2"/>
    <col min="13571" max="13571" width="11.7109375" style="2" customWidth="1"/>
    <col min="13572" max="13826" width="9.140625" style="2"/>
    <col min="13827" max="13827" width="11.7109375" style="2" customWidth="1"/>
    <col min="13828" max="14082" width="9.140625" style="2"/>
    <col min="14083" max="14083" width="11.7109375" style="2" customWidth="1"/>
    <col min="14084" max="14338" width="9.140625" style="2"/>
    <col min="14339" max="14339" width="11.7109375" style="2" customWidth="1"/>
    <col min="14340" max="14594" width="9.140625" style="2"/>
    <col min="14595" max="14595" width="11.7109375" style="2" customWidth="1"/>
    <col min="14596" max="14850" width="9.140625" style="2"/>
    <col min="14851" max="14851" width="11.7109375" style="2" customWidth="1"/>
    <col min="14852" max="15106" width="9.140625" style="2"/>
    <col min="15107" max="15107" width="11.7109375" style="2" customWidth="1"/>
    <col min="15108" max="15362" width="9.140625" style="2"/>
    <col min="15363" max="15363" width="11.7109375" style="2" customWidth="1"/>
    <col min="15364" max="15618" width="9.140625" style="2"/>
    <col min="15619" max="15619" width="11.7109375" style="2" customWidth="1"/>
    <col min="15620" max="15874" width="9.140625" style="2"/>
    <col min="15875" max="15875" width="11.7109375" style="2" customWidth="1"/>
    <col min="15876" max="16130" width="9.140625" style="2"/>
    <col min="16131" max="16131" width="11.7109375" style="2" customWidth="1"/>
    <col min="16132" max="16384" width="9.140625" style="2"/>
  </cols>
  <sheetData>
    <row r="1" spans="1:8" s="1" customFormat="1" ht="15" customHeight="1" x14ac:dyDescent="0.3">
      <c r="A1" s="8" t="s">
        <v>1</v>
      </c>
      <c r="B1" s="6" t="s">
        <v>0</v>
      </c>
      <c r="C1" s="6" t="s">
        <v>56</v>
      </c>
      <c r="D1" s="6" t="s">
        <v>2</v>
      </c>
      <c r="E1" s="6" t="s">
        <v>40</v>
      </c>
      <c r="H1" s="7"/>
    </row>
    <row r="2" spans="1:8" ht="15" customHeight="1" x14ac:dyDescent="0.3">
      <c r="A2" s="9">
        <v>33604</v>
      </c>
      <c r="B2" s="4">
        <v>146913</v>
      </c>
      <c r="C2" s="2">
        <v>0.89300000000000002</v>
      </c>
      <c r="D2" s="4">
        <f>ROUND(B2*C2,0)</f>
        <v>131193</v>
      </c>
      <c r="E2" s="4">
        <f>MONTH(A2)</f>
        <v>1</v>
      </c>
      <c r="H2" s="5"/>
    </row>
    <row r="3" spans="1:8" ht="15" customHeight="1" x14ac:dyDescent="0.3">
      <c r="A3" s="9">
        <v>33635</v>
      </c>
      <c r="B3" s="4">
        <v>147270</v>
      </c>
      <c r="C3" s="2">
        <v>0.89100000000000001</v>
      </c>
      <c r="D3" s="4">
        <f t="shared" ref="D3:D66" si="0">ROUND(B3*C3,0)</f>
        <v>131218</v>
      </c>
      <c r="E3" s="4">
        <f t="shared" ref="E3:E66" si="1">MONTH(A3)</f>
        <v>2</v>
      </c>
      <c r="H3" s="5"/>
    </row>
    <row r="4" spans="1:8" ht="15" customHeight="1" x14ac:dyDescent="0.3">
      <c r="A4" s="9">
        <v>33664</v>
      </c>
      <c r="B4" s="4">
        <v>146831</v>
      </c>
      <c r="C4" s="2">
        <v>0.97199999999999998</v>
      </c>
      <c r="D4" s="4">
        <f t="shared" si="0"/>
        <v>142720</v>
      </c>
      <c r="E4" s="4">
        <f t="shared" si="1"/>
        <v>3</v>
      </c>
      <c r="H4" s="5"/>
    </row>
    <row r="5" spans="1:8" ht="15" customHeight="1" x14ac:dyDescent="0.3">
      <c r="A5" s="9">
        <v>33695</v>
      </c>
      <c r="B5" s="4">
        <v>148082</v>
      </c>
      <c r="C5" s="2">
        <v>0.99399999999999999</v>
      </c>
      <c r="D5" s="4">
        <f t="shared" si="0"/>
        <v>147194</v>
      </c>
      <c r="E5" s="4">
        <f t="shared" si="1"/>
        <v>4</v>
      </c>
      <c r="H5" s="5"/>
    </row>
    <row r="6" spans="1:8" ht="15" customHeight="1" x14ac:dyDescent="0.3">
      <c r="A6" s="9">
        <v>33725</v>
      </c>
      <c r="B6" s="4">
        <v>149015</v>
      </c>
      <c r="C6" s="2">
        <v>1.0229999999999999</v>
      </c>
      <c r="D6" s="4">
        <f t="shared" si="0"/>
        <v>152442</v>
      </c>
      <c r="E6" s="4">
        <f t="shared" si="1"/>
        <v>5</v>
      </c>
      <c r="H6" s="5"/>
    </row>
    <row r="7" spans="1:8" ht="15" customHeight="1" x14ac:dyDescent="0.3">
      <c r="A7" s="9">
        <v>33756</v>
      </c>
      <c r="B7" s="4">
        <v>149821</v>
      </c>
      <c r="C7" s="2">
        <v>1.016</v>
      </c>
      <c r="D7" s="4">
        <f t="shared" si="0"/>
        <v>152218</v>
      </c>
      <c r="E7" s="4">
        <f t="shared" si="1"/>
        <v>6</v>
      </c>
      <c r="H7" s="5"/>
    </row>
    <row r="8" spans="1:8" ht="15" customHeight="1" x14ac:dyDescent="0.3">
      <c r="A8" s="9">
        <v>33786</v>
      </c>
      <c r="B8" s="4">
        <v>150809</v>
      </c>
      <c r="C8" s="2">
        <v>1.0129999999999999</v>
      </c>
      <c r="D8" s="4">
        <f t="shared" si="0"/>
        <v>152770</v>
      </c>
      <c r="E8" s="4">
        <f t="shared" si="1"/>
        <v>7</v>
      </c>
      <c r="H8" s="5"/>
    </row>
    <row r="9" spans="1:8" ht="15" customHeight="1" x14ac:dyDescent="0.3">
      <c r="A9" s="9">
        <v>33817</v>
      </c>
      <c r="B9" s="4">
        <v>151064</v>
      </c>
      <c r="C9" s="2">
        <v>1.0109999999999999</v>
      </c>
      <c r="D9" s="4">
        <f t="shared" si="0"/>
        <v>152726</v>
      </c>
      <c r="E9" s="4">
        <f t="shared" si="1"/>
        <v>8</v>
      </c>
      <c r="H9" s="5"/>
    </row>
    <row r="10" spans="1:8" ht="15" customHeight="1" x14ac:dyDescent="0.3">
      <c r="A10" s="9">
        <v>33848</v>
      </c>
      <c r="B10" s="4">
        <v>152595</v>
      </c>
      <c r="C10" s="2">
        <v>0.97099999999999997</v>
      </c>
      <c r="D10" s="4">
        <f t="shared" si="0"/>
        <v>148170</v>
      </c>
      <c r="E10" s="4">
        <f t="shared" si="1"/>
        <v>9</v>
      </c>
      <c r="H10" s="5"/>
    </row>
    <row r="11" spans="1:8" ht="15" customHeight="1" x14ac:dyDescent="0.3">
      <c r="A11" s="9">
        <v>33878</v>
      </c>
      <c r="B11" s="4">
        <v>153577</v>
      </c>
      <c r="C11" s="2">
        <v>1.016</v>
      </c>
      <c r="D11" s="4">
        <f t="shared" si="0"/>
        <v>156034</v>
      </c>
      <c r="E11" s="4">
        <f t="shared" si="1"/>
        <v>10</v>
      </c>
      <c r="H11" s="5"/>
    </row>
    <row r="12" spans="1:8" ht="15" customHeight="1" x14ac:dyDescent="0.3">
      <c r="A12" s="9">
        <v>33909</v>
      </c>
      <c r="B12" s="4">
        <v>153605</v>
      </c>
      <c r="C12" s="2">
        <v>1.006</v>
      </c>
      <c r="D12" s="4">
        <f t="shared" si="0"/>
        <v>154527</v>
      </c>
      <c r="E12" s="4">
        <f t="shared" si="1"/>
        <v>11</v>
      </c>
      <c r="H12" s="5"/>
    </row>
    <row r="13" spans="1:8" ht="15" customHeight="1" x14ac:dyDescent="0.3">
      <c r="A13" s="9">
        <v>33939</v>
      </c>
      <c r="B13" s="4">
        <v>155504</v>
      </c>
      <c r="C13" s="2">
        <v>1.226</v>
      </c>
      <c r="D13" s="4">
        <f t="shared" si="0"/>
        <v>190648</v>
      </c>
      <c r="E13" s="4">
        <f t="shared" si="1"/>
        <v>12</v>
      </c>
      <c r="H13" s="5"/>
    </row>
    <row r="14" spans="1:8" ht="15" customHeight="1" x14ac:dyDescent="0.3">
      <c r="A14" s="9">
        <v>33970</v>
      </c>
      <c r="B14" s="4">
        <v>157525</v>
      </c>
      <c r="C14" s="2">
        <v>0.874</v>
      </c>
      <c r="D14" s="4">
        <f t="shared" si="0"/>
        <v>137677</v>
      </c>
      <c r="E14" s="4">
        <f t="shared" si="1"/>
        <v>1</v>
      </c>
      <c r="H14" s="5"/>
    </row>
    <row r="15" spans="1:8" ht="15" customHeight="1" x14ac:dyDescent="0.3">
      <c r="A15" s="9">
        <v>34001</v>
      </c>
      <c r="B15" s="4">
        <v>156292</v>
      </c>
      <c r="C15" s="2">
        <v>0.86</v>
      </c>
      <c r="D15" s="4">
        <f t="shared" si="0"/>
        <v>134411</v>
      </c>
      <c r="E15" s="4">
        <f t="shared" si="1"/>
        <v>2</v>
      </c>
      <c r="H15" s="5"/>
    </row>
    <row r="16" spans="1:8" ht="15" customHeight="1" x14ac:dyDescent="0.3">
      <c r="A16" s="9">
        <v>34029</v>
      </c>
      <c r="B16" s="4">
        <v>154774</v>
      </c>
      <c r="C16" s="2">
        <v>0.98799999999999999</v>
      </c>
      <c r="D16" s="4">
        <f t="shared" si="0"/>
        <v>152917</v>
      </c>
      <c r="E16" s="4">
        <f t="shared" si="1"/>
        <v>3</v>
      </c>
      <c r="H16" s="5"/>
    </row>
    <row r="17" spans="1:11" ht="15" customHeight="1" x14ac:dyDescent="0.3">
      <c r="A17" s="9">
        <v>34060</v>
      </c>
      <c r="B17" s="4">
        <v>158996</v>
      </c>
      <c r="C17" s="2">
        <v>0.996</v>
      </c>
      <c r="D17" s="4">
        <f t="shared" si="0"/>
        <v>158360</v>
      </c>
      <c r="E17" s="4">
        <f t="shared" si="1"/>
        <v>4</v>
      </c>
      <c r="H17" s="5"/>
    </row>
    <row r="18" spans="1:11" ht="15" customHeight="1" x14ac:dyDescent="0.3">
      <c r="A18" s="9">
        <v>34090</v>
      </c>
      <c r="B18" s="4">
        <v>160624</v>
      </c>
      <c r="C18" s="2">
        <v>1.0189999999999999</v>
      </c>
      <c r="D18" s="4">
        <f t="shared" si="0"/>
        <v>163676</v>
      </c>
      <c r="E18" s="4">
        <f t="shared" si="1"/>
        <v>5</v>
      </c>
      <c r="H18" s="5"/>
    </row>
    <row r="19" spans="1:11" ht="15" customHeight="1" x14ac:dyDescent="0.25">
      <c r="A19" s="9">
        <v>34121</v>
      </c>
      <c r="B19" s="4">
        <v>160171</v>
      </c>
      <c r="C19" s="2">
        <v>1.018</v>
      </c>
      <c r="D19" s="4">
        <f t="shared" si="0"/>
        <v>163054</v>
      </c>
      <c r="E19" s="4">
        <f t="shared" si="1"/>
        <v>6</v>
      </c>
    </row>
    <row r="20" spans="1:11" ht="15" customHeight="1" x14ac:dyDescent="0.25">
      <c r="A20" s="9">
        <v>34151</v>
      </c>
      <c r="B20" s="4">
        <v>162832</v>
      </c>
      <c r="C20" s="2">
        <v>1.0109999999999999</v>
      </c>
      <c r="D20" s="4">
        <f t="shared" si="0"/>
        <v>164623</v>
      </c>
      <c r="E20" s="4">
        <f t="shared" si="1"/>
        <v>7</v>
      </c>
    </row>
    <row r="21" spans="1:11" ht="15" customHeight="1" x14ac:dyDescent="0.25">
      <c r="A21" s="9">
        <v>34182</v>
      </c>
      <c r="B21" s="4">
        <v>162491</v>
      </c>
      <c r="C21" s="2">
        <v>1.0109999999999999</v>
      </c>
      <c r="D21" s="4">
        <f t="shared" si="0"/>
        <v>164278</v>
      </c>
      <c r="E21" s="4">
        <f t="shared" si="1"/>
        <v>8</v>
      </c>
    </row>
    <row r="22" spans="1:11" ht="15" customHeight="1" x14ac:dyDescent="0.25">
      <c r="A22" s="9">
        <v>34213</v>
      </c>
      <c r="B22" s="4">
        <v>163285</v>
      </c>
      <c r="C22" s="2">
        <v>0.97699999999999998</v>
      </c>
      <c r="D22" s="4">
        <f t="shared" si="0"/>
        <v>159529</v>
      </c>
      <c r="E22" s="4">
        <f t="shared" si="1"/>
        <v>9</v>
      </c>
    </row>
    <row r="23" spans="1:11" ht="15" customHeight="1" x14ac:dyDescent="0.25">
      <c r="A23" s="9">
        <v>34243</v>
      </c>
      <c r="B23" s="4">
        <v>164711</v>
      </c>
      <c r="C23" s="2">
        <v>0.995</v>
      </c>
      <c r="D23" s="4">
        <f t="shared" si="0"/>
        <v>163887</v>
      </c>
      <c r="E23" s="4">
        <f t="shared" si="1"/>
        <v>10</v>
      </c>
      <c r="G23" s="13" t="s">
        <v>40</v>
      </c>
      <c r="H23" s="13" t="s">
        <v>1</v>
      </c>
      <c r="I23" s="14" t="s">
        <v>41</v>
      </c>
      <c r="J23" s="14" t="s">
        <v>42</v>
      </c>
      <c r="K23" s="17" t="s">
        <v>55</v>
      </c>
    </row>
    <row r="24" spans="1:11" ht="15" customHeight="1" x14ac:dyDescent="0.25">
      <c r="A24" s="9">
        <v>34274</v>
      </c>
      <c r="B24" s="4">
        <v>166593</v>
      </c>
      <c r="C24" s="2">
        <v>1.0189999999999999</v>
      </c>
      <c r="D24" s="4">
        <f t="shared" si="0"/>
        <v>169758</v>
      </c>
      <c r="E24" s="4">
        <f t="shared" si="1"/>
        <v>11</v>
      </c>
      <c r="G24" s="13">
        <v>1</v>
      </c>
      <c r="H24" s="13" t="s">
        <v>43</v>
      </c>
      <c r="I24" s="15">
        <f>AVERAGEIF($E$2:$E$284,$G24,D$2:D$284)</f>
        <v>241925.70833333334</v>
      </c>
      <c r="J24" s="15">
        <f>AVERAGEIF($E$2:$E$284,$G24,B$2:B$284)</f>
        <v>270032.5</v>
      </c>
      <c r="K24" s="16">
        <f t="shared" ref="K24:K35" si="2">I24/J24</f>
        <v>0.89591330055950058</v>
      </c>
    </row>
    <row r="25" spans="1:11" ht="15" customHeight="1" x14ac:dyDescent="0.25">
      <c r="A25" s="9">
        <v>34304</v>
      </c>
      <c r="B25" s="4">
        <v>168101</v>
      </c>
      <c r="C25" s="2">
        <v>1.23</v>
      </c>
      <c r="D25" s="4">
        <f t="shared" si="0"/>
        <v>206764</v>
      </c>
      <c r="E25" s="4">
        <f t="shared" si="1"/>
        <v>12</v>
      </c>
      <c r="G25" s="13">
        <v>2</v>
      </c>
      <c r="H25" s="13" t="s">
        <v>44</v>
      </c>
      <c r="I25" s="15">
        <f t="shared" ref="I25:I35" si="3">AVERAGEIF($E$2:$E$284,$G25,D$2:D$284)</f>
        <v>241201.75</v>
      </c>
      <c r="J25" s="15">
        <f t="shared" ref="J25:J35" si="4">AVERAGEIF($E$2:$E$284,$G25,B$2:B$284)</f>
        <v>270804.5</v>
      </c>
      <c r="K25" s="16">
        <f t="shared" si="2"/>
        <v>0.89068590071435294</v>
      </c>
    </row>
    <row r="26" spans="1:11" ht="15" customHeight="1" x14ac:dyDescent="0.25">
      <c r="A26" s="9">
        <v>34335</v>
      </c>
      <c r="B26" s="4">
        <v>167504</v>
      </c>
      <c r="C26" s="2">
        <v>0.87</v>
      </c>
      <c r="D26" s="4">
        <f t="shared" si="0"/>
        <v>145728</v>
      </c>
      <c r="E26" s="4">
        <f t="shared" si="1"/>
        <v>1</v>
      </c>
      <c r="G26" s="13">
        <v>3</v>
      </c>
      <c r="H26" s="13" t="s">
        <v>45</v>
      </c>
      <c r="I26" s="15">
        <f t="shared" si="3"/>
        <v>274673.66666666669</v>
      </c>
      <c r="J26" s="15">
        <f t="shared" si="4"/>
        <v>272363.125</v>
      </c>
      <c r="K26" s="16">
        <f t="shared" si="2"/>
        <v>1.0084833131014586</v>
      </c>
    </row>
    <row r="27" spans="1:11" ht="15" customHeight="1" x14ac:dyDescent="0.25">
      <c r="A27" s="9">
        <v>34366</v>
      </c>
      <c r="B27" s="4">
        <v>169652</v>
      </c>
      <c r="C27" s="2">
        <v>0.86099999999999999</v>
      </c>
      <c r="D27" s="4">
        <f t="shared" si="0"/>
        <v>146070</v>
      </c>
      <c r="E27" s="4">
        <f t="shared" si="1"/>
        <v>2</v>
      </c>
      <c r="G27" s="13">
        <v>4</v>
      </c>
      <c r="H27" s="13" t="s">
        <v>46</v>
      </c>
      <c r="I27" s="15">
        <f t="shared" si="3"/>
        <v>270499.58333333331</v>
      </c>
      <c r="J27" s="15">
        <f t="shared" si="4"/>
        <v>273218.70833333331</v>
      </c>
      <c r="K27" s="16">
        <f t="shared" si="2"/>
        <v>0.99004780815857385</v>
      </c>
    </row>
    <row r="28" spans="1:11" ht="15" customHeight="1" x14ac:dyDescent="0.25">
      <c r="A28" s="9">
        <v>34394</v>
      </c>
      <c r="B28" s="4">
        <v>172775</v>
      </c>
      <c r="C28" s="2">
        <v>0.996</v>
      </c>
      <c r="D28" s="4">
        <f t="shared" si="0"/>
        <v>172084</v>
      </c>
      <c r="E28" s="4">
        <f t="shared" si="1"/>
        <v>3</v>
      </c>
      <c r="G28" s="13">
        <v>5</v>
      </c>
      <c r="H28" s="13" t="s">
        <v>47</v>
      </c>
      <c r="I28" s="15">
        <f t="shared" si="3"/>
        <v>285428.08333333331</v>
      </c>
      <c r="J28" s="15">
        <f t="shared" si="4"/>
        <v>273982</v>
      </c>
      <c r="K28" s="16">
        <f t="shared" si="2"/>
        <v>1.0417767712234136</v>
      </c>
    </row>
    <row r="29" spans="1:11" ht="15" customHeight="1" x14ac:dyDescent="0.25">
      <c r="A29" s="9">
        <v>34425</v>
      </c>
      <c r="B29" s="4">
        <v>173099</v>
      </c>
      <c r="C29" s="2">
        <v>0.98899999999999999</v>
      </c>
      <c r="D29" s="4">
        <f t="shared" si="0"/>
        <v>171195</v>
      </c>
      <c r="E29" s="4">
        <f t="shared" si="1"/>
        <v>4</v>
      </c>
      <c r="G29" s="13">
        <v>6</v>
      </c>
      <c r="H29" s="13" t="s">
        <v>48</v>
      </c>
      <c r="I29" s="15">
        <f t="shared" si="3"/>
        <v>278737.16666666669</v>
      </c>
      <c r="J29" s="15">
        <f t="shared" si="4"/>
        <v>275184.125</v>
      </c>
      <c r="K29" s="16">
        <f t="shared" si="2"/>
        <v>1.0129115066745462</v>
      </c>
    </row>
    <row r="30" spans="1:11" ht="15" customHeight="1" x14ac:dyDescent="0.25">
      <c r="A30" s="9">
        <v>34455</v>
      </c>
      <c r="B30" s="4">
        <v>172340</v>
      </c>
      <c r="C30" s="2">
        <v>1.0189999999999999</v>
      </c>
      <c r="D30" s="4">
        <f t="shared" si="0"/>
        <v>175614</v>
      </c>
      <c r="E30" s="4">
        <f t="shared" si="1"/>
        <v>5</v>
      </c>
      <c r="G30" s="13">
        <v>7</v>
      </c>
      <c r="H30" s="13" t="s">
        <v>49</v>
      </c>
      <c r="I30" s="15">
        <f t="shared" si="3"/>
        <v>278520.95833333331</v>
      </c>
      <c r="J30" s="15">
        <f t="shared" si="4"/>
        <v>276275.66666666669</v>
      </c>
      <c r="K30" s="16">
        <f t="shared" si="2"/>
        <v>1.0081269975519618</v>
      </c>
    </row>
    <row r="31" spans="1:11" ht="15" customHeight="1" x14ac:dyDescent="0.25">
      <c r="A31" s="9">
        <v>34486</v>
      </c>
      <c r="B31" s="4">
        <v>174307</v>
      </c>
      <c r="C31" s="2">
        <v>1.0249999999999999</v>
      </c>
      <c r="D31" s="4">
        <f t="shared" si="0"/>
        <v>178665</v>
      </c>
      <c r="E31" s="4">
        <f t="shared" si="1"/>
        <v>6</v>
      </c>
      <c r="G31" s="13">
        <v>8</v>
      </c>
      <c r="H31" s="13" t="s">
        <v>50</v>
      </c>
      <c r="I31" s="15">
        <f t="shared" si="3"/>
        <v>279923.47826086957</v>
      </c>
      <c r="J31" s="15">
        <f t="shared" si="4"/>
        <v>272092.47826086957</v>
      </c>
      <c r="K31" s="16">
        <f t="shared" si="2"/>
        <v>1.0287806559374715</v>
      </c>
    </row>
    <row r="32" spans="1:11" ht="15" customHeight="1" x14ac:dyDescent="0.25">
      <c r="A32" s="9">
        <v>34516</v>
      </c>
      <c r="B32" s="4">
        <v>174801</v>
      </c>
      <c r="C32" s="2">
        <v>0.99199999999999999</v>
      </c>
      <c r="D32" s="4">
        <f t="shared" si="0"/>
        <v>173403</v>
      </c>
      <c r="E32" s="4">
        <f t="shared" si="1"/>
        <v>7</v>
      </c>
      <c r="G32" s="13">
        <v>9</v>
      </c>
      <c r="H32" s="13" t="s">
        <v>51</v>
      </c>
      <c r="I32" s="15">
        <f t="shared" si="3"/>
        <v>261293.52173913043</v>
      </c>
      <c r="J32" s="15">
        <f t="shared" si="4"/>
        <v>272323</v>
      </c>
      <c r="K32" s="16">
        <f t="shared" si="2"/>
        <v>0.95949854305046001</v>
      </c>
    </row>
    <row r="33" spans="1:11" ht="15" customHeight="1" x14ac:dyDescent="0.25">
      <c r="A33" s="9">
        <v>34547</v>
      </c>
      <c r="B33" s="4">
        <v>177289</v>
      </c>
      <c r="C33" s="2">
        <v>1.028</v>
      </c>
      <c r="D33" s="4">
        <f t="shared" si="0"/>
        <v>182253</v>
      </c>
      <c r="E33" s="4">
        <f t="shared" si="1"/>
        <v>8</v>
      </c>
      <c r="G33" s="13">
        <v>10</v>
      </c>
      <c r="H33" s="13" t="s">
        <v>52</v>
      </c>
      <c r="I33" s="15">
        <f t="shared" si="3"/>
        <v>269567.95652173914</v>
      </c>
      <c r="J33" s="15">
        <f t="shared" si="4"/>
        <v>273533.86956521741</v>
      </c>
      <c r="K33" s="16">
        <f t="shared" si="2"/>
        <v>0.98550119935866776</v>
      </c>
    </row>
    <row r="34" spans="1:11" ht="15" customHeight="1" x14ac:dyDescent="0.25">
      <c r="A34" s="9">
        <v>34578</v>
      </c>
      <c r="B34" s="4">
        <v>178776</v>
      </c>
      <c r="C34" s="2">
        <v>0.98</v>
      </c>
      <c r="D34" s="4">
        <f t="shared" si="0"/>
        <v>175200</v>
      </c>
      <c r="E34" s="4">
        <f t="shared" si="1"/>
        <v>9</v>
      </c>
      <c r="G34" s="13">
        <v>11</v>
      </c>
      <c r="H34" s="13" t="s">
        <v>53</v>
      </c>
      <c r="I34" s="15">
        <f t="shared" si="3"/>
        <v>274768.86956521741</v>
      </c>
      <c r="J34" s="15">
        <f t="shared" si="4"/>
        <v>274030.95652173914</v>
      </c>
      <c r="K34" s="16">
        <f t="shared" si="2"/>
        <v>1.0026928090637808</v>
      </c>
    </row>
    <row r="35" spans="1:11" ht="15" customHeight="1" x14ac:dyDescent="0.25">
      <c r="A35" s="9">
        <v>34608</v>
      </c>
      <c r="B35" s="4">
        <v>180569</v>
      </c>
      <c r="C35" s="2">
        <v>0.99</v>
      </c>
      <c r="D35" s="4">
        <f t="shared" si="0"/>
        <v>178763</v>
      </c>
      <c r="E35" s="4">
        <f t="shared" si="1"/>
        <v>10</v>
      </c>
      <c r="G35" s="13">
        <v>12</v>
      </c>
      <c r="H35" s="13" t="s">
        <v>54</v>
      </c>
      <c r="I35" s="15">
        <f t="shared" si="3"/>
        <v>322776.86956521741</v>
      </c>
      <c r="J35" s="15">
        <f t="shared" si="4"/>
        <v>274585.04347826086</v>
      </c>
      <c r="K35" s="16">
        <f t="shared" si="2"/>
        <v>1.1755078334802744</v>
      </c>
    </row>
    <row r="36" spans="1:11" ht="15" customHeight="1" x14ac:dyDescent="0.25">
      <c r="A36" s="9">
        <v>34639</v>
      </c>
      <c r="B36" s="4">
        <v>180695</v>
      </c>
      <c r="C36" s="2">
        <v>1.0189999999999999</v>
      </c>
      <c r="D36" s="4">
        <f t="shared" si="0"/>
        <v>184128</v>
      </c>
      <c r="E36" s="4">
        <f t="shared" si="1"/>
        <v>11</v>
      </c>
    </row>
    <row r="37" spans="1:11" ht="15" customHeight="1" x14ac:dyDescent="0.25">
      <c r="A37" s="9">
        <v>34669</v>
      </c>
      <c r="B37" s="4">
        <v>181492</v>
      </c>
      <c r="C37" s="2">
        <v>1.224</v>
      </c>
      <c r="D37" s="4">
        <f t="shared" si="0"/>
        <v>222146</v>
      </c>
      <c r="E37" s="4">
        <f t="shared" si="1"/>
        <v>12</v>
      </c>
    </row>
    <row r="38" spans="1:11" ht="15" customHeight="1" x14ac:dyDescent="0.25">
      <c r="A38" s="9">
        <v>34700</v>
      </c>
      <c r="B38" s="4">
        <v>182423</v>
      </c>
      <c r="C38" s="2">
        <v>0.86899999999999999</v>
      </c>
      <c r="D38" s="4">
        <f t="shared" si="0"/>
        <v>158526</v>
      </c>
      <c r="E38" s="4">
        <f t="shared" si="1"/>
        <v>1</v>
      </c>
    </row>
    <row r="39" spans="1:11" ht="15" customHeight="1" x14ac:dyDescent="0.25">
      <c r="A39" s="9">
        <v>34731</v>
      </c>
      <c r="B39" s="4">
        <v>179472</v>
      </c>
      <c r="C39" s="2">
        <v>0.86399999999999999</v>
      </c>
      <c r="D39" s="4">
        <f t="shared" si="0"/>
        <v>155064</v>
      </c>
      <c r="E39" s="4">
        <f t="shared" si="1"/>
        <v>2</v>
      </c>
    </row>
    <row r="40" spans="1:11" ht="15" customHeight="1" x14ac:dyDescent="0.25">
      <c r="A40" s="9">
        <v>34759</v>
      </c>
      <c r="B40" s="4">
        <v>180996</v>
      </c>
      <c r="C40" s="2">
        <v>1.004</v>
      </c>
      <c r="D40" s="4">
        <f t="shared" si="0"/>
        <v>181720</v>
      </c>
      <c r="E40" s="4">
        <f t="shared" si="1"/>
        <v>3</v>
      </c>
    </row>
    <row r="41" spans="1:11" ht="15" customHeight="1" x14ac:dyDescent="0.25">
      <c r="A41" s="9">
        <v>34790</v>
      </c>
      <c r="B41" s="4">
        <v>181702</v>
      </c>
      <c r="C41" s="2">
        <v>0.97</v>
      </c>
      <c r="D41" s="4">
        <f t="shared" si="0"/>
        <v>176251</v>
      </c>
      <c r="E41" s="4">
        <f t="shared" si="1"/>
        <v>4</v>
      </c>
    </row>
    <row r="42" spans="1:11" ht="15" customHeight="1" x14ac:dyDescent="0.25">
      <c r="A42" s="9">
        <v>34820</v>
      </c>
      <c r="B42" s="4">
        <v>183543</v>
      </c>
      <c r="C42" s="2">
        <v>1.0369999999999999</v>
      </c>
      <c r="D42" s="4">
        <f t="shared" si="0"/>
        <v>190334</v>
      </c>
      <c r="E42" s="4">
        <f t="shared" si="1"/>
        <v>5</v>
      </c>
    </row>
    <row r="43" spans="1:11" ht="15" customHeight="1" x14ac:dyDescent="0.25">
      <c r="A43" s="9">
        <v>34851</v>
      </c>
      <c r="B43" s="4">
        <v>186088</v>
      </c>
      <c r="C43" s="2">
        <v>1.0289999999999999</v>
      </c>
      <c r="D43" s="4">
        <f t="shared" si="0"/>
        <v>191485</v>
      </c>
      <c r="E43" s="4">
        <f t="shared" si="1"/>
        <v>6</v>
      </c>
    </row>
    <row r="44" spans="1:11" ht="15" customHeight="1" x14ac:dyDescent="0.25">
      <c r="A44" s="9">
        <v>34881</v>
      </c>
      <c r="B44" s="4">
        <v>185470</v>
      </c>
      <c r="C44" s="2">
        <v>0.98699999999999999</v>
      </c>
      <c r="D44" s="4">
        <f t="shared" si="0"/>
        <v>183059</v>
      </c>
      <c r="E44" s="4">
        <f t="shared" si="1"/>
        <v>7</v>
      </c>
    </row>
    <row r="45" spans="1:11" ht="15" customHeight="1" x14ac:dyDescent="0.25">
      <c r="A45" s="9">
        <v>34912</v>
      </c>
      <c r="B45" s="4">
        <v>186814</v>
      </c>
      <c r="C45" s="2">
        <v>1.0349999999999999</v>
      </c>
      <c r="D45" s="4">
        <f t="shared" si="0"/>
        <v>193352</v>
      </c>
      <c r="E45" s="4">
        <f t="shared" si="1"/>
        <v>8</v>
      </c>
    </row>
    <row r="46" spans="1:11" ht="15" customHeight="1" x14ac:dyDescent="0.25">
      <c r="A46" s="9">
        <v>34943</v>
      </c>
      <c r="B46" s="4">
        <v>187338</v>
      </c>
      <c r="C46" s="2">
        <v>0.97299999999999998</v>
      </c>
      <c r="D46" s="4">
        <f t="shared" si="0"/>
        <v>182280</v>
      </c>
      <c r="E46" s="4">
        <f t="shared" si="1"/>
        <v>9</v>
      </c>
    </row>
    <row r="47" spans="1:11" ht="15" customHeight="1" x14ac:dyDescent="0.25">
      <c r="A47" s="9">
        <v>34973</v>
      </c>
      <c r="B47" s="4">
        <v>186546</v>
      </c>
      <c r="C47" s="2">
        <v>0.98799999999999999</v>
      </c>
      <c r="D47" s="4">
        <f t="shared" si="0"/>
        <v>184307</v>
      </c>
      <c r="E47" s="4">
        <f t="shared" si="1"/>
        <v>10</v>
      </c>
    </row>
    <row r="48" spans="1:11" ht="15" customHeight="1" x14ac:dyDescent="0.25">
      <c r="A48" s="9">
        <v>35004</v>
      </c>
      <c r="B48" s="4">
        <v>189052</v>
      </c>
      <c r="C48" s="2">
        <v>1.0229999999999999</v>
      </c>
      <c r="D48" s="4">
        <f t="shared" si="0"/>
        <v>193400</v>
      </c>
      <c r="E48" s="4">
        <f t="shared" si="1"/>
        <v>11</v>
      </c>
    </row>
    <row r="49" spans="1:5" ht="15" customHeight="1" x14ac:dyDescent="0.25">
      <c r="A49" s="9">
        <v>35034</v>
      </c>
      <c r="B49" s="4">
        <v>190809</v>
      </c>
      <c r="C49" s="2">
        <v>1.194</v>
      </c>
      <c r="D49" s="4">
        <f t="shared" si="0"/>
        <v>227826</v>
      </c>
      <c r="E49" s="4">
        <f t="shared" si="1"/>
        <v>12</v>
      </c>
    </row>
    <row r="50" spans="1:5" ht="15" customHeight="1" x14ac:dyDescent="0.25">
      <c r="A50" s="9">
        <v>35065</v>
      </c>
      <c r="B50" s="4">
        <v>189167</v>
      </c>
      <c r="C50" s="2">
        <v>0.88300000000000001</v>
      </c>
      <c r="D50" s="4">
        <f t="shared" si="0"/>
        <v>167034</v>
      </c>
      <c r="E50" s="4">
        <f t="shared" si="1"/>
        <v>1</v>
      </c>
    </row>
    <row r="51" spans="1:5" ht="15" customHeight="1" x14ac:dyDescent="0.25">
      <c r="A51" s="9">
        <v>35096</v>
      </c>
      <c r="B51" s="4">
        <v>192269</v>
      </c>
      <c r="C51" s="2">
        <v>0.90400000000000003</v>
      </c>
      <c r="D51" s="4">
        <f t="shared" si="0"/>
        <v>173811</v>
      </c>
      <c r="E51" s="4">
        <f t="shared" si="1"/>
        <v>2</v>
      </c>
    </row>
    <row r="52" spans="1:5" ht="15" customHeight="1" x14ac:dyDescent="0.25">
      <c r="A52" s="9">
        <v>35125</v>
      </c>
      <c r="B52" s="4">
        <v>193993</v>
      </c>
      <c r="C52" s="2">
        <v>0.98599999999999999</v>
      </c>
      <c r="D52" s="4">
        <f t="shared" si="0"/>
        <v>191277</v>
      </c>
      <c r="E52" s="4">
        <f t="shared" si="1"/>
        <v>3</v>
      </c>
    </row>
    <row r="53" spans="1:5" ht="15" customHeight="1" x14ac:dyDescent="0.25">
      <c r="A53" s="9">
        <v>35156</v>
      </c>
      <c r="B53" s="4">
        <v>194712</v>
      </c>
      <c r="C53" s="2">
        <v>0.98299999999999998</v>
      </c>
      <c r="D53" s="4">
        <f t="shared" si="0"/>
        <v>191402</v>
      </c>
      <c r="E53" s="4">
        <f t="shared" si="1"/>
        <v>4</v>
      </c>
    </row>
    <row r="54" spans="1:5" ht="15" customHeight="1" x14ac:dyDescent="0.25">
      <c r="A54" s="9">
        <v>35186</v>
      </c>
      <c r="B54" s="4">
        <v>196210</v>
      </c>
      <c r="C54" s="2">
        <v>1.05</v>
      </c>
      <c r="D54" s="4">
        <f t="shared" si="0"/>
        <v>206021</v>
      </c>
      <c r="E54" s="4">
        <f t="shared" si="1"/>
        <v>5</v>
      </c>
    </row>
    <row r="55" spans="1:5" ht="15" customHeight="1" x14ac:dyDescent="0.25">
      <c r="A55" s="9">
        <v>35217</v>
      </c>
      <c r="B55" s="4">
        <v>196127</v>
      </c>
      <c r="C55" s="2">
        <v>1.006</v>
      </c>
      <c r="D55" s="4">
        <f t="shared" si="0"/>
        <v>197304</v>
      </c>
      <c r="E55" s="4">
        <f t="shared" si="1"/>
        <v>6</v>
      </c>
    </row>
    <row r="56" spans="1:5" ht="15" customHeight="1" x14ac:dyDescent="0.25">
      <c r="A56" s="9">
        <v>35247</v>
      </c>
      <c r="B56" s="4">
        <v>196229</v>
      </c>
      <c r="C56" s="2">
        <v>1.0029999999999999</v>
      </c>
      <c r="D56" s="4">
        <f t="shared" si="0"/>
        <v>196818</v>
      </c>
      <c r="E56" s="4">
        <f t="shared" si="1"/>
        <v>7</v>
      </c>
    </row>
    <row r="57" spans="1:5" ht="15" customHeight="1" x14ac:dyDescent="0.25">
      <c r="A57" s="9">
        <v>35278</v>
      </c>
      <c r="B57" s="4">
        <v>196215</v>
      </c>
      <c r="C57" s="2">
        <v>1.04</v>
      </c>
      <c r="D57" s="4">
        <f t="shared" si="0"/>
        <v>204064</v>
      </c>
      <c r="E57" s="4">
        <f t="shared" si="1"/>
        <v>8</v>
      </c>
    </row>
    <row r="58" spans="1:5" ht="15" customHeight="1" x14ac:dyDescent="0.25">
      <c r="A58" s="9">
        <v>35309</v>
      </c>
      <c r="B58" s="4">
        <v>198843</v>
      </c>
      <c r="C58" s="2">
        <v>0.95399999999999996</v>
      </c>
      <c r="D58" s="4">
        <f t="shared" si="0"/>
        <v>189696</v>
      </c>
      <c r="E58" s="4">
        <f t="shared" si="1"/>
        <v>9</v>
      </c>
    </row>
    <row r="59" spans="1:5" ht="15" customHeight="1" x14ac:dyDescent="0.25">
      <c r="A59" s="9">
        <v>35339</v>
      </c>
      <c r="B59" s="4">
        <v>200488</v>
      </c>
      <c r="C59" s="2">
        <v>1.006</v>
      </c>
      <c r="D59" s="4">
        <f t="shared" si="0"/>
        <v>201691</v>
      </c>
      <c r="E59" s="4">
        <f t="shared" si="1"/>
        <v>10</v>
      </c>
    </row>
    <row r="60" spans="1:5" ht="15" customHeight="1" x14ac:dyDescent="0.25">
      <c r="A60" s="9">
        <v>35370</v>
      </c>
      <c r="B60" s="4">
        <v>200200</v>
      </c>
      <c r="C60" s="2">
        <v>1.0169999999999999</v>
      </c>
      <c r="D60" s="4">
        <f t="shared" si="0"/>
        <v>203603</v>
      </c>
      <c r="E60" s="4">
        <f t="shared" si="1"/>
        <v>11</v>
      </c>
    </row>
    <row r="61" spans="1:5" ht="15" customHeight="1" x14ac:dyDescent="0.25">
      <c r="A61" s="9">
        <v>35400</v>
      </c>
      <c r="B61" s="4">
        <v>201191</v>
      </c>
      <c r="C61" s="2">
        <v>1.1819999999999999</v>
      </c>
      <c r="D61" s="4">
        <f t="shared" si="0"/>
        <v>237808</v>
      </c>
      <c r="E61" s="4">
        <f t="shared" si="1"/>
        <v>12</v>
      </c>
    </row>
    <row r="62" spans="1:5" ht="15" customHeight="1" x14ac:dyDescent="0.25">
      <c r="A62" s="9">
        <v>35431</v>
      </c>
      <c r="B62" s="4">
        <v>202414</v>
      </c>
      <c r="C62" s="2">
        <v>0.89300000000000002</v>
      </c>
      <c r="D62" s="4">
        <f t="shared" si="0"/>
        <v>180756</v>
      </c>
      <c r="E62" s="4">
        <f t="shared" si="1"/>
        <v>1</v>
      </c>
    </row>
    <row r="63" spans="1:5" ht="15" customHeight="1" x14ac:dyDescent="0.25">
      <c r="A63" s="9">
        <v>35462</v>
      </c>
      <c r="B63" s="4">
        <v>204273</v>
      </c>
      <c r="C63" s="2">
        <v>0.872</v>
      </c>
      <c r="D63" s="4">
        <f t="shared" si="0"/>
        <v>178126</v>
      </c>
      <c r="E63" s="4">
        <f t="shared" si="1"/>
        <v>2</v>
      </c>
    </row>
    <row r="64" spans="1:5" ht="15" customHeight="1" x14ac:dyDescent="0.25">
      <c r="A64" s="9">
        <v>35490</v>
      </c>
      <c r="B64" s="4">
        <v>204965</v>
      </c>
      <c r="C64" s="2">
        <v>0.98599999999999999</v>
      </c>
      <c r="D64" s="4">
        <f t="shared" si="0"/>
        <v>202095</v>
      </c>
      <c r="E64" s="4">
        <f t="shared" si="1"/>
        <v>3</v>
      </c>
    </row>
    <row r="65" spans="1:5" ht="15" customHeight="1" x14ac:dyDescent="0.25">
      <c r="A65" s="9">
        <v>35521</v>
      </c>
      <c r="B65" s="4">
        <v>203372</v>
      </c>
      <c r="C65" s="2">
        <v>0.98399999999999999</v>
      </c>
      <c r="D65" s="4">
        <f t="shared" si="0"/>
        <v>200118</v>
      </c>
      <c r="E65" s="4">
        <f t="shared" si="1"/>
        <v>4</v>
      </c>
    </row>
    <row r="66" spans="1:5" ht="15" customHeight="1" x14ac:dyDescent="0.25">
      <c r="A66" s="9">
        <v>35551</v>
      </c>
      <c r="B66" s="4">
        <v>201676</v>
      </c>
      <c r="C66" s="2">
        <v>1.0509999999999999</v>
      </c>
      <c r="D66" s="4">
        <f t="shared" si="0"/>
        <v>211961</v>
      </c>
      <c r="E66" s="4">
        <f t="shared" si="1"/>
        <v>5</v>
      </c>
    </row>
    <row r="67" spans="1:5" ht="15" customHeight="1" x14ac:dyDescent="0.25">
      <c r="A67" s="9">
        <v>35582</v>
      </c>
      <c r="B67" s="4">
        <v>204666</v>
      </c>
      <c r="C67" s="2">
        <v>1.0069999999999999</v>
      </c>
      <c r="D67" s="4">
        <f t="shared" ref="D67:D130" si="5">ROUND(B67*C67,0)</f>
        <v>206099</v>
      </c>
      <c r="E67" s="4">
        <f t="shared" ref="E67:E130" si="6">MONTH(A67)</f>
        <v>6</v>
      </c>
    </row>
    <row r="68" spans="1:5" ht="15" customHeight="1" x14ac:dyDescent="0.25">
      <c r="A68" s="9">
        <v>35612</v>
      </c>
      <c r="B68" s="4">
        <v>207049</v>
      </c>
      <c r="C68" s="2">
        <v>1.008</v>
      </c>
      <c r="D68" s="4">
        <f t="shared" si="5"/>
        <v>208705</v>
      </c>
      <c r="E68" s="4">
        <f t="shared" si="6"/>
        <v>7</v>
      </c>
    </row>
    <row r="69" spans="1:5" ht="15" customHeight="1" x14ac:dyDescent="0.25">
      <c r="A69" s="9">
        <v>35643</v>
      </c>
      <c r="B69" s="4">
        <v>207643</v>
      </c>
      <c r="C69" s="2">
        <v>1.02</v>
      </c>
      <c r="D69" s="4">
        <f t="shared" si="5"/>
        <v>211796</v>
      </c>
      <c r="E69" s="4">
        <f t="shared" si="6"/>
        <v>8</v>
      </c>
    </row>
    <row r="70" spans="1:5" ht="15" customHeight="1" x14ac:dyDescent="0.25">
      <c r="A70" s="9">
        <v>35674</v>
      </c>
      <c r="B70" s="4">
        <v>208298</v>
      </c>
      <c r="C70" s="2">
        <v>0.96599999999999997</v>
      </c>
      <c r="D70" s="4">
        <f t="shared" si="5"/>
        <v>201216</v>
      </c>
      <c r="E70" s="4">
        <f t="shared" si="6"/>
        <v>9</v>
      </c>
    </row>
    <row r="71" spans="1:5" ht="15" customHeight="1" x14ac:dyDescent="0.25">
      <c r="A71" s="9">
        <v>35704</v>
      </c>
      <c r="B71" s="4">
        <v>208064</v>
      </c>
      <c r="C71" s="2">
        <v>1.008</v>
      </c>
      <c r="D71" s="4">
        <f t="shared" si="5"/>
        <v>209729</v>
      </c>
      <c r="E71" s="4">
        <f t="shared" si="6"/>
        <v>10</v>
      </c>
    </row>
    <row r="72" spans="1:5" ht="15" customHeight="1" x14ac:dyDescent="0.25">
      <c r="A72" s="9">
        <v>35735</v>
      </c>
      <c r="B72" s="4">
        <v>208982</v>
      </c>
      <c r="C72" s="2">
        <v>0.99399999999999999</v>
      </c>
      <c r="D72" s="4">
        <f t="shared" si="5"/>
        <v>207728</v>
      </c>
      <c r="E72" s="4">
        <f t="shared" si="6"/>
        <v>11</v>
      </c>
    </row>
    <row r="73" spans="1:5" ht="15" customHeight="1" x14ac:dyDescent="0.25">
      <c r="A73" s="9">
        <v>35765</v>
      </c>
      <c r="B73" s="4">
        <v>209379</v>
      </c>
      <c r="C73" s="2">
        <v>1.1950000000000001</v>
      </c>
      <c r="D73" s="4">
        <f t="shared" si="5"/>
        <v>250208</v>
      </c>
      <c r="E73" s="4">
        <f t="shared" si="6"/>
        <v>12</v>
      </c>
    </row>
    <row r="74" spans="1:5" ht="15" customHeight="1" x14ac:dyDescent="0.25">
      <c r="A74" s="9">
        <v>35796</v>
      </c>
      <c r="B74" s="4">
        <v>209684</v>
      </c>
      <c r="C74" s="2">
        <v>0.89400000000000002</v>
      </c>
      <c r="D74" s="4">
        <f t="shared" si="5"/>
        <v>187457</v>
      </c>
      <c r="E74" s="4">
        <f t="shared" si="6"/>
        <v>1</v>
      </c>
    </row>
    <row r="75" spans="1:5" ht="15" customHeight="1" x14ac:dyDescent="0.25">
      <c r="A75" s="9">
        <v>35827</v>
      </c>
      <c r="B75" s="4">
        <v>209532</v>
      </c>
      <c r="C75" s="2">
        <v>0.877</v>
      </c>
      <c r="D75" s="4">
        <f t="shared" si="5"/>
        <v>183760</v>
      </c>
      <c r="E75" s="4">
        <f t="shared" si="6"/>
        <v>2</v>
      </c>
    </row>
    <row r="76" spans="1:5" ht="15" customHeight="1" x14ac:dyDescent="0.25">
      <c r="A76" s="9">
        <v>35855</v>
      </c>
      <c r="B76" s="4">
        <v>210792</v>
      </c>
      <c r="C76" s="2">
        <v>0.98899999999999999</v>
      </c>
      <c r="D76" s="4">
        <f t="shared" si="5"/>
        <v>208473</v>
      </c>
      <c r="E76" s="4">
        <f t="shared" si="6"/>
        <v>3</v>
      </c>
    </row>
    <row r="77" spans="1:5" ht="15" customHeight="1" x14ac:dyDescent="0.25">
      <c r="A77" s="9">
        <v>35886</v>
      </c>
      <c r="B77" s="4">
        <v>213623</v>
      </c>
      <c r="C77" s="2">
        <v>0.99099999999999999</v>
      </c>
      <c r="D77" s="4">
        <f t="shared" si="5"/>
        <v>211700</v>
      </c>
      <c r="E77" s="4">
        <f t="shared" si="6"/>
        <v>4</v>
      </c>
    </row>
    <row r="78" spans="1:5" ht="15" customHeight="1" x14ac:dyDescent="0.25">
      <c r="A78" s="9">
        <v>35916</v>
      </c>
      <c r="B78" s="4">
        <v>214619</v>
      </c>
      <c r="C78" s="2">
        <v>1.0309999999999999</v>
      </c>
      <c r="D78" s="4">
        <f t="shared" si="5"/>
        <v>221272</v>
      </c>
      <c r="E78" s="4">
        <f t="shared" si="6"/>
        <v>5</v>
      </c>
    </row>
    <row r="79" spans="1:5" ht="15" customHeight="1" x14ac:dyDescent="0.25">
      <c r="A79" s="9">
        <v>35947</v>
      </c>
      <c r="B79" s="4">
        <v>216324</v>
      </c>
      <c r="C79" s="2">
        <v>1.02</v>
      </c>
      <c r="D79" s="4">
        <f t="shared" si="5"/>
        <v>220650</v>
      </c>
      <c r="E79" s="4">
        <f t="shared" si="6"/>
        <v>6</v>
      </c>
    </row>
    <row r="80" spans="1:5" ht="15" customHeight="1" x14ac:dyDescent="0.25">
      <c r="A80" s="9">
        <v>35977</v>
      </c>
      <c r="B80" s="4">
        <v>214853</v>
      </c>
      <c r="C80" s="2">
        <v>1.0129999999999999</v>
      </c>
      <c r="D80" s="4">
        <f t="shared" si="5"/>
        <v>217646</v>
      </c>
      <c r="E80" s="4">
        <f t="shared" si="6"/>
        <v>7</v>
      </c>
    </row>
    <row r="81" spans="1:7" ht="15" customHeight="1" x14ac:dyDescent="0.25">
      <c r="A81" s="9">
        <v>36008</v>
      </c>
      <c r="B81" s="4">
        <v>213669</v>
      </c>
      <c r="C81" s="2">
        <v>1.016</v>
      </c>
      <c r="D81" s="4">
        <f t="shared" si="5"/>
        <v>217088</v>
      </c>
      <c r="E81" s="4">
        <f t="shared" si="6"/>
        <v>8</v>
      </c>
    </row>
    <row r="82" spans="1:7" ht="15" customHeight="1" x14ac:dyDescent="0.25">
      <c r="A82" s="9">
        <v>36039</v>
      </c>
      <c r="B82" s="4">
        <v>215712</v>
      </c>
      <c r="C82" s="2">
        <v>0.96699999999999997</v>
      </c>
      <c r="D82" s="4">
        <f t="shared" si="5"/>
        <v>208594</v>
      </c>
      <c r="E82" s="4">
        <f t="shared" si="6"/>
        <v>9</v>
      </c>
    </row>
    <row r="83" spans="1:7" ht="15" customHeight="1" x14ac:dyDescent="0.25">
      <c r="A83" s="9">
        <v>36069</v>
      </c>
      <c r="B83" s="4">
        <v>219465</v>
      </c>
      <c r="C83" s="2">
        <v>1.004</v>
      </c>
      <c r="D83" s="4">
        <f t="shared" si="5"/>
        <v>220343</v>
      </c>
      <c r="E83" s="4">
        <f t="shared" si="6"/>
        <v>10</v>
      </c>
    </row>
    <row r="84" spans="1:7" ht="15" customHeight="1" x14ac:dyDescent="0.25">
      <c r="A84" s="9">
        <v>36100</v>
      </c>
      <c r="B84" s="4">
        <v>221150</v>
      </c>
      <c r="C84" s="2">
        <v>0.99099999999999999</v>
      </c>
      <c r="D84" s="4">
        <f t="shared" si="5"/>
        <v>219160</v>
      </c>
      <c r="E84" s="4">
        <f t="shared" si="6"/>
        <v>11</v>
      </c>
    </row>
    <row r="85" spans="1:7" ht="15" customHeight="1" x14ac:dyDescent="0.25">
      <c r="A85" s="9">
        <v>36130</v>
      </c>
      <c r="B85" s="4">
        <v>223226</v>
      </c>
      <c r="C85" s="2">
        <v>1.198</v>
      </c>
      <c r="D85" s="4">
        <f t="shared" si="5"/>
        <v>267425</v>
      </c>
      <c r="E85" s="4">
        <f t="shared" si="6"/>
        <v>12</v>
      </c>
    </row>
    <row r="86" spans="1:7" ht="15" customHeight="1" x14ac:dyDescent="0.25">
      <c r="A86" s="9">
        <v>36161</v>
      </c>
      <c r="B86" s="4">
        <v>224020</v>
      </c>
      <c r="C86" s="2">
        <v>0.878</v>
      </c>
      <c r="D86" s="4">
        <f t="shared" si="5"/>
        <v>196690</v>
      </c>
      <c r="E86" s="4">
        <f t="shared" si="6"/>
        <v>1</v>
      </c>
      <c r="F86" s="3"/>
      <c r="G86" s="3"/>
    </row>
    <row r="87" spans="1:7" ht="15" customHeight="1" x14ac:dyDescent="0.25">
      <c r="A87" s="9">
        <v>36192</v>
      </c>
      <c r="B87" s="4">
        <v>226240</v>
      </c>
      <c r="C87" s="2">
        <v>0.88100000000000001</v>
      </c>
      <c r="D87" s="4">
        <f t="shared" si="5"/>
        <v>199317</v>
      </c>
      <c r="E87" s="4">
        <f t="shared" si="6"/>
        <v>2</v>
      </c>
      <c r="F87" s="3"/>
      <c r="G87" s="3"/>
    </row>
    <row r="88" spans="1:7" ht="15" customHeight="1" x14ac:dyDescent="0.25">
      <c r="A88" s="9">
        <v>36220</v>
      </c>
      <c r="B88" s="4">
        <v>227407</v>
      </c>
      <c r="C88" s="2">
        <v>1.0069999999999999</v>
      </c>
      <c r="D88" s="4">
        <f t="shared" si="5"/>
        <v>228999</v>
      </c>
      <c r="E88" s="4">
        <f t="shared" si="6"/>
        <v>3</v>
      </c>
      <c r="F88" s="3"/>
      <c r="G88" s="3"/>
    </row>
    <row r="89" spans="1:7" ht="15" customHeight="1" x14ac:dyDescent="0.25">
      <c r="A89" s="9">
        <v>36251</v>
      </c>
      <c r="B89" s="4">
        <v>228978</v>
      </c>
      <c r="C89" s="2">
        <v>0.995</v>
      </c>
      <c r="D89" s="4">
        <f t="shared" si="5"/>
        <v>227833</v>
      </c>
      <c r="E89" s="4">
        <f t="shared" si="6"/>
        <v>4</v>
      </c>
      <c r="F89" s="3"/>
      <c r="G89" s="3"/>
    </row>
    <row r="90" spans="1:7" ht="15" customHeight="1" x14ac:dyDescent="0.25">
      <c r="A90" s="9">
        <v>36281</v>
      </c>
      <c r="B90" s="4">
        <v>231238</v>
      </c>
      <c r="C90" s="2">
        <v>1.0269999999999999</v>
      </c>
      <c r="D90" s="4">
        <f t="shared" si="5"/>
        <v>237481</v>
      </c>
      <c r="E90" s="4">
        <f t="shared" si="6"/>
        <v>5</v>
      </c>
      <c r="F90" s="3"/>
      <c r="G90" s="3"/>
    </row>
    <row r="91" spans="1:7" ht="15" customHeight="1" x14ac:dyDescent="0.25">
      <c r="A91" s="9">
        <v>36312</v>
      </c>
      <c r="B91" s="4">
        <v>231926</v>
      </c>
      <c r="C91" s="2">
        <v>1.0209999999999999</v>
      </c>
      <c r="D91" s="4">
        <f t="shared" si="5"/>
        <v>236796</v>
      </c>
      <c r="E91" s="4">
        <f t="shared" si="6"/>
        <v>6</v>
      </c>
      <c r="F91" s="3"/>
      <c r="G91" s="3"/>
    </row>
    <row r="92" spans="1:7" ht="15" customHeight="1" x14ac:dyDescent="0.25">
      <c r="A92" s="9">
        <v>36342</v>
      </c>
      <c r="B92" s="4">
        <v>233933</v>
      </c>
      <c r="C92" s="2">
        <v>1.012</v>
      </c>
      <c r="D92" s="4">
        <f t="shared" si="5"/>
        <v>236740</v>
      </c>
      <c r="E92" s="4">
        <f t="shared" si="6"/>
        <v>7</v>
      </c>
      <c r="F92" s="3"/>
      <c r="G92" s="3"/>
    </row>
    <row r="93" spans="1:7" ht="15" customHeight="1" x14ac:dyDescent="0.25">
      <c r="A93" s="9">
        <v>36373</v>
      </c>
      <c r="B93" s="4">
        <v>236589</v>
      </c>
      <c r="C93" s="2">
        <v>1.016</v>
      </c>
      <c r="D93" s="4">
        <f t="shared" si="5"/>
        <v>240374</v>
      </c>
      <c r="E93" s="4">
        <f t="shared" si="6"/>
        <v>8</v>
      </c>
      <c r="F93" s="3"/>
      <c r="G93" s="3"/>
    </row>
    <row r="94" spans="1:7" ht="15" customHeight="1" x14ac:dyDescent="0.25">
      <c r="A94" s="9">
        <v>36404</v>
      </c>
      <c r="B94" s="4">
        <v>237516</v>
      </c>
      <c r="C94" s="2">
        <v>0.97099999999999997</v>
      </c>
      <c r="D94" s="4">
        <f t="shared" si="5"/>
        <v>230628</v>
      </c>
      <c r="E94" s="4">
        <f t="shared" si="6"/>
        <v>9</v>
      </c>
      <c r="F94" s="3"/>
      <c r="G94" s="3"/>
    </row>
    <row r="95" spans="1:7" ht="15" customHeight="1" x14ac:dyDescent="0.25">
      <c r="A95" s="9">
        <v>36434</v>
      </c>
      <c r="B95" s="4">
        <v>237560</v>
      </c>
      <c r="C95" s="2">
        <v>0.98199999999999998</v>
      </c>
      <c r="D95" s="4">
        <f t="shared" si="5"/>
        <v>233284</v>
      </c>
      <c r="E95" s="4">
        <f t="shared" si="6"/>
        <v>10</v>
      </c>
      <c r="F95" s="3"/>
      <c r="G95" s="3"/>
    </row>
    <row r="96" spans="1:7" ht="15" customHeight="1" x14ac:dyDescent="0.25">
      <c r="A96" s="9">
        <v>36465</v>
      </c>
      <c r="B96" s="4">
        <v>240462</v>
      </c>
      <c r="C96" s="2">
        <v>1.0029999999999999</v>
      </c>
      <c r="D96" s="4">
        <f t="shared" si="5"/>
        <v>241183</v>
      </c>
      <c r="E96" s="4">
        <f t="shared" si="6"/>
        <v>11</v>
      </c>
      <c r="F96" s="3"/>
      <c r="G96" s="3"/>
    </row>
    <row r="97" spans="1:7" ht="15" customHeight="1" x14ac:dyDescent="0.25">
      <c r="A97" s="9">
        <v>36495</v>
      </c>
      <c r="B97" s="4">
        <v>245498</v>
      </c>
      <c r="C97" s="2">
        <v>1.2</v>
      </c>
      <c r="D97" s="4">
        <f t="shared" si="5"/>
        <v>294598</v>
      </c>
      <c r="E97" s="4">
        <f t="shared" si="6"/>
        <v>12</v>
      </c>
      <c r="F97" s="3"/>
      <c r="G97" s="3"/>
    </row>
    <row r="98" spans="1:7" ht="15" customHeight="1" x14ac:dyDescent="0.25">
      <c r="A98" s="9">
        <v>36526</v>
      </c>
      <c r="B98" s="4">
        <v>243483</v>
      </c>
      <c r="C98" s="2">
        <v>0.877</v>
      </c>
      <c r="D98" s="4">
        <f t="shared" si="5"/>
        <v>213535</v>
      </c>
      <c r="E98" s="4">
        <f t="shared" si="6"/>
        <v>1</v>
      </c>
      <c r="F98" s="3"/>
      <c r="G98" s="3"/>
    </row>
    <row r="99" spans="1:7" ht="15" customHeight="1" x14ac:dyDescent="0.25">
      <c r="A99" s="9">
        <v>36557</v>
      </c>
      <c r="B99" s="4">
        <v>247133</v>
      </c>
      <c r="C99" s="2">
        <v>0.91500000000000004</v>
      </c>
      <c r="D99" s="4">
        <f t="shared" si="5"/>
        <v>226127</v>
      </c>
      <c r="E99" s="4">
        <f t="shared" si="6"/>
        <v>2</v>
      </c>
      <c r="F99" s="3"/>
      <c r="G99" s="3"/>
    </row>
    <row r="100" spans="1:7" ht="15" customHeight="1" x14ac:dyDescent="0.25">
      <c r="A100" s="9">
        <v>36586</v>
      </c>
      <c r="B100" s="4">
        <v>249847</v>
      </c>
      <c r="C100" s="2">
        <v>1.0189999999999999</v>
      </c>
      <c r="D100" s="4">
        <f t="shared" si="5"/>
        <v>254594</v>
      </c>
      <c r="E100" s="4">
        <f t="shared" si="6"/>
        <v>3</v>
      </c>
      <c r="F100" s="3"/>
      <c r="G100" s="3"/>
    </row>
    <row r="101" spans="1:7" ht="15" customHeight="1" x14ac:dyDescent="0.25">
      <c r="A101" s="9">
        <v>36617</v>
      </c>
      <c r="B101" s="4">
        <v>245789</v>
      </c>
      <c r="C101" s="2">
        <v>0.97299999999999998</v>
      </c>
      <c r="D101" s="4">
        <f t="shared" si="5"/>
        <v>239153</v>
      </c>
      <c r="E101" s="4">
        <f t="shared" si="6"/>
        <v>4</v>
      </c>
      <c r="F101" s="3"/>
      <c r="G101" s="3"/>
    </row>
    <row r="102" spans="1:7" ht="15" customHeight="1" x14ac:dyDescent="0.25">
      <c r="A102" s="9">
        <v>36647</v>
      </c>
      <c r="B102" s="4">
        <v>246225</v>
      </c>
      <c r="C102" s="2">
        <v>1.042</v>
      </c>
      <c r="D102" s="4">
        <f t="shared" si="5"/>
        <v>256566</v>
      </c>
      <c r="E102" s="4">
        <f t="shared" si="6"/>
        <v>5</v>
      </c>
    </row>
    <row r="103" spans="1:7" ht="15" customHeight="1" x14ac:dyDescent="0.25">
      <c r="A103" s="9">
        <v>36678</v>
      </c>
      <c r="B103" s="4">
        <v>248178</v>
      </c>
      <c r="C103" s="2">
        <v>1.028</v>
      </c>
      <c r="D103" s="4">
        <f t="shared" si="5"/>
        <v>255127</v>
      </c>
      <c r="E103" s="4">
        <f t="shared" si="6"/>
        <v>6</v>
      </c>
    </row>
    <row r="104" spans="1:7" ht="15" customHeight="1" x14ac:dyDescent="0.25">
      <c r="A104" s="9">
        <v>36708</v>
      </c>
      <c r="B104" s="4">
        <v>247184</v>
      </c>
      <c r="C104" s="2">
        <v>0.99</v>
      </c>
      <c r="D104" s="4">
        <f t="shared" si="5"/>
        <v>244712</v>
      </c>
      <c r="E104" s="4">
        <f t="shared" si="6"/>
        <v>7</v>
      </c>
    </row>
    <row r="105" spans="1:7" ht="15" customHeight="1" x14ac:dyDescent="0.25">
      <c r="A105" s="9">
        <v>36739</v>
      </c>
      <c r="B105" s="4">
        <v>247601</v>
      </c>
      <c r="C105" s="2">
        <v>1.04</v>
      </c>
      <c r="D105" s="4">
        <f t="shared" si="5"/>
        <v>257505</v>
      </c>
      <c r="E105" s="4">
        <f t="shared" si="6"/>
        <v>8</v>
      </c>
    </row>
    <row r="106" spans="1:7" ht="15" customHeight="1" x14ac:dyDescent="0.25">
      <c r="A106" s="9">
        <v>36770</v>
      </c>
      <c r="B106" s="4">
        <v>251812</v>
      </c>
      <c r="C106" s="2">
        <v>0.96699999999999997</v>
      </c>
      <c r="D106" s="4">
        <f t="shared" si="5"/>
        <v>243502</v>
      </c>
      <c r="E106" s="4">
        <f t="shared" si="6"/>
        <v>9</v>
      </c>
    </row>
    <row r="107" spans="1:7" ht="15" customHeight="1" x14ac:dyDescent="0.25">
      <c r="A107" s="9">
        <v>36800</v>
      </c>
      <c r="B107" s="4">
        <v>251267</v>
      </c>
      <c r="C107" s="2">
        <v>0.97499999999999998</v>
      </c>
      <c r="D107" s="4">
        <f t="shared" si="5"/>
        <v>244985</v>
      </c>
      <c r="E107" s="4">
        <f t="shared" si="6"/>
        <v>10</v>
      </c>
    </row>
    <row r="108" spans="1:7" ht="15" customHeight="1" x14ac:dyDescent="0.25">
      <c r="A108" s="9">
        <v>36831</v>
      </c>
      <c r="B108" s="4">
        <v>250225</v>
      </c>
      <c r="C108" s="2">
        <v>1.0089999999999999</v>
      </c>
      <c r="D108" s="4">
        <f t="shared" si="5"/>
        <v>252477</v>
      </c>
      <c r="E108" s="4">
        <f t="shared" si="6"/>
        <v>11</v>
      </c>
    </row>
    <row r="109" spans="1:7" ht="15" customHeight="1" x14ac:dyDescent="0.25">
      <c r="A109" s="9">
        <v>36861</v>
      </c>
      <c r="B109" s="4">
        <v>250603</v>
      </c>
      <c r="C109" s="2">
        <v>1.1719999999999999</v>
      </c>
      <c r="D109" s="4">
        <f t="shared" si="5"/>
        <v>293707</v>
      </c>
      <c r="E109" s="4">
        <f t="shared" si="6"/>
        <v>12</v>
      </c>
    </row>
    <row r="110" spans="1:7" ht="15" customHeight="1" x14ac:dyDescent="0.25">
      <c r="A110" s="9">
        <v>36892</v>
      </c>
      <c r="B110" s="4">
        <v>252736</v>
      </c>
      <c r="C110" s="2">
        <v>0.89200000000000002</v>
      </c>
      <c r="D110" s="4">
        <f t="shared" si="5"/>
        <v>225441</v>
      </c>
      <c r="E110" s="4">
        <f t="shared" si="6"/>
        <v>1</v>
      </c>
    </row>
    <row r="111" spans="1:7" ht="15" customHeight="1" x14ac:dyDescent="0.25">
      <c r="A111" s="9">
        <v>36923</v>
      </c>
      <c r="B111" s="4">
        <v>252730</v>
      </c>
      <c r="C111" s="2">
        <v>0.88300000000000001</v>
      </c>
      <c r="D111" s="4">
        <f t="shared" si="5"/>
        <v>223161</v>
      </c>
      <c r="E111" s="4">
        <f t="shared" si="6"/>
        <v>2</v>
      </c>
    </row>
    <row r="112" spans="1:7" ht="15" customHeight="1" x14ac:dyDescent="0.25">
      <c r="A112" s="9">
        <v>36951</v>
      </c>
      <c r="B112" s="4">
        <v>250346</v>
      </c>
      <c r="C112" s="2">
        <v>1.0189999999999999</v>
      </c>
      <c r="D112" s="4">
        <f t="shared" si="5"/>
        <v>255103</v>
      </c>
      <c r="E112" s="4">
        <f t="shared" si="6"/>
        <v>3</v>
      </c>
    </row>
    <row r="113" spans="1:5" ht="15" customHeight="1" x14ac:dyDescent="0.25">
      <c r="A113" s="9">
        <v>36982</v>
      </c>
      <c r="B113" s="4">
        <v>254759</v>
      </c>
      <c r="C113" s="2">
        <v>0.97399999999999998</v>
      </c>
      <c r="D113" s="4">
        <f t="shared" si="5"/>
        <v>248135</v>
      </c>
      <c r="E113" s="4">
        <f t="shared" si="6"/>
        <v>4</v>
      </c>
    </row>
    <row r="114" spans="1:5" ht="15" customHeight="1" x14ac:dyDescent="0.25">
      <c r="A114" s="9">
        <v>37012</v>
      </c>
      <c r="B114" s="4">
        <v>255262</v>
      </c>
      <c r="C114" s="2">
        <v>1.048</v>
      </c>
      <c r="D114" s="4">
        <f t="shared" si="5"/>
        <v>267515</v>
      </c>
      <c r="E114" s="4">
        <f t="shared" si="6"/>
        <v>5</v>
      </c>
    </row>
    <row r="115" spans="1:5" ht="15" customHeight="1" x14ac:dyDescent="0.25">
      <c r="A115" s="9">
        <v>37043</v>
      </c>
      <c r="B115" s="4">
        <v>254020</v>
      </c>
      <c r="C115" s="2">
        <v>1.0209999999999999</v>
      </c>
      <c r="D115" s="4">
        <f t="shared" si="5"/>
        <v>259354</v>
      </c>
      <c r="E115" s="4">
        <f t="shared" si="6"/>
        <v>6</v>
      </c>
    </row>
    <row r="116" spans="1:5" ht="15" customHeight="1" x14ac:dyDescent="0.25">
      <c r="A116" s="9">
        <v>37073</v>
      </c>
      <c r="B116" s="4">
        <v>253015</v>
      </c>
      <c r="C116" s="2">
        <v>0.99299999999999999</v>
      </c>
      <c r="D116" s="4">
        <f t="shared" si="5"/>
        <v>251244</v>
      </c>
      <c r="E116" s="4">
        <f t="shared" si="6"/>
        <v>7</v>
      </c>
    </row>
    <row r="117" spans="1:5" ht="15" customHeight="1" x14ac:dyDescent="0.25">
      <c r="A117" s="9">
        <v>37104</v>
      </c>
      <c r="B117" s="4">
        <v>254570</v>
      </c>
      <c r="C117" s="2">
        <v>1.046</v>
      </c>
      <c r="D117" s="4">
        <f t="shared" si="5"/>
        <v>266280</v>
      </c>
      <c r="E117" s="4">
        <f t="shared" si="6"/>
        <v>8</v>
      </c>
    </row>
    <row r="118" spans="1:5" ht="15" customHeight="1" x14ac:dyDescent="0.25">
      <c r="A118" s="9">
        <v>37135</v>
      </c>
      <c r="B118" s="4">
        <v>249856</v>
      </c>
      <c r="C118" s="2">
        <v>0.95</v>
      </c>
      <c r="D118" s="4">
        <f t="shared" si="5"/>
        <v>237363</v>
      </c>
      <c r="E118" s="4">
        <f t="shared" si="6"/>
        <v>9</v>
      </c>
    </row>
    <row r="119" spans="1:5" ht="15" customHeight="1" x14ac:dyDescent="0.25">
      <c r="A119" s="9">
        <v>37165</v>
      </c>
      <c r="B119" s="4">
        <v>268072</v>
      </c>
      <c r="C119" s="2">
        <v>0.98799999999999999</v>
      </c>
      <c r="D119" s="4">
        <f t="shared" si="5"/>
        <v>264855</v>
      </c>
      <c r="E119" s="4">
        <f t="shared" si="6"/>
        <v>10</v>
      </c>
    </row>
    <row r="120" spans="1:5" ht="15" customHeight="1" x14ac:dyDescent="0.25">
      <c r="A120" s="9">
        <v>37196</v>
      </c>
      <c r="B120" s="4">
        <v>260363</v>
      </c>
      <c r="C120" s="2">
        <v>1.01</v>
      </c>
      <c r="D120" s="4">
        <f t="shared" si="5"/>
        <v>262967</v>
      </c>
      <c r="E120" s="4">
        <f t="shared" si="6"/>
        <v>11</v>
      </c>
    </row>
    <row r="121" spans="1:5" ht="15" customHeight="1" x14ac:dyDescent="0.25">
      <c r="A121" s="9">
        <v>37226</v>
      </c>
      <c r="B121" s="4">
        <v>256552</v>
      </c>
      <c r="C121" s="2">
        <v>1.165</v>
      </c>
      <c r="D121" s="4">
        <f t="shared" si="5"/>
        <v>298883</v>
      </c>
      <c r="E121" s="4">
        <f t="shared" si="6"/>
        <v>12</v>
      </c>
    </row>
    <row r="122" spans="1:5" ht="15" customHeight="1" x14ac:dyDescent="0.25">
      <c r="A122" s="9">
        <v>37257</v>
      </c>
      <c r="B122" s="4">
        <v>256376</v>
      </c>
      <c r="C122" s="2">
        <v>0.9</v>
      </c>
      <c r="D122" s="4">
        <f t="shared" si="5"/>
        <v>230738</v>
      </c>
      <c r="E122" s="4">
        <f t="shared" si="6"/>
        <v>1</v>
      </c>
    </row>
    <row r="123" spans="1:5" ht="15" customHeight="1" x14ac:dyDescent="0.25">
      <c r="A123" s="9">
        <v>37288</v>
      </c>
      <c r="B123" s="4">
        <v>257677</v>
      </c>
      <c r="C123" s="2">
        <v>0.88300000000000001</v>
      </c>
      <c r="D123" s="4">
        <f t="shared" si="5"/>
        <v>227529</v>
      </c>
      <c r="E123" s="4">
        <f t="shared" si="6"/>
        <v>2</v>
      </c>
    </row>
    <row r="124" spans="1:5" ht="15" customHeight="1" x14ac:dyDescent="0.25">
      <c r="A124" s="9">
        <v>37316</v>
      </c>
      <c r="B124" s="4">
        <v>257060</v>
      </c>
      <c r="C124" s="2">
        <v>0.999</v>
      </c>
      <c r="D124" s="4">
        <f t="shared" si="5"/>
        <v>256803</v>
      </c>
      <c r="E124" s="4">
        <f t="shared" si="6"/>
        <v>3</v>
      </c>
    </row>
    <row r="125" spans="1:5" ht="15" customHeight="1" x14ac:dyDescent="0.25">
      <c r="A125" s="9">
        <v>37347</v>
      </c>
      <c r="B125" s="4">
        <v>261320</v>
      </c>
      <c r="C125" s="2">
        <v>0.98899999999999999</v>
      </c>
      <c r="D125" s="4">
        <f t="shared" si="5"/>
        <v>258445</v>
      </c>
      <c r="E125" s="4">
        <f t="shared" si="6"/>
        <v>4</v>
      </c>
    </row>
    <row r="126" spans="1:5" ht="15" customHeight="1" x14ac:dyDescent="0.25">
      <c r="A126" s="9">
        <v>37377</v>
      </c>
      <c r="B126" s="4">
        <v>257616</v>
      </c>
      <c r="C126" s="2">
        <v>1.052</v>
      </c>
      <c r="D126" s="4">
        <f t="shared" si="5"/>
        <v>271012</v>
      </c>
      <c r="E126" s="4">
        <f t="shared" si="6"/>
        <v>5</v>
      </c>
    </row>
    <row r="127" spans="1:5" ht="15" customHeight="1" x14ac:dyDescent="0.25">
      <c r="A127" s="9">
        <v>37408</v>
      </c>
      <c r="B127" s="4">
        <v>259815</v>
      </c>
      <c r="C127" s="2">
        <v>1.002</v>
      </c>
      <c r="D127" s="4">
        <f t="shared" si="5"/>
        <v>260335</v>
      </c>
      <c r="E127" s="4">
        <f t="shared" si="6"/>
        <v>6</v>
      </c>
    </row>
    <row r="128" spans="1:5" ht="15" customHeight="1" x14ac:dyDescent="0.25">
      <c r="A128" s="9">
        <v>37438</v>
      </c>
      <c r="B128" s="4">
        <v>262811</v>
      </c>
      <c r="C128" s="2">
        <v>1.0109999999999999</v>
      </c>
      <c r="D128" s="4">
        <f t="shared" si="5"/>
        <v>265702</v>
      </c>
      <c r="E128" s="4">
        <f t="shared" si="6"/>
        <v>7</v>
      </c>
    </row>
    <row r="129" spans="1:5" ht="15" customHeight="1" x14ac:dyDescent="0.25">
      <c r="A129" s="9">
        <v>37469</v>
      </c>
      <c r="B129" s="4">
        <v>264975</v>
      </c>
      <c r="C129" s="2">
        <v>1.046</v>
      </c>
      <c r="D129" s="4">
        <f t="shared" si="5"/>
        <v>277164</v>
      </c>
      <c r="E129" s="4">
        <f t="shared" si="6"/>
        <v>8</v>
      </c>
    </row>
    <row r="130" spans="1:5" ht="15" customHeight="1" x14ac:dyDescent="0.25">
      <c r="A130" s="9">
        <v>37500</v>
      </c>
      <c r="B130" s="4">
        <v>260650</v>
      </c>
      <c r="C130" s="2">
        <v>0.94799999999999995</v>
      </c>
      <c r="D130" s="4">
        <f t="shared" si="5"/>
        <v>247096</v>
      </c>
      <c r="E130" s="4">
        <f t="shared" si="6"/>
        <v>9</v>
      </c>
    </row>
    <row r="131" spans="1:5" ht="15" customHeight="1" x14ac:dyDescent="0.25">
      <c r="A131" s="9">
        <v>37530</v>
      </c>
      <c r="B131" s="4">
        <v>262011</v>
      </c>
      <c r="C131" s="2">
        <v>0.99299999999999999</v>
      </c>
      <c r="D131" s="4">
        <f t="shared" ref="D131:D194" si="7">ROUND(B131*C131,0)</f>
        <v>260177</v>
      </c>
      <c r="E131" s="4">
        <f t="shared" ref="E131:E194" si="8">MONTH(A131)</f>
        <v>10</v>
      </c>
    </row>
    <row r="132" spans="1:5" ht="15" customHeight="1" x14ac:dyDescent="0.25">
      <c r="A132" s="9">
        <v>37561</v>
      </c>
      <c r="B132" s="4">
        <v>263559</v>
      </c>
      <c r="C132" s="2">
        <v>1.0029999999999999</v>
      </c>
      <c r="D132" s="4">
        <f t="shared" si="7"/>
        <v>264350</v>
      </c>
      <c r="E132" s="4">
        <f t="shared" si="8"/>
        <v>11</v>
      </c>
    </row>
    <row r="133" spans="1:5" ht="15" customHeight="1" x14ac:dyDescent="0.25">
      <c r="A133" s="9">
        <v>37591</v>
      </c>
      <c r="B133" s="4">
        <v>265802</v>
      </c>
      <c r="C133" s="2">
        <v>1.1619999999999999</v>
      </c>
      <c r="D133" s="4">
        <f t="shared" si="7"/>
        <v>308862</v>
      </c>
      <c r="E133" s="4">
        <f t="shared" si="8"/>
        <v>12</v>
      </c>
    </row>
    <row r="134" spans="1:5" ht="15" customHeight="1" x14ac:dyDescent="0.25">
      <c r="A134" s="9">
        <v>37622</v>
      </c>
      <c r="B134" s="4">
        <v>267276</v>
      </c>
      <c r="C134" s="2">
        <v>0.90500000000000003</v>
      </c>
      <c r="D134" s="4">
        <f t="shared" si="7"/>
        <v>241885</v>
      </c>
      <c r="E134" s="4">
        <f t="shared" si="8"/>
        <v>1</v>
      </c>
    </row>
    <row r="135" spans="1:5" ht="15" customHeight="1" x14ac:dyDescent="0.25">
      <c r="A135" s="9">
        <v>37653</v>
      </c>
      <c r="B135" s="4">
        <v>263199</v>
      </c>
      <c r="C135" s="2">
        <v>0.88200000000000001</v>
      </c>
      <c r="D135" s="4">
        <f t="shared" si="7"/>
        <v>232142</v>
      </c>
      <c r="E135" s="4">
        <f t="shared" si="8"/>
        <v>2</v>
      </c>
    </row>
    <row r="136" spans="1:5" ht="15" customHeight="1" x14ac:dyDescent="0.25">
      <c r="A136" s="9">
        <v>37681</v>
      </c>
      <c r="B136" s="4">
        <v>267842</v>
      </c>
      <c r="C136" s="2">
        <v>0.99399999999999999</v>
      </c>
      <c r="D136" s="4">
        <f t="shared" si="7"/>
        <v>266235</v>
      </c>
      <c r="E136" s="4">
        <f t="shared" si="8"/>
        <v>3</v>
      </c>
    </row>
    <row r="137" spans="1:5" ht="15" customHeight="1" x14ac:dyDescent="0.25">
      <c r="A137" s="9">
        <v>37712</v>
      </c>
      <c r="B137" s="4">
        <v>267240</v>
      </c>
      <c r="C137" s="2">
        <v>0.99199999999999999</v>
      </c>
      <c r="D137" s="4">
        <f t="shared" si="7"/>
        <v>265102</v>
      </c>
      <c r="E137" s="4">
        <f t="shared" si="8"/>
        <v>4</v>
      </c>
    </row>
    <row r="138" spans="1:5" ht="15" customHeight="1" x14ac:dyDescent="0.25">
      <c r="A138" s="9">
        <v>37742</v>
      </c>
      <c r="B138" s="4">
        <v>267347</v>
      </c>
      <c r="C138" s="2">
        <v>1.052</v>
      </c>
      <c r="D138" s="4">
        <f t="shared" si="7"/>
        <v>281249</v>
      </c>
      <c r="E138" s="4">
        <f t="shared" si="8"/>
        <v>5</v>
      </c>
    </row>
    <row r="139" spans="1:5" ht="15" customHeight="1" x14ac:dyDescent="0.25">
      <c r="A139" s="9">
        <v>37773</v>
      </c>
      <c r="B139" s="4">
        <v>270432</v>
      </c>
      <c r="C139" s="2">
        <v>1.0009999999999999</v>
      </c>
      <c r="D139" s="4">
        <f t="shared" si="7"/>
        <v>270702</v>
      </c>
      <c r="E139" s="4">
        <f t="shared" si="8"/>
        <v>6</v>
      </c>
    </row>
    <row r="140" spans="1:5" ht="15" customHeight="1" x14ac:dyDescent="0.25">
      <c r="A140" s="9">
        <v>37803</v>
      </c>
      <c r="B140" s="4">
        <v>273393</v>
      </c>
      <c r="C140" s="2">
        <v>1.0209999999999999</v>
      </c>
      <c r="D140" s="4">
        <f t="shared" si="7"/>
        <v>279134</v>
      </c>
      <c r="E140" s="4">
        <f t="shared" si="8"/>
        <v>7</v>
      </c>
    </row>
    <row r="141" spans="1:5" ht="15" customHeight="1" x14ac:dyDescent="0.25">
      <c r="A141" s="9">
        <v>37834</v>
      </c>
      <c r="B141" s="4">
        <v>277901</v>
      </c>
      <c r="C141" s="2">
        <v>1.0269999999999999</v>
      </c>
      <c r="D141" s="4">
        <f t="shared" si="7"/>
        <v>285404</v>
      </c>
      <c r="E141" s="4">
        <f t="shared" si="8"/>
        <v>8</v>
      </c>
    </row>
    <row r="142" spans="1:5" ht="15" customHeight="1" x14ac:dyDescent="0.25">
      <c r="A142" s="9">
        <v>37865</v>
      </c>
      <c r="B142" s="4">
        <v>276413</v>
      </c>
      <c r="C142" s="2">
        <v>0.96</v>
      </c>
      <c r="D142" s="4">
        <f t="shared" si="7"/>
        <v>265356</v>
      </c>
      <c r="E142" s="4">
        <f t="shared" si="8"/>
        <v>9</v>
      </c>
    </row>
    <row r="143" spans="1:5" ht="15" customHeight="1" x14ac:dyDescent="0.25">
      <c r="A143" s="9">
        <v>37895</v>
      </c>
      <c r="B143" s="4">
        <v>274779</v>
      </c>
      <c r="C143" s="2">
        <v>0.996</v>
      </c>
      <c r="D143" s="4">
        <f t="shared" si="7"/>
        <v>273680</v>
      </c>
      <c r="E143" s="4">
        <f t="shared" si="8"/>
        <v>10</v>
      </c>
    </row>
    <row r="144" spans="1:5" ht="15" customHeight="1" x14ac:dyDescent="0.25">
      <c r="A144" s="9">
        <v>37926</v>
      </c>
      <c r="B144" s="4">
        <v>278322</v>
      </c>
      <c r="C144" s="2">
        <v>0.98299999999999998</v>
      </c>
      <c r="D144" s="4">
        <f t="shared" si="7"/>
        <v>273591</v>
      </c>
      <c r="E144" s="4">
        <f t="shared" si="8"/>
        <v>11</v>
      </c>
    </row>
    <row r="145" spans="1:5" ht="15" customHeight="1" x14ac:dyDescent="0.25">
      <c r="A145" s="9">
        <v>37956</v>
      </c>
      <c r="B145" s="4">
        <v>277567</v>
      </c>
      <c r="C145" s="2">
        <v>1.1779999999999999</v>
      </c>
      <c r="D145" s="4">
        <f t="shared" si="7"/>
        <v>326974</v>
      </c>
      <c r="E145" s="4">
        <f t="shared" si="8"/>
        <v>12</v>
      </c>
    </row>
    <row r="146" spans="1:5" ht="15" customHeight="1" x14ac:dyDescent="0.25">
      <c r="A146" s="9">
        <v>37987</v>
      </c>
      <c r="B146" s="4">
        <v>278884</v>
      </c>
      <c r="C146" s="2">
        <v>0.90500000000000003</v>
      </c>
      <c r="D146" s="4">
        <f t="shared" si="7"/>
        <v>252390</v>
      </c>
      <c r="E146" s="4">
        <f t="shared" si="8"/>
        <v>1</v>
      </c>
    </row>
    <row r="147" spans="1:5" ht="15" customHeight="1" x14ac:dyDescent="0.25">
      <c r="A147" s="9">
        <v>38018</v>
      </c>
      <c r="B147" s="4">
        <v>280966</v>
      </c>
      <c r="C147" s="2">
        <v>0.90100000000000002</v>
      </c>
      <c r="D147" s="4">
        <f t="shared" si="7"/>
        <v>253150</v>
      </c>
      <c r="E147" s="4">
        <f t="shared" si="8"/>
        <v>2</v>
      </c>
    </row>
    <row r="148" spans="1:5" ht="15" customHeight="1" x14ac:dyDescent="0.25">
      <c r="A148" s="9">
        <v>38047</v>
      </c>
      <c r="B148" s="4">
        <v>286232</v>
      </c>
      <c r="C148" s="2">
        <v>1.0089999999999999</v>
      </c>
      <c r="D148" s="4">
        <f t="shared" si="7"/>
        <v>288808</v>
      </c>
      <c r="E148" s="4">
        <f t="shared" si="8"/>
        <v>3</v>
      </c>
    </row>
    <row r="149" spans="1:5" ht="15" customHeight="1" x14ac:dyDescent="0.25">
      <c r="A149" s="9">
        <v>38078</v>
      </c>
      <c r="B149" s="4">
        <v>282971</v>
      </c>
      <c r="C149" s="2">
        <v>1.0009999999999999</v>
      </c>
      <c r="D149" s="4">
        <f t="shared" si="7"/>
        <v>283254</v>
      </c>
      <c r="E149" s="4">
        <f t="shared" si="8"/>
        <v>4</v>
      </c>
    </row>
    <row r="150" spans="1:5" ht="15" customHeight="1" x14ac:dyDescent="0.25">
      <c r="A150" s="9">
        <v>38108</v>
      </c>
      <c r="B150" s="4">
        <v>288250</v>
      </c>
      <c r="C150" s="2">
        <v>1.0289999999999999</v>
      </c>
      <c r="D150" s="4">
        <f t="shared" si="7"/>
        <v>296609</v>
      </c>
      <c r="E150" s="4">
        <f t="shared" si="8"/>
        <v>5</v>
      </c>
    </row>
    <row r="151" spans="1:5" ht="15" customHeight="1" x14ac:dyDescent="0.25">
      <c r="A151" s="9">
        <v>38139</v>
      </c>
      <c r="B151" s="4">
        <v>284146</v>
      </c>
      <c r="C151" s="2">
        <v>1.0169999999999999</v>
      </c>
      <c r="D151" s="4">
        <f t="shared" si="7"/>
        <v>288976</v>
      </c>
      <c r="E151" s="4">
        <f t="shared" si="8"/>
        <v>6</v>
      </c>
    </row>
    <row r="152" spans="1:5" ht="15" customHeight="1" x14ac:dyDescent="0.25">
      <c r="A152" s="9">
        <v>38169</v>
      </c>
      <c r="B152" s="4">
        <v>287341</v>
      </c>
      <c r="C152" s="2">
        <v>1.0269999999999999</v>
      </c>
      <c r="D152" s="4">
        <f t="shared" si="7"/>
        <v>295099</v>
      </c>
      <c r="E152" s="4">
        <f t="shared" si="8"/>
        <v>7</v>
      </c>
    </row>
    <row r="153" spans="1:5" ht="15" customHeight="1" x14ac:dyDescent="0.25">
      <c r="A153" s="9">
        <v>38200</v>
      </c>
      <c r="B153" s="4">
        <v>287909</v>
      </c>
      <c r="C153" s="2">
        <v>1.022</v>
      </c>
      <c r="D153" s="4">
        <f t="shared" si="7"/>
        <v>294243</v>
      </c>
      <c r="E153" s="4">
        <f t="shared" si="8"/>
        <v>8</v>
      </c>
    </row>
    <row r="154" spans="1:5" ht="15" customHeight="1" x14ac:dyDescent="0.25">
      <c r="A154" s="9">
        <v>38231</v>
      </c>
      <c r="B154" s="4">
        <v>293177</v>
      </c>
      <c r="C154" s="2">
        <v>0.96599999999999997</v>
      </c>
      <c r="D154" s="4">
        <f t="shared" si="7"/>
        <v>283209</v>
      </c>
      <c r="E154" s="4">
        <f t="shared" si="8"/>
        <v>9</v>
      </c>
    </row>
    <row r="155" spans="1:5" ht="15" customHeight="1" x14ac:dyDescent="0.25">
      <c r="A155" s="9">
        <v>38261</v>
      </c>
      <c r="B155" s="4">
        <v>295055</v>
      </c>
      <c r="C155" s="2">
        <v>0.97299999999999998</v>
      </c>
      <c r="D155" s="4">
        <f t="shared" si="7"/>
        <v>287089</v>
      </c>
      <c r="E155" s="4">
        <f t="shared" si="8"/>
        <v>10</v>
      </c>
    </row>
    <row r="156" spans="1:5" ht="15" customHeight="1" x14ac:dyDescent="0.25">
      <c r="A156" s="9">
        <v>38292</v>
      </c>
      <c r="B156" s="4">
        <v>296178</v>
      </c>
      <c r="C156" s="2">
        <v>0.99399999999999999</v>
      </c>
      <c r="D156" s="4">
        <f t="shared" si="7"/>
        <v>294401</v>
      </c>
      <c r="E156" s="4">
        <f t="shared" si="8"/>
        <v>11</v>
      </c>
    </row>
    <row r="157" spans="1:5" ht="15" customHeight="1" x14ac:dyDescent="0.25">
      <c r="A157" s="9">
        <v>38322</v>
      </c>
      <c r="B157" s="4">
        <v>299766</v>
      </c>
      <c r="C157" s="2">
        <v>1.1879999999999999</v>
      </c>
      <c r="D157" s="4">
        <f t="shared" si="7"/>
        <v>356122</v>
      </c>
      <c r="E157" s="4">
        <f t="shared" si="8"/>
        <v>12</v>
      </c>
    </row>
    <row r="158" spans="1:5" ht="15" customHeight="1" x14ac:dyDescent="0.25">
      <c r="A158" s="9">
        <v>38353</v>
      </c>
      <c r="B158" s="4">
        <v>297728</v>
      </c>
      <c r="C158" s="2">
        <v>0.88500000000000001</v>
      </c>
      <c r="D158" s="4">
        <f t="shared" si="7"/>
        <v>263489</v>
      </c>
      <c r="E158" s="4">
        <f t="shared" si="8"/>
        <v>1</v>
      </c>
    </row>
    <row r="159" spans="1:5" ht="15" customHeight="1" x14ac:dyDescent="0.25">
      <c r="A159" s="9">
        <v>38384</v>
      </c>
      <c r="B159" s="4">
        <v>299986</v>
      </c>
      <c r="C159" s="2">
        <v>0.88200000000000001</v>
      </c>
      <c r="D159" s="4">
        <f t="shared" si="7"/>
        <v>264588</v>
      </c>
      <c r="E159" s="4">
        <f t="shared" si="8"/>
        <v>2</v>
      </c>
    </row>
    <row r="160" spans="1:5" ht="15" customHeight="1" x14ac:dyDescent="0.25">
      <c r="A160" s="9">
        <v>38412</v>
      </c>
      <c r="B160" s="4">
        <v>299958</v>
      </c>
      <c r="C160" s="2">
        <v>1.016</v>
      </c>
      <c r="D160" s="4">
        <f t="shared" si="7"/>
        <v>304757</v>
      </c>
      <c r="E160" s="4">
        <f t="shared" si="8"/>
        <v>3</v>
      </c>
    </row>
    <row r="161" spans="1:5" ht="15" customHeight="1" x14ac:dyDescent="0.25">
      <c r="A161" s="9">
        <v>38443</v>
      </c>
      <c r="B161" s="4">
        <v>304710</v>
      </c>
      <c r="C161" s="2">
        <v>0.996</v>
      </c>
      <c r="D161" s="4">
        <f t="shared" si="7"/>
        <v>303491</v>
      </c>
      <c r="E161" s="4">
        <f t="shared" si="8"/>
        <v>4</v>
      </c>
    </row>
    <row r="162" spans="1:5" ht="15" customHeight="1" x14ac:dyDescent="0.25">
      <c r="A162" s="9">
        <v>38473</v>
      </c>
      <c r="B162" s="4">
        <v>301572</v>
      </c>
      <c r="C162" s="2">
        <v>1.0309999999999999</v>
      </c>
      <c r="D162" s="4">
        <f t="shared" si="7"/>
        <v>310921</v>
      </c>
      <c r="E162" s="4">
        <f t="shared" si="8"/>
        <v>5</v>
      </c>
    </row>
    <row r="163" spans="1:5" ht="15" customHeight="1" x14ac:dyDescent="0.25">
      <c r="A163" s="9">
        <v>38504</v>
      </c>
      <c r="B163" s="4">
        <v>311171</v>
      </c>
      <c r="C163" s="2">
        <v>1.0229999999999999</v>
      </c>
      <c r="D163" s="4">
        <f t="shared" si="7"/>
        <v>318328</v>
      </c>
      <c r="E163" s="4">
        <f t="shared" si="8"/>
        <v>6</v>
      </c>
    </row>
    <row r="164" spans="1:5" ht="15" customHeight="1" x14ac:dyDescent="0.25">
      <c r="A164" s="9">
        <v>38534</v>
      </c>
      <c r="B164" s="4">
        <v>314562</v>
      </c>
      <c r="C164" s="2">
        <v>1.0069999999999999</v>
      </c>
      <c r="D164" s="4">
        <f t="shared" si="7"/>
        <v>316764</v>
      </c>
      <c r="E164" s="4">
        <f t="shared" si="8"/>
        <v>7</v>
      </c>
    </row>
    <row r="165" spans="1:5" ht="15" customHeight="1" x14ac:dyDescent="0.25">
      <c r="A165" s="9">
        <v>38565</v>
      </c>
      <c r="B165" s="4">
        <v>309404</v>
      </c>
      <c r="C165" s="2">
        <v>1.036</v>
      </c>
      <c r="D165" s="4">
        <f t="shared" si="7"/>
        <v>320543</v>
      </c>
      <c r="E165" s="4">
        <f t="shared" si="8"/>
        <v>8</v>
      </c>
    </row>
    <row r="166" spans="1:5" ht="15" customHeight="1" x14ac:dyDescent="0.25">
      <c r="A166" s="9">
        <v>38596</v>
      </c>
      <c r="B166" s="4">
        <v>310084</v>
      </c>
      <c r="C166" s="2">
        <v>0.96799999999999997</v>
      </c>
      <c r="D166" s="4">
        <f t="shared" si="7"/>
        <v>300161</v>
      </c>
      <c r="E166" s="4">
        <f t="shared" si="8"/>
        <v>9</v>
      </c>
    </row>
    <row r="167" spans="1:5" ht="15" customHeight="1" x14ac:dyDescent="0.25">
      <c r="A167" s="9">
        <v>38626</v>
      </c>
      <c r="B167" s="4">
        <v>311034</v>
      </c>
      <c r="C167" s="2">
        <v>0.96799999999999997</v>
      </c>
      <c r="D167" s="4">
        <f t="shared" si="7"/>
        <v>301081</v>
      </c>
      <c r="E167" s="4">
        <f t="shared" si="8"/>
        <v>10</v>
      </c>
    </row>
    <row r="168" spans="1:5" ht="15" customHeight="1" x14ac:dyDescent="0.25">
      <c r="A168" s="9">
        <v>38657</v>
      </c>
      <c r="B168" s="4">
        <v>313282</v>
      </c>
      <c r="C168" s="2">
        <v>0.995</v>
      </c>
      <c r="D168" s="4">
        <f t="shared" si="7"/>
        <v>311716</v>
      </c>
      <c r="E168" s="4">
        <f t="shared" si="8"/>
        <v>11</v>
      </c>
    </row>
    <row r="169" spans="1:5" ht="15" customHeight="1" x14ac:dyDescent="0.25">
      <c r="A169" s="9">
        <v>38687</v>
      </c>
      <c r="B169" s="4">
        <v>313107</v>
      </c>
      <c r="C169" s="2">
        <v>1.1850000000000001</v>
      </c>
      <c r="D169" s="4">
        <f t="shared" si="7"/>
        <v>371032</v>
      </c>
      <c r="E169" s="4">
        <f t="shared" si="8"/>
        <v>12</v>
      </c>
    </row>
    <row r="170" spans="1:5" ht="15" customHeight="1" x14ac:dyDescent="0.25">
      <c r="A170" s="9">
        <v>38718</v>
      </c>
      <c r="B170" s="4">
        <v>322795</v>
      </c>
      <c r="C170" s="2">
        <v>0.88700000000000001</v>
      </c>
      <c r="D170" s="4">
        <f t="shared" si="7"/>
        <v>286319</v>
      </c>
      <c r="E170" s="4">
        <f t="shared" si="8"/>
        <v>1</v>
      </c>
    </row>
    <row r="171" spans="1:5" ht="15" customHeight="1" x14ac:dyDescent="0.25">
      <c r="A171" s="9">
        <v>38749</v>
      </c>
      <c r="B171" s="4">
        <v>319887</v>
      </c>
      <c r="C171" s="2">
        <v>0.88400000000000001</v>
      </c>
      <c r="D171" s="4">
        <f t="shared" si="7"/>
        <v>282780</v>
      </c>
      <c r="E171" s="4">
        <f t="shared" si="8"/>
        <v>2</v>
      </c>
    </row>
    <row r="172" spans="1:5" ht="15" customHeight="1" x14ac:dyDescent="0.25">
      <c r="A172" s="9">
        <v>38777</v>
      </c>
      <c r="B172" s="4">
        <v>321428</v>
      </c>
      <c r="C172" s="2">
        <v>1.0209999999999999</v>
      </c>
      <c r="D172" s="4">
        <f t="shared" si="7"/>
        <v>328178</v>
      </c>
      <c r="E172" s="4">
        <f t="shared" si="8"/>
        <v>3</v>
      </c>
    </row>
    <row r="173" spans="1:5" ht="15" customHeight="1" x14ac:dyDescent="0.25">
      <c r="A173" s="9">
        <v>38808</v>
      </c>
      <c r="B173" s="4">
        <v>322769</v>
      </c>
      <c r="C173" s="2">
        <v>0.97799999999999998</v>
      </c>
      <c r="D173" s="4">
        <f t="shared" si="7"/>
        <v>315668</v>
      </c>
      <c r="E173" s="4">
        <f t="shared" si="8"/>
        <v>4</v>
      </c>
    </row>
    <row r="174" spans="1:5" ht="15" customHeight="1" x14ac:dyDescent="0.25">
      <c r="A174" s="9">
        <v>38838</v>
      </c>
      <c r="B174" s="4">
        <v>321283</v>
      </c>
      <c r="C174" s="2">
        <v>1.0489999999999999</v>
      </c>
      <c r="D174" s="4">
        <f t="shared" si="7"/>
        <v>337026</v>
      </c>
      <c r="E174" s="4">
        <f t="shared" si="8"/>
        <v>5</v>
      </c>
    </row>
    <row r="175" spans="1:5" ht="15" customHeight="1" x14ac:dyDescent="0.25">
      <c r="A175" s="9">
        <v>38869</v>
      </c>
      <c r="B175" s="4">
        <v>322795</v>
      </c>
      <c r="C175" s="2">
        <v>1.0269999999999999</v>
      </c>
      <c r="D175" s="4">
        <f t="shared" si="7"/>
        <v>331510</v>
      </c>
      <c r="E175" s="4">
        <f t="shared" si="8"/>
        <v>6</v>
      </c>
    </row>
    <row r="176" spans="1:5" ht="15" customHeight="1" x14ac:dyDescent="0.25">
      <c r="A176" s="9">
        <v>38899</v>
      </c>
      <c r="B176" s="4">
        <v>325038</v>
      </c>
      <c r="C176" s="2">
        <v>1.002</v>
      </c>
      <c r="D176" s="4">
        <f t="shared" si="7"/>
        <v>325688</v>
      </c>
      <c r="E176" s="4">
        <f t="shared" si="8"/>
        <v>7</v>
      </c>
    </row>
    <row r="177" spans="1:5" ht="15" customHeight="1" x14ac:dyDescent="0.25">
      <c r="A177" s="9">
        <v>38930</v>
      </c>
      <c r="B177" s="4">
        <v>324913</v>
      </c>
      <c r="C177" s="2">
        <v>1.04</v>
      </c>
      <c r="D177" s="4">
        <f t="shared" si="7"/>
        <v>337910</v>
      </c>
      <c r="E177" s="4">
        <f t="shared" si="8"/>
        <v>8</v>
      </c>
    </row>
    <row r="178" spans="1:5" ht="15" customHeight="1" x14ac:dyDescent="0.25">
      <c r="A178" s="9">
        <v>38961</v>
      </c>
      <c r="B178" s="4">
        <v>323029</v>
      </c>
      <c r="C178" s="2">
        <v>0.96099999999999997</v>
      </c>
      <c r="D178" s="4">
        <f t="shared" si="7"/>
        <v>310431</v>
      </c>
      <c r="E178" s="4">
        <f t="shared" si="8"/>
        <v>9</v>
      </c>
    </row>
    <row r="179" spans="1:5" ht="15" customHeight="1" x14ac:dyDescent="0.25">
      <c r="A179" s="9">
        <v>38991</v>
      </c>
      <c r="B179" s="4">
        <v>322747</v>
      </c>
      <c r="C179" s="2">
        <v>0.96599999999999997</v>
      </c>
      <c r="D179" s="4">
        <f t="shared" si="7"/>
        <v>311774</v>
      </c>
      <c r="E179" s="4">
        <f t="shared" si="8"/>
        <v>10</v>
      </c>
    </row>
    <row r="180" spans="1:5" ht="15" customHeight="1" x14ac:dyDescent="0.25">
      <c r="A180" s="9">
        <v>39022</v>
      </c>
      <c r="B180" s="4">
        <v>323367</v>
      </c>
      <c r="C180" s="2">
        <v>1.002</v>
      </c>
      <c r="D180" s="4">
        <f t="shared" si="7"/>
        <v>324014</v>
      </c>
      <c r="E180" s="4">
        <f t="shared" si="8"/>
        <v>11</v>
      </c>
    </row>
    <row r="181" spans="1:5" ht="15" customHeight="1" x14ac:dyDescent="0.25">
      <c r="A181" s="9">
        <v>39052</v>
      </c>
      <c r="B181" s="4">
        <v>327600</v>
      </c>
      <c r="C181" s="2">
        <v>1.1599999999999999</v>
      </c>
      <c r="D181" s="4">
        <f t="shared" si="7"/>
        <v>380016</v>
      </c>
      <c r="E181" s="4">
        <f t="shared" si="8"/>
        <v>12</v>
      </c>
    </row>
    <row r="182" spans="1:5" ht="15" customHeight="1" x14ac:dyDescent="0.25">
      <c r="A182" s="9">
        <v>39083</v>
      </c>
      <c r="B182" s="4">
        <v>326922</v>
      </c>
      <c r="C182" s="2">
        <v>0.90300000000000002</v>
      </c>
      <c r="D182" s="4">
        <f t="shared" si="7"/>
        <v>295211</v>
      </c>
      <c r="E182" s="4">
        <f t="shared" si="8"/>
        <v>1</v>
      </c>
    </row>
    <row r="183" spans="1:5" ht="15" customHeight="1" x14ac:dyDescent="0.25">
      <c r="A183" s="9">
        <v>39114</v>
      </c>
      <c r="B183" s="4">
        <v>327893</v>
      </c>
      <c r="C183" s="2">
        <v>0.88500000000000001</v>
      </c>
      <c r="D183" s="4">
        <f t="shared" si="7"/>
        <v>290185</v>
      </c>
      <c r="E183" s="4">
        <f t="shared" si="8"/>
        <v>2</v>
      </c>
    </row>
    <row r="184" spans="1:5" ht="15" customHeight="1" x14ac:dyDescent="0.25">
      <c r="A184" s="9">
        <v>39142</v>
      </c>
      <c r="B184" s="4">
        <v>330819</v>
      </c>
      <c r="C184" s="2">
        <v>1.022</v>
      </c>
      <c r="D184" s="4">
        <f t="shared" si="7"/>
        <v>338097</v>
      </c>
      <c r="E184" s="4">
        <f t="shared" si="8"/>
        <v>3</v>
      </c>
    </row>
    <row r="185" spans="1:5" ht="15" customHeight="1" x14ac:dyDescent="0.25">
      <c r="A185" s="9">
        <v>39173</v>
      </c>
      <c r="B185" s="4">
        <v>329256</v>
      </c>
      <c r="C185" s="2">
        <v>0.97699999999999998</v>
      </c>
      <c r="D185" s="4">
        <f t="shared" si="7"/>
        <v>321683</v>
      </c>
      <c r="E185" s="4">
        <f t="shared" si="8"/>
        <v>4</v>
      </c>
    </row>
    <row r="186" spans="1:5" ht="15" customHeight="1" x14ac:dyDescent="0.25">
      <c r="A186" s="9">
        <v>39203</v>
      </c>
      <c r="B186" s="4">
        <v>333889</v>
      </c>
      <c r="C186" s="2">
        <v>1.056</v>
      </c>
      <c r="D186" s="4">
        <f t="shared" si="7"/>
        <v>352587</v>
      </c>
      <c r="E186" s="4">
        <f t="shared" si="8"/>
        <v>5</v>
      </c>
    </row>
    <row r="187" spans="1:5" ht="15" customHeight="1" x14ac:dyDescent="0.25">
      <c r="A187" s="9">
        <v>39234</v>
      </c>
      <c r="B187" s="4">
        <v>331164</v>
      </c>
      <c r="C187" s="2">
        <v>1.0209999999999999</v>
      </c>
      <c r="D187" s="4">
        <f t="shared" si="7"/>
        <v>338118</v>
      </c>
      <c r="E187" s="4">
        <f t="shared" si="8"/>
        <v>6</v>
      </c>
    </row>
    <row r="188" spans="1:5" ht="15" customHeight="1" x14ac:dyDescent="0.25">
      <c r="A188" s="9">
        <v>39264</v>
      </c>
      <c r="B188" s="4">
        <v>332620</v>
      </c>
      <c r="C188" s="2">
        <v>1</v>
      </c>
      <c r="D188" s="4">
        <f t="shared" si="7"/>
        <v>332620</v>
      </c>
      <c r="E188" s="4">
        <f t="shared" si="8"/>
        <v>7</v>
      </c>
    </row>
    <row r="189" spans="1:5" ht="15" customHeight="1" x14ac:dyDescent="0.25">
      <c r="A189" s="9">
        <v>39295</v>
      </c>
      <c r="B189" s="4">
        <v>333824</v>
      </c>
      <c r="C189" s="2">
        <v>1.0409999999999999</v>
      </c>
      <c r="D189" s="4">
        <f t="shared" si="7"/>
        <v>347511</v>
      </c>
      <c r="E189" s="4">
        <f t="shared" si="8"/>
        <v>8</v>
      </c>
    </row>
    <row r="190" spans="1:5" ht="15" customHeight="1" x14ac:dyDescent="0.25">
      <c r="A190" s="9">
        <v>39326</v>
      </c>
      <c r="B190" s="4">
        <v>336431</v>
      </c>
      <c r="C190" s="2">
        <v>0.94199999999999995</v>
      </c>
      <c r="D190" s="4">
        <f t="shared" si="7"/>
        <v>316918</v>
      </c>
      <c r="E190" s="4">
        <f t="shared" si="8"/>
        <v>9</v>
      </c>
    </row>
    <row r="191" spans="1:5" ht="15" customHeight="1" x14ac:dyDescent="0.25">
      <c r="A191" s="9">
        <v>39356</v>
      </c>
      <c r="B191" s="4">
        <v>337090</v>
      </c>
      <c r="C191" s="2">
        <v>0.98</v>
      </c>
      <c r="D191" s="4">
        <f t="shared" si="7"/>
        <v>330348</v>
      </c>
      <c r="E191" s="4">
        <f t="shared" si="8"/>
        <v>10</v>
      </c>
    </row>
    <row r="192" spans="1:5" ht="15" customHeight="1" x14ac:dyDescent="0.25">
      <c r="A192" s="9">
        <v>39387</v>
      </c>
      <c r="B192" s="4">
        <v>340383</v>
      </c>
      <c r="C192" s="2">
        <v>1.006</v>
      </c>
      <c r="D192" s="4">
        <f t="shared" si="7"/>
        <v>342425</v>
      </c>
      <c r="E192" s="4">
        <f t="shared" si="8"/>
        <v>11</v>
      </c>
    </row>
    <row r="193" spans="1:5" ht="15" customHeight="1" x14ac:dyDescent="0.25">
      <c r="A193" s="9">
        <v>39417</v>
      </c>
      <c r="B193" s="4">
        <v>336829</v>
      </c>
      <c r="C193" s="2">
        <v>1.155</v>
      </c>
      <c r="D193" s="4">
        <f t="shared" si="7"/>
        <v>389037</v>
      </c>
      <c r="E193" s="4">
        <f t="shared" si="8"/>
        <v>12</v>
      </c>
    </row>
    <row r="194" spans="1:5" ht="15" customHeight="1" x14ac:dyDescent="0.25">
      <c r="A194" s="9">
        <v>39448</v>
      </c>
      <c r="B194" s="4">
        <v>337274</v>
      </c>
      <c r="C194" s="2">
        <v>0.91200000000000003</v>
      </c>
      <c r="D194" s="4">
        <f t="shared" si="7"/>
        <v>307594</v>
      </c>
      <c r="E194" s="4">
        <f t="shared" si="8"/>
        <v>1</v>
      </c>
    </row>
    <row r="195" spans="1:5" ht="15" customHeight="1" x14ac:dyDescent="0.25">
      <c r="A195" s="9">
        <v>39479</v>
      </c>
      <c r="B195" s="4">
        <v>334469</v>
      </c>
      <c r="C195" s="2">
        <v>0.92300000000000004</v>
      </c>
      <c r="D195" s="4">
        <f t="shared" ref="D195:D258" si="9">ROUND(B195*C195,0)</f>
        <v>308715</v>
      </c>
      <c r="E195" s="4">
        <f t="shared" ref="E195:E258" si="10">MONTH(A195)</f>
        <v>2</v>
      </c>
    </row>
    <row r="196" spans="1:5" ht="15" customHeight="1" x14ac:dyDescent="0.25">
      <c r="A196" s="9">
        <v>39508</v>
      </c>
      <c r="B196" s="4">
        <v>334559</v>
      </c>
      <c r="C196" s="2">
        <v>1</v>
      </c>
      <c r="D196" s="4">
        <f t="shared" si="9"/>
        <v>334559</v>
      </c>
      <c r="E196" s="4">
        <f t="shared" si="10"/>
        <v>3</v>
      </c>
    </row>
    <row r="197" spans="1:5" ht="15" customHeight="1" x14ac:dyDescent="0.25">
      <c r="A197" s="9">
        <v>39539</v>
      </c>
      <c r="B197" s="4">
        <v>336101</v>
      </c>
      <c r="C197" s="2">
        <v>0.99299999999999999</v>
      </c>
      <c r="D197" s="4">
        <f t="shared" si="9"/>
        <v>333748</v>
      </c>
      <c r="E197" s="4">
        <f t="shared" si="10"/>
        <v>4</v>
      </c>
    </row>
    <row r="198" spans="1:5" ht="15" customHeight="1" x14ac:dyDescent="0.25">
      <c r="A198" s="9">
        <v>39569</v>
      </c>
      <c r="B198" s="4">
        <v>337383</v>
      </c>
      <c r="C198" s="2">
        <v>1.0580000000000001</v>
      </c>
      <c r="D198" s="4">
        <f t="shared" si="9"/>
        <v>356951</v>
      </c>
      <c r="E198" s="4">
        <f t="shared" si="10"/>
        <v>5</v>
      </c>
    </row>
    <row r="199" spans="1:5" ht="15" customHeight="1" x14ac:dyDescent="0.25">
      <c r="A199" s="9">
        <v>39600</v>
      </c>
      <c r="B199" s="4">
        <v>338832</v>
      </c>
      <c r="C199" s="2">
        <v>1.002</v>
      </c>
      <c r="D199" s="4">
        <f t="shared" si="9"/>
        <v>339510</v>
      </c>
      <c r="E199" s="4">
        <f t="shared" si="10"/>
        <v>6</v>
      </c>
    </row>
    <row r="200" spans="1:5" ht="15" customHeight="1" x14ac:dyDescent="0.25">
      <c r="A200" s="9">
        <v>39630</v>
      </c>
      <c r="B200" s="4">
        <v>336771</v>
      </c>
      <c r="C200" s="2">
        <v>1.02</v>
      </c>
      <c r="D200" s="4">
        <f t="shared" si="9"/>
        <v>343506</v>
      </c>
      <c r="E200" s="4">
        <f t="shared" si="10"/>
        <v>7</v>
      </c>
    </row>
    <row r="201" spans="1:5" ht="15" customHeight="1" x14ac:dyDescent="0.25">
      <c r="A201" s="9">
        <v>39661</v>
      </c>
      <c r="B201" s="4">
        <v>334481</v>
      </c>
      <c r="C201" s="2">
        <v>1.0169999999999999</v>
      </c>
      <c r="D201" s="4">
        <f t="shared" si="9"/>
        <v>340167</v>
      </c>
      <c r="E201" s="4">
        <f t="shared" si="10"/>
        <v>8</v>
      </c>
    </row>
    <row r="202" spans="1:5" ht="15" customHeight="1" x14ac:dyDescent="0.25">
      <c r="A202" s="9">
        <v>39692</v>
      </c>
      <c r="B202" s="4">
        <v>327779</v>
      </c>
      <c r="C202" s="2">
        <v>0.95299999999999996</v>
      </c>
      <c r="D202" s="4">
        <f t="shared" si="9"/>
        <v>312373</v>
      </c>
      <c r="E202" s="4">
        <f t="shared" si="10"/>
        <v>9</v>
      </c>
    </row>
    <row r="203" spans="1:5" ht="15" customHeight="1" x14ac:dyDescent="0.25">
      <c r="A203" s="9">
        <v>39722</v>
      </c>
      <c r="B203" s="4">
        <v>314828</v>
      </c>
      <c r="C203" s="2">
        <v>0.98899999999999999</v>
      </c>
      <c r="D203" s="4">
        <f t="shared" si="9"/>
        <v>311365</v>
      </c>
      <c r="E203" s="4">
        <f t="shared" si="10"/>
        <v>10</v>
      </c>
    </row>
    <row r="204" spans="1:5" ht="15" customHeight="1" x14ac:dyDescent="0.25">
      <c r="A204" s="9">
        <v>39753</v>
      </c>
      <c r="B204" s="4">
        <v>302285</v>
      </c>
      <c r="C204" s="2">
        <v>0.98599999999999999</v>
      </c>
      <c r="D204" s="4">
        <f t="shared" si="9"/>
        <v>298053</v>
      </c>
      <c r="E204" s="4">
        <f t="shared" si="10"/>
        <v>11</v>
      </c>
    </row>
    <row r="205" spans="1:5" ht="15" customHeight="1" x14ac:dyDescent="0.25">
      <c r="A205" s="9">
        <v>39783</v>
      </c>
      <c r="B205" s="4">
        <v>293959</v>
      </c>
      <c r="C205" s="2">
        <v>1.169</v>
      </c>
      <c r="D205" s="4">
        <f t="shared" si="9"/>
        <v>343638</v>
      </c>
      <c r="E205" s="4">
        <f t="shared" si="10"/>
        <v>12</v>
      </c>
    </row>
    <row r="206" spans="1:5" ht="15" customHeight="1" x14ac:dyDescent="0.25">
      <c r="A206" s="9">
        <v>39814</v>
      </c>
      <c r="B206" s="4">
        <v>298565</v>
      </c>
      <c r="C206" s="2">
        <v>0.91700000000000004</v>
      </c>
      <c r="D206" s="4">
        <f t="shared" si="9"/>
        <v>273784</v>
      </c>
      <c r="E206" s="4">
        <f t="shared" si="10"/>
        <v>1</v>
      </c>
    </row>
    <row r="207" spans="1:5" ht="15" customHeight="1" x14ac:dyDescent="0.25">
      <c r="A207" s="9">
        <v>39845</v>
      </c>
      <c r="B207" s="4">
        <v>297933</v>
      </c>
      <c r="C207" s="2">
        <v>0.88900000000000001</v>
      </c>
      <c r="D207" s="4">
        <f t="shared" si="9"/>
        <v>264862</v>
      </c>
      <c r="E207" s="4">
        <f t="shared" si="10"/>
        <v>2</v>
      </c>
    </row>
    <row r="208" spans="1:5" ht="15" customHeight="1" x14ac:dyDescent="0.25">
      <c r="A208" s="9">
        <v>39873</v>
      </c>
      <c r="B208" s="4">
        <v>292857</v>
      </c>
      <c r="C208" s="2">
        <v>1.002</v>
      </c>
      <c r="D208" s="4">
        <f t="shared" si="9"/>
        <v>293443</v>
      </c>
      <c r="E208" s="4">
        <f t="shared" si="10"/>
        <v>3</v>
      </c>
    </row>
    <row r="209" spans="1:5" ht="15" customHeight="1" x14ac:dyDescent="0.25">
      <c r="A209" s="9">
        <v>39904</v>
      </c>
      <c r="B209" s="4">
        <v>293419</v>
      </c>
      <c r="C209" s="2">
        <v>1</v>
      </c>
      <c r="D209" s="4">
        <f t="shared" si="9"/>
        <v>293419</v>
      </c>
      <c r="E209" s="4">
        <f t="shared" si="10"/>
        <v>4</v>
      </c>
    </row>
    <row r="210" spans="1:5" ht="15" customHeight="1" x14ac:dyDescent="0.25">
      <c r="A210" s="9">
        <v>39934</v>
      </c>
      <c r="B210" s="4">
        <v>297060</v>
      </c>
      <c r="C210" s="2">
        <v>1.0369999999999999</v>
      </c>
      <c r="D210" s="4">
        <f t="shared" si="9"/>
        <v>308051</v>
      </c>
      <c r="E210" s="4">
        <f t="shared" si="10"/>
        <v>5</v>
      </c>
    </row>
    <row r="211" spans="1:5" ht="15" customHeight="1" x14ac:dyDescent="0.25">
      <c r="A211" s="9">
        <v>39965</v>
      </c>
      <c r="B211" s="4">
        <v>301671</v>
      </c>
      <c r="C211" s="2">
        <v>1.0129999999999999</v>
      </c>
      <c r="D211" s="4">
        <f t="shared" si="9"/>
        <v>305593</v>
      </c>
      <c r="E211" s="4">
        <f t="shared" si="10"/>
        <v>6</v>
      </c>
    </row>
    <row r="212" spans="1:5" ht="15" customHeight="1" x14ac:dyDescent="0.25">
      <c r="A212" s="9">
        <v>39995</v>
      </c>
      <c r="B212" s="4">
        <v>302901</v>
      </c>
      <c r="C212" s="2">
        <v>1.02</v>
      </c>
      <c r="D212" s="4">
        <f t="shared" si="9"/>
        <v>308959</v>
      </c>
      <c r="E212" s="4">
        <f t="shared" si="10"/>
        <v>7</v>
      </c>
    </row>
    <row r="213" spans="1:5" ht="15" customHeight="1" x14ac:dyDescent="0.25">
      <c r="A213" s="9">
        <v>40026</v>
      </c>
      <c r="B213" s="4">
        <v>309581</v>
      </c>
      <c r="C213" s="2">
        <v>1.0109999999999999</v>
      </c>
      <c r="D213" s="4">
        <f t="shared" si="9"/>
        <v>312986</v>
      </c>
      <c r="E213" s="4">
        <f t="shared" si="10"/>
        <v>8</v>
      </c>
    </row>
    <row r="214" spans="1:5" ht="15" customHeight="1" x14ac:dyDescent="0.25">
      <c r="A214" s="9">
        <v>40057</v>
      </c>
      <c r="B214" s="4">
        <v>301199</v>
      </c>
      <c r="C214" s="2">
        <v>0.95499999999999996</v>
      </c>
      <c r="D214" s="4">
        <f t="shared" si="9"/>
        <v>287645</v>
      </c>
      <c r="E214" s="4">
        <f t="shared" si="10"/>
        <v>9</v>
      </c>
    </row>
    <row r="215" spans="1:5" ht="15" customHeight="1" x14ac:dyDescent="0.25">
      <c r="A215" s="9">
        <v>40087</v>
      </c>
      <c r="B215" s="4">
        <v>303962</v>
      </c>
      <c r="C215" s="2">
        <v>0.98799999999999999</v>
      </c>
      <c r="D215" s="4">
        <f t="shared" si="9"/>
        <v>300314</v>
      </c>
      <c r="E215" s="4">
        <f t="shared" si="10"/>
        <v>10</v>
      </c>
    </row>
    <row r="216" spans="1:5" ht="15" customHeight="1" x14ac:dyDescent="0.25">
      <c r="A216" s="9">
        <v>40118</v>
      </c>
      <c r="B216" s="4">
        <v>307190</v>
      </c>
      <c r="C216" s="2">
        <v>0.98699999999999999</v>
      </c>
      <c r="D216" s="4">
        <f t="shared" si="9"/>
        <v>303197</v>
      </c>
      <c r="E216" s="4">
        <f t="shared" si="10"/>
        <v>11</v>
      </c>
    </row>
    <row r="217" spans="1:5" ht="15" customHeight="1" x14ac:dyDescent="0.25">
      <c r="A217" s="9">
        <v>40148</v>
      </c>
      <c r="B217" s="4">
        <v>308501</v>
      </c>
      <c r="C217" s="2">
        <v>1.1739999999999999</v>
      </c>
      <c r="D217" s="4">
        <f t="shared" si="9"/>
        <v>362180</v>
      </c>
      <c r="E217" s="4">
        <f t="shared" si="10"/>
        <v>12</v>
      </c>
    </row>
    <row r="218" spans="1:5" ht="15" customHeight="1" x14ac:dyDescent="0.25">
      <c r="A218" s="9">
        <v>40179</v>
      </c>
      <c r="B218" s="4">
        <v>309140</v>
      </c>
      <c r="C218" s="2">
        <v>0.90100000000000002</v>
      </c>
      <c r="D218" s="4">
        <f t="shared" si="9"/>
        <v>278535</v>
      </c>
      <c r="E218" s="4">
        <f t="shared" si="10"/>
        <v>1</v>
      </c>
    </row>
    <row r="219" spans="1:5" ht="15" customHeight="1" x14ac:dyDescent="0.25">
      <c r="A219" s="9">
        <v>40210</v>
      </c>
      <c r="B219" s="4">
        <v>308807</v>
      </c>
      <c r="C219" s="2">
        <v>0.89200000000000002</v>
      </c>
      <c r="D219" s="4">
        <f t="shared" si="9"/>
        <v>275456</v>
      </c>
      <c r="E219" s="4">
        <f t="shared" si="10"/>
        <v>2</v>
      </c>
    </row>
    <row r="220" spans="1:5" ht="15" customHeight="1" x14ac:dyDescent="0.25">
      <c r="A220" s="9">
        <v>40238</v>
      </c>
      <c r="B220" s="4">
        <v>316242</v>
      </c>
      <c r="C220" s="2">
        <v>1.0209999999999999</v>
      </c>
      <c r="D220" s="4">
        <f t="shared" si="9"/>
        <v>322883</v>
      </c>
      <c r="E220" s="4">
        <f t="shared" si="10"/>
        <v>3</v>
      </c>
    </row>
    <row r="221" spans="1:5" ht="15" customHeight="1" x14ac:dyDescent="0.25">
      <c r="A221" s="9">
        <v>40269</v>
      </c>
      <c r="B221" s="4">
        <v>318115</v>
      </c>
      <c r="C221" s="2">
        <v>1.004</v>
      </c>
      <c r="D221" s="4">
        <f t="shared" si="9"/>
        <v>319387</v>
      </c>
      <c r="E221" s="4">
        <f t="shared" si="10"/>
        <v>4</v>
      </c>
    </row>
    <row r="222" spans="1:5" ht="15" customHeight="1" x14ac:dyDescent="0.25">
      <c r="A222" s="9">
        <v>40299</v>
      </c>
      <c r="B222" s="4">
        <v>315985</v>
      </c>
      <c r="C222" s="2">
        <v>1.03</v>
      </c>
      <c r="D222" s="4">
        <f t="shared" si="9"/>
        <v>325465</v>
      </c>
      <c r="E222" s="4">
        <f t="shared" si="10"/>
        <v>5</v>
      </c>
    </row>
    <row r="223" spans="1:5" ht="15" customHeight="1" x14ac:dyDescent="0.25">
      <c r="A223" s="9">
        <v>40330</v>
      </c>
      <c r="B223" s="4">
        <v>315379</v>
      </c>
      <c r="C223" s="2">
        <v>1.0129999999999999</v>
      </c>
      <c r="D223" s="4">
        <f t="shared" si="9"/>
        <v>319479</v>
      </c>
      <c r="E223" s="4">
        <f t="shared" si="10"/>
        <v>6</v>
      </c>
    </row>
    <row r="224" spans="1:5" ht="15" customHeight="1" x14ac:dyDescent="0.25">
      <c r="A224" s="9">
        <v>40360</v>
      </c>
      <c r="B224" s="4">
        <v>315716</v>
      </c>
      <c r="C224" s="2">
        <v>1.0169999999999999</v>
      </c>
      <c r="D224" s="4">
        <f t="shared" si="9"/>
        <v>321083</v>
      </c>
      <c r="E224" s="4">
        <f t="shared" si="10"/>
        <v>7</v>
      </c>
    </row>
    <row r="225" spans="1:5" ht="15" customHeight="1" x14ac:dyDescent="0.25">
      <c r="A225" s="9">
        <v>40391</v>
      </c>
      <c r="B225" s="4">
        <v>317501</v>
      </c>
      <c r="C225" s="2">
        <v>1.01</v>
      </c>
      <c r="D225" s="4">
        <f t="shared" si="9"/>
        <v>320676</v>
      </c>
      <c r="E225" s="4">
        <f t="shared" si="10"/>
        <v>8</v>
      </c>
    </row>
    <row r="226" spans="1:5" ht="15" customHeight="1" x14ac:dyDescent="0.25">
      <c r="A226" s="9">
        <v>40422</v>
      </c>
      <c r="B226" s="4">
        <v>320346</v>
      </c>
      <c r="C226" s="2">
        <v>0.96099999999999997</v>
      </c>
      <c r="D226" s="4">
        <f t="shared" si="9"/>
        <v>307853</v>
      </c>
      <c r="E226" s="4">
        <f t="shared" si="10"/>
        <v>9</v>
      </c>
    </row>
    <row r="227" spans="1:5" ht="15" customHeight="1" x14ac:dyDescent="0.25">
      <c r="A227" s="9">
        <v>40452</v>
      </c>
      <c r="B227" s="4">
        <v>324941</v>
      </c>
      <c r="C227" s="2">
        <v>0.97</v>
      </c>
      <c r="D227" s="4">
        <f t="shared" si="9"/>
        <v>315193</v>
      </c>
      <c r="E227" s="4">
        <f t="shared" si="10"/>
        <v>10</v>
      </c>
    </row>
    <row r="228" spans="1:5" ht="15" customHeight="1" x14ac:dyDescent="0.25">
      <c r="A228" s="9">
        <v>40483</v>
      </c>
      <c r="B228" s="4">
        <v>327271</v>
      </c>
      <c r="C228" s="2">
        <v>1.0029999999999999</v>
      </c>
      <c r="D228" s="4">
        <f t="shared" si="9"/>
        <v>328253</v>
      </c>
      <c r="E228" s="4">
        <f t="shared" si="10"/>
        <v>11</v>
      </c>
    </row>
    <row r="229" spans="1:5" ht="15" customHeight="1" x14ac:dyDescent="0.25">
      <c r="A229" s="9">
        <v>40513</v>
      </c>
      <c r="B229" s="4">
        <v>329974</v>
      </c>
      <c r="C229" s="2">
        <v>1.1759999999999999</v>
      </c>
      <c r="D229" s="4">
        <f t="shared" si="9"/>
        <v>388049</v>
      </c>
      <c r="E229" s="4">
        <f t="shared" si="10"/>
        <v>12</v>
      </c>
    </row>
    <row r="230" spans="1:5" ht="15" customHeight="1" x14ac:dyDescent="0.25">
      <c r="A230" s="9">
        <v>40544</v>
      </c>
      <c r="B230" s="4">
        <v>332752</v>
      </c>
      <c r="C230" s="2">
        <v>0.89600000000000002</v>
      </c>
      <c r="D230" s="4">
        <f t="shared" si="9"/>
        <v>298146</v>
      </c>
      <c r="E230" s="4">
        <f t="shared" si="10"/>
        <v>1</v>
      </c>
    </row>
    <row r="231" spans="1:5" ht="15" customHeight="1" x14ac:dyDescent="0.25">
      <c r="A231" s="9">
        <v>40575</v>
      </c>
      <c r="B231" s="4">
        <v>334679</v>
      </c>
      <c r="C231" s="2">
        <v>0.89300000000000002</v>
      </c>
      <c r="D231" s="4">
        <f t="shared" si="9"/>
        <v>298868</v>
      </c>
      <c r="E231" s="4">
        <f t="shared" si="10"/>
        <v>2</v>
      </c>
    </row>
    <row r="232" spans="1:5" ht="15" customHeight="1" x14ac:dyDescent="0.25">
      <c r="A232" s="9">
        <v>40603</v>
      </c>
      <c r="B232" s="4">
        <v>338207</v>
      </c>
      <c r="C232" s="2">
        <v>1.03</v>
      </c>
      <c r="D232" s="4">
        <f t="shared" si="9"/>
        <v>348353</v>
      </c>
      <c r="E232" s="4">
        <f t="shared" si="10"/>
        <v>3</v>
      </c>
    </row>
    <row r="233" spans="1:5" ht="15" customHeight="1" x14ac:dyDescent="0.25">
      <c r="A233" s="9">
        <v>40634</v>
      </c>
      <c r="B233" s="4">
        <v>339991</v>
      </c>
      <c r="C233" s="2">
        <v>1</v>
      </c>
      <c r="D233" s="4">
        <f t="shared" si="9"/>
        <v>339991</v>
      </c>
      <c r="E233" s="4">
        <f t="shared" si="10"/>
        <v>4</v>
      </c>
    </row>
    <row r="234" spans="1:5" ht="15" customHeight="1" x14ac:dyDescent="0.25">
      <c r="A234" s="9">
        <v>40664</v>
      </c>
      <c r="B234" s="4">
        <v>339664</v>
      </c>
      <c r="C234" s="2">
        <v>1.028</v>
      </c>
      <c r="D234" s="4">
        <f t="shared" si="9"/>
        <v>349175</v>
      </c>
      <c r="E234" s="4">
        <f t="shared" si="10"/>
        <v>5</v>
      </c>
    </row>
    <row r="235" spans="1:5" ht="15" customHeight="1" x14ac:dyDescent="0.25">
      <c r="A235" s="9">
        <v>40695</v>
      </c>
      <c r="B235" s="4">
        <v>341859</v>
      </c>
      <c r="C235" s="2">
        <v>1.0169999999999999</v>
      </c>
      <c r="D235" s="4">
        <f t="shared" si="9"/>
        <v>347671</v>
      </c>
      <c r="E235" s="4">
        <f t="shared" si="10"/>
        <v>6</v>
      </c>
    </row>
    <row r="236" spans="1:5" ht="15" customHeight="1" x14ac:dyDescent="0.25">
      <c r="A236" s="9">
        <v>40725</v>
      </c>
      <c r="B236" s="4">
        <v>342554</v>
      </c>
      <c r="C236" s="2">
        <v>0.996</v>
      </c>
      <c r="D236" s="4">
        <f t="shared" si="9"/>
        <v>341184</v>
      </c>
      <c r="E236" s="4">
        <f t="shared" si="10"/>
        <v>7</v>
      </c>
    </row>
    <row r="237" spans="1:5" ht="15" customHeight="1" x14ac:dyDescent="0.25">
      <c r="A237" s="9">
        <v>40756</v>
      </c>
      <c r="B237" s="4">
        <v>342093</v>
      </c>
      <c r="C237" s="2">
        <v>1.0269999999999999</v>
      </c>
      <c r="D237" s="4">
        <f t="shared" si="9"/>
        <v>351330</v>
      </c>
      <c r="E237" s="4">
        <f t="shared" si="10"/>
        <v>8</v>
      </c>
    </row>
    <row r="238" spans="1:5" ht="15" customHeight="1" x14ac:dyDescent="0.25">
      <c r="A238" s="9">
        <v>40787</v>
      </c>
      <c r="B238" s="4">
        <v>345332</v>
      </c>
      <c r="C238" s="2">
        <v>0.96499999999999997</v>
      </c>
      <c r="D238" s="4">
        <f t="shared" si="9"/>
        <v>333245</v>
      </c>
      <c r="E238" s="4">
        <f t="shared" si="10"/>
        <v>9</v>
      </c>
    </row>
    <row r="239" spans="1:5" ht="15" customHeight="1" x14ac:dyDescent="0.25">
      <c r="A239" s="9">
        <v>40817</v>
      </c>
      <c r="B239" s="4">
        <v>348631</v>
      </c>
      <c r="C239" s="2">
        <v>0.96699999999999997</v>
      </c>
      <c r="D239" s="4">
        <f t="shared" si="9"/>
        <v>337126</v>
      </c>
      <c r="E239" s="4">
        <f t="shared" si="10"/>
        <v>10</v>
      </c>
    </row>
    <row r="240" spans="1:5" ht="15" customHeight="1" x14ac:dyDescent="0.25">
      <c r="A240" s="9">
        <v>40848</v>
      </c>
      <c r="B240" s="4">
        <v>349723</v>
      </c>
      <c r="C240" s="2">
        <v>1.006</v>
      </c>
      <c r="D240" s="4">
        <f t="shared" si="9"/>
        <v>351821</v>
      </c>
      <c r="E240" s="4">
        <f t="shared" si="10"/>
        <v>11</v>
      </c>
    </row>
    <row r="241" spans="1:5" ht="15" customHeight="1" x14ac:dyDescent="0.25">
      <c r="A241" s="9">
        <v>40878</v>
      </c>
      <c r="B241" s="4">
        <v>349714</v>
      </c>
      <c r="C241" s="2">
        <v>1.173</v>
      </c>
      <c r="D241" s="4">
        <f t="shared" si="9"/>
        <v>410215</v>
      </c>
      <c r="E241" s="4">
        <f t="shared" si="10"/>
        <v>12</v>
      </c>
    </row>
    <row r="242" spans="1:5" ht="15" customHeight="1" x14ac:dyDescent="0.25">
      <c r="A242" s="9">
        <v>40909</v>
      </c>
      <c r="B242" s="4">
        <v>352598</v>
      </c>
      <c r="C242" s="2">
        <v>0.89300000000000002</v>
      </c>
      <c r="D242" s="4">
        <f t="shared" si="9"/>
        <v>314870</v>
      </c>
      <c r="E242" s="4">
        <f t="shared" si="10"/>
        <v>1</v>
      </c>
    </row>
    <row r="243" spans="1:5" ht="15" customHeight="1" x14ac:dyDescent="0.25">
      <c r="A243" s="9">
        <v>40940</v>
      </c>
      <c r="B243" s="4">
        <v>357278</v>
      </c>
      <c r="C243" s="2">
        <v>0.92700000000000005</v>
      </c>
      <c r="D243" s="4">
        <f t="shared" si="9"/>
        <v>331197</v>
      </c>
      <c r="E243" s="4">
        <f t="shared" si="10"/>
        <v>2</v>
      </c>
    </row>
    <row r="244" spans="1:5" ht="15" customHeight="1" x14ac:dyDescent="0.25">
      <c r="A244" s="9">
        <v>40969</v>
      </c>
      <c r="B244" s="4">
        <v>359189</v>
      </c>
      <c r="C244" s="2">
        <v>1.0329999999999999</v>
      </c>
      <c r="D244" s="4">
        <f t="shared" si="9"/>
        <v>371042</v>
      </c>
      <c r="E244" s="4">
        <f t="shared" si="10"/>
        <v>3</v>
      </c>
    </row>
    <row r="245" spans="1:5" ht="15" customHeight="1" x14ac:dyDescent="0.25">
      <c r="A245" s="9">
        <v>41000</v>
      </c>
      <c r="B245" s="4">
        <v>356541</v>
      </c>
      <c r="C245" s="2">
        <v>0.98299999999999998</v>
      </c>
      <c r="D245" s="4">
        <f t="shared" si="9"/>
        <v>350480</v>
      </c>
      <c r="E245" s="4">
        <f t="shared" si="10"/>
        <v>4</v>
      </c>
    </row>
    <row r="246" spans="1:5" ht="15" customHeight="1" x14ac:dyDescent="0.25">
      <c r="A246" s="9">
        <v>41030</v>
      </c>
      <c r="B246" s="4">
        <v>356256</v>
      </c>
      <c r="C246" s="2">
        <v>1.0489999999999999</v>
      </c>
      <c r="D246" s="4">
        <f t="shared" si="9"/>
        <v>373713</v>
      </c>
      <c r="E246" s="4">
        <f t="shared" si="10"/>
        <v>5</v>
      </c>
    </row>
    <row r="247" spans="1:5" ht="15" customHeight="1" x14ac:dyDescent="0.25">
      <c r="A247" s="9">
        <v>41061</v>
      </c>
      <c r="B247" s="4">
        <v>352397</v>
      </c>
      <c r="C247" s="2">
        <v>1.012</v>
      </c>
      <c r="D247" s="4">
        <f t="shared" si="9"/>
        <v>356626</v>
      </c>
      <c r="E247" s="4">
        <f t="shared" si="10"/>
        <v>6</v>
      </c>
    </row>
    <row r="248" spans="1:5" ht="15" customHeight="1" x14ac:dyDescent="0.25">
      <c r="A248" s="9">
        <v>41091</v>
      </c>
      <c r="B248" s="4">
        <v>354292</v>
      </c>
      <c r="C248" s="2">
        <v>0.99099999999999999</v>
      </c>
      <c r="D248" s="4">
        <f t="shared" si="9"/>
        <v>351103</v>
      </c>
      <c r="E248" s="4">
        <f t="shared" si="10"/>
        <v>7</v>
      </c>
    </row>
    <row r="249" spans="1:5" ht="15" customHeight="1" x14ac:dyDescent="0.25">
      <c r="A249" s="9">
        <v>41122</v>
      </c>
      <c r="B249" s="4">
        <v>358479</v>
      </c>
      <c r="C249" s="2">
        <v>1.04</v>
      </c>
      <c r="D249" s="4">
        <f t="shared" si="9"/>
        <v>372818</v>
      </c>
      <c r="E249" s="4">
        <f t="shared" si="10"/>
        <v>8</v>
      </c>
    </row>
    <row r="250" spans="1:5" ht="15" customHeight="1" x14ac:dyDescent="0.25">
      <c r="A250" s="9">
        <v>41153</v>
      </c>
      <c r="B250" s="4">
        <v>362886</v>
      </c>
      <c r="C250" s="2">
        <v>0.94499999999999995</v>
      </c>
      <c r="D250" s="4">
        <f t="shared" si="9"/>
        <v>342927</v>
      </c>
      <c r="E250" s="4">
        <f t="shared" si="10"/>
        <v>9</v>
      </c>
    </row>
    <row r="251" spans="1:5" ht="15" customHeight="1" x14ac:dyDescent="0.25">
      <c r="A251" s="9">
        <v>41183</v>
      </c>
      <c r="B251" s="4">
        <v>362014</v>
      </c>
      <c r="C251" s="2">
        <v>0.98299999999999998</v>
      </c>
      <c r="D251" s="4">
        <f t="shared" si="9"/>
        <v>355860</v>
      </c>
      <c r="E251" s="4">
        <f t="shared" si="10"/>
        <v>10</v>
      </c>
    </row>
    <row r="252" spans="1:5" ht="15" customHeight="1" x14ac:dyDescent="0.25">
      <c r="A252" s="9">
        <v>41214</v>
      </c>
      <c r="B252" s="4">
        <v>363393</v>
      </c>
      <c r="C252" s="2">
        <v>1.0169999999999999</v>
      </c>
      <c r="D252" s="4">
        <f t="shared" si="9"/>
        <v>369571</v>
      </c>
      <c r="E252" s="4">
        <f t="shared" si="10"/>
        <v>11</v>
      </c>
    </row>
    <row r="253" spans="1:5" ht="15" customHeight="1" x14ac:dyDescent="0.25">
      <c r="A253" s="9">
        <v>41244</v>
      </c>
      <c r="B253" s="4">
        <v>365669</v>
      </c>
      <c r="C253" s="2">
        <v>1.143</v>
      </c>
      <c r="D253" s="4">
        <f t="shared" si="9"/>
        <v>417960</v>
      </c>
      <c r="E253" s="4">
        <f t="shared" si="10"/>
        <v>12</v>
      </c>
    </row>
    <row r="254" spans="1:5" ht="15" customHeight="1" x14ac:dyDescent="0.25">
      <c r="A254" s="9">
        <v>41275</v>
      </c>
      <c r="B254" s="4">
        <v>367676</v>
      </c>
      <c r="C254" s="2">
        <v>0.90800000000000003</v>
      </c>
      <c r="D254" s="4">
        <f t="shared" si="9"/>
        <v>333850</v>
      </c>
      <c r="E254" s="4">
        <f t="shared" si="10"/>
        <v>1</v>
      </c>
    </row>
    <row r="255" spans="1:5" ht="15" customHeight="1" x14ac:dyDescent="0.25">
      <c r="A255" s="9">
        <v>41306</v>
      </c>
      <c r="B255" s="4">
        <v>372573</v>
      </c>
      <c r="C255" s="2">
        <v>0.89300000000000002</v>
      </c>
      <c r="D255" s="4">
        <f t="shared" si="9"/>
        <v>332708</v>
      </c>
      <c r="E255" s="4">
        <f t="shared" si="10"/>
        <v>2</v>
      </c>
    </row>
    <row r="256" spans="1:5" ht="15" customHeight="1" x14ac:dyDescent="0.25">
      <c r="A256" s="9">
        <v>41334</v>
      </c>
      <c r="B256" s="4">
        <v>369575</v>
      </c>
      <c r="C256" s="2">
        <v>1.012</v>
      </c>
      <c r="D256" s="4">
        <f t="shared" si="9"/>
        <v>374010</v>
      </c>
      <c r="E256" s="4">
        <f t="shared" si="10"/>
        <v>3</v>
      </c>
    </row>
    <row r="257" spans="1:5" ht="15" customHeight="1" x14ac:dyDescent="0.25">
      <c r="A257" s="9">
        <v>41365</v>
      </c>
      <c r="B257" s="4">
        <v>368614</v>
      </c>
      <c r="C257" s="2">
        <v>0.996</v>
      </c>
      <c r="D257" s="4">
        <f t="shared" si="9"/>
        <v>367140</v>
      </c>
      <c r="E257" s="4">
        <f t="shared" si="10"/>
        <v>4</v>
      </c>
    </row>
    <row r="258" spans="1:5" ht="15" customHeight="1" x14ac:dyDescent="0.25">
      <c r="A258" s="9">
        <v>41395</v>
      </c>
      <c r="B258" s="4">
        <v>370671</v>
      </c>
      <c r="C258" s="2">
        <v>1.054</v>
      </c>
      <c r="D258" s="4">
        <f t="shared" si="9"/>
        <v>390687</v>
      </c>
      <c r="E258" s="4">
        <f t="shared" si="10"/>
        <v>5</v>
      </c>
    </row>
    <row r="259" spans="1:5" ht="15" customHeight="1" x14ac:dyDescent="0.25">
      <c r="A259" s="9">
        <v>41426</v>
      </c>
      <c r="B259" s="4">
        <v>372894</v>
      </c>
      <c r="C259" s="2">
        <v>0.99399999999999999</v>
      </c>
      <c r="D259" s="4">
        <f t="shared" ref="D259:D284" si="11">ROUND(B259*C259,0)</f>
        <v>370657</v>
      </c>
      <c r="E259" s="4">
        <f t="shared" ref="E259:E284" si="12">MONTH(A259)</f>
        <v>6</v>
      </c>
    </row>
    <row r="260" spans="1:5" ht="15" customHeight="1" x14ac:dyDescent="0.25">
      <c r="A260" s="9">
        <v>41456</v>
      </c>
      <c r="B260" s="4">
        <v>374280</v>
      </c>
      <c r="C260" s="2">
        <v>1.0069999999999999</v>
      </c>
      <c r="D260" s="4">
        <f t="shared" si="11"/>
        <v>376900</v>
      </c>
      <c r="E260" s="4">
        <f t="shared" si="12"/>
        <v>7</v>
      </c>
    </row>
    <row r="261" spans="1:5" ht="15" customHeight="1" x14ac:dyDescent="0.25">
      <c r="A261" s="9">
        <v>41487</v>
      </c>
      <c r="B261" s="4">
        <v>372768</v>
      </c>
      <c r="C261" s="2">
        <v>1.0409999999999999</v>
      </c>
      <c r="D261" s="4">
        <f t="shared" si="11"/>
        <v>388051</v>
      </c>
      <c r="E261" s="4">
        <f t="shared" si="12"/>
        <v>8</v>
      </c>
    </row>
    <row r="262" spans="1:5" ht="15" customHeight="1" x14ac:dyDescent="0.25">
      <c r="A262" s="9">
        <v>41518</v>
      </c>
      <c r="B262" s="4">
        <v>373610</v>
      </c>
      <c r="C262" s="2">
        <v>0.94599999999999995</v>
      </c>
      <c r="D262" s="4">
        <f t="shared" si="11"/>
        <v>353435</v>
      </c>
      <c r="E262" s="4">
        <f t="shared" si="12"/>
        <v>9</v>
      </c>
    </row>
    <row r="263" spans="1:5" ht="15" customHeight="1" x14ac:dyDescent="0.25">
      <c r="A263" s="9">
        <v>41548</v>
      </c>
      <c r="B263" s="4">
        <v>374196</v>
      </c>
      <c r="C263" s="2">
        <v>0.99</v>
      </c>
      <c r="D263" s="4">
        <f t="shared" si="11"/>
        <v>370454</v>
      </c>
      <c r="E263" s="4">
        <f t="shared" si="12"/>
        <v>10</v>
      </c>
    </row>
    <row r="264" spans="1:5" ht="15" customHeight="1" x14ac:dyDescent="0.25">
      <c r="A264" s="9">
        <v>41579</v>
      </c>
      <c r="B264" s="4">
        <v>374691</v>
      </c>
      <c r="C264" s="2">
        <v>1.012</v>
      </c>
      <c r="D264" s="4">
        <f t="shared" si="11"/>
        <v>379187</v>
      </c>
      <c r="E264" s="4">
        <f t="shared" si="12"/>
        <v>11</v>
      </c>
    </row>
    <row r="265" spans="1:5" ht="15" customHeight="1" x14ac:dyDescent="0.25">
      <c r="A265" s="9">
        <v>41609</v>
      </c>
      <c r="B265" s="4">
        <v>377425</v>
      </c>
      <c r="C265" s="2">
        <v>1.1419999999999999</v>
      </c>
      <c r="D265" s="4">
        <f t="shared" si="11"/>
        <v>431019</v>
      </c>
      <c r="E265" s="4">
        <f t="shared" si="12"/>
        <v>12</v>
      </c>
    </row>
    <row r="266" spans="1:5" ht="15" customHeight="1" x14ac:dyDescent="0.25">
      <c r="A266" s="9">
        <v>41640</v>
      </c>
      <c r="B266" s="4">
        <v>373036</v>
      </c>
      <c r="C266" s="2">
        <v>0.90800000000000003</v>
      </c>
      <c r="D266" s="4">
        <f t="shared" si="11"/>
        <v>338717</v>
      </c>
      <c r="E266" s="4">
        <f t="shared" si="12"/>
        <v>1</v>
      </c>
    </row>
    <row r="267" spans="1:5" ht="15" customHeight="1" x14ac:dyDescent="0.25">
      <c r="A267" s="9">
        <v>41671</v>
      </c>
      <c r="B267" s="4">
        <v>377666</v>
      </c>
      <c r="C267" s="2">
        <v>0.89</v>
      </c>
      <c r="D267" s="4">
        <f t="shared" si="11"/>
        <v>336123</v>
      </c>
      <c r="E267" s="4">
        <f t="shared" si="12"/>
        <v>2</v>
      </c>
    </row>
    <row r="268" spans="1:5" ht="15" customHeight="1" x14ac:dyDescent="0.25">
      <c r="A268" s="9">
        <v>41699</v>
      </c>
      <c r="B268" s="4">
        <v>382356</v>
      </c>
      <c r="C268" s="2">
        <v>1.008</v>
      </c>
      <c r="D268" s="4">
        <f t="shared" si="11"/>
        <v>385415</v>
      </c>
      <c r="E268" s="4">
        <f t="shared" si="12"/>
        <v>3</v>
      </c>
    </row>
    <row r="269" spans="1:5" ht="15" customHeight="1" x14ac:dyDescent="0.25">
      <c r="A269" s="9">
        <v>41730</v>
      </c>
      <c r="B269" s="4">
        <v>385855</v>
      </c>
      <c r="C269" s="2">
        <v>0.99199999999999999</v>
      </c>
      <c r="D269" s="4">
        <f t="shared" si="11"/>
        <v>382768</v>
      </c>
      <c r="E269" s="4">
        <f t="shared" si="12"/>
        <v>4</v>
      </c>
    </row>
    <row r="270" spans="1:5" ht="15" customHeight="1" x14ac:dyDescent="0.25">
      <c r="A270" s="9">
        <v>41760</v>
      </c>
      <c r="B270" s="4">
        <v>385572</v>
      </c>
      <c r="C270" s="2">
        <v>1.056</v>
      </c>
      <c r="D270" s="4">
        <f t="shared" si="11"/>
        <v>407164</v>
      </c>
      <c r="E270" s="4">
        <f t="shared" si="12"/>
        <v>5</v>
      </c>
    </row>
    <row r="271" spans="1:5" ht="15" customHeight="1" x14ac:dyDescent="0.25">
      <c r="A271" s="9">
        <v>41791</v>
      </c>
      <c r="B271" s="4">
        <v>388226</v>
      </c>
      <c r="C271" s="2">
        <v>0.99399999999999999</v>
      </c>
      <c r="D271" s="4">
        <f t="shared" si="11"/>
        <v>385897</v>
      </c>
      <c r="E271" s="4">
        <f t="shared" si="12"/>
        <v>6</v>
      </c>
    </row>
    <row r="272" spans="1:5" ht="15" customHeight="1" x14ac:dyDescent="0.25">
      <c r="A272" s="9">
        <v>41821</v>
      </c>
      <c r="B272" s="4">
        <v>387963</v>
      </c>
      <c r="C272" s="2">
        <v>1.016</v>
      </c>
      <c r="D272" s="4">
        <f t="shared" si="11"/>
        <v>394170</v>
      </c>
      <c r="E272" s="4">
        <f t="shared" si="12"/>
        <v>7</v>
      </c>
    </row>
    <row r="273" spans="1:5" ht="15" customHeight="1" x14ac:dyDescent="0.25">
      <c r="A273" s="9">
        <v>41852</v>
      </c>
      <c r="B273" s="4">
        <v>390353</v>
      </c>
      <c r="C273" s="2">
        <v>1.024</v>
      </c>
      <c r="D273" s="4">
        <f t="shared" si="11"/>
        <v>399721</v>
      </c>
      <c r="E273" s="4">
        <f t="shared" si="12"/>
        <v>8</v>
      </c>
    </row>
    <row r="274" spans="1:5" ht="15" customHeight="1" x14ac:dyDescent="0.25">
      <c r="A274" s="9">
        <v>41883</v>
      </c>
      <c r="B274" s="4">
        <v>388462</v>
      </c>
      <c r="C274" s="2">
        <v>0.96</v>
      </c>
      <c r="D274" s="4">
        <f t="shared" si="11"/>
        <v>372924</v>
      </c>
      <c r="E274" s="4">
        <f t="shared" si="12"/>
        <v>9</v>
      </c>
    </row>
    <row r="275" spans="1:5" ht="15" customHeight="1" x14ac:dyDescent="0.25">
      <c r="A275" s="9">
        <v>41913</v>
      </c>
      <c r="B275" s="4">
        <v>389672</v>
      </c>
      <c r="C275" s="2">
        <v>0.995</v>
      </c>
      <c r="D275" s="4">
        <f t="shared" si="11"/>
        <v>387724</v>
      </c>
      <c r="E275" s="4">
        <f t="shared" si="12"/>
        <v>10</v>
      </c>
    </row>
    <row r="276" spans="1:5" ht="15" customHeight="1" x14ac:dyDescent="0.25">
      <c r="A276" s="9">
        <v>41944</v>
      </c>
      <c r="B276" s="4">
        <v>391741</v>
      </c>
      <c r="C276" s="2">
        <v>0.996</v>
      </c>
      <c r="D276" s="4">
        <f t="shared" si="11"/>
        <v>390174</v>
      </c>
      <c r="E276" s="4">
        <f t="shared" si="12"/>
        <v>11</v>
      </c>
    </row>
    <row r="277" spans="1:5" ht="15" customHeight="1" x14ac:dyDescent="0.25">
      <c r="A277" s="9">
        <v>41974</v>
      </c>
      <c r="B277" s="4">
        <v>387188</v>
      </c>
      <c r="C277" s="2">
        <v>1.159</v>
      </c>
      <c r="D277" s="4">
        <f t="shared" si="11"/>
        <v>448751</v>
      </c>
      <c r="E277" s="4">
        <f t="shared" si="12"/>
        <v>12</v>
      </c>
    </row>
    <row r="278" spans="1:5" ht="15" customHeight="1" x14ac:dyDescent="0.25">
      <c r="A278" s="9">
        <v>42005</v>
      </c>
      <c r="B278" s="4">
        <v>383889</v>
      </c>
      <c r="C278" s="2">
        <v>0.90300000000000002</v>
      </c>
      <c r="D278" s="4">
        <f t="shared" si="11"/>
        <v>346652</v>
      </c>
      <c r="E278" s="4">
        <f t="shared" si="12"/>
        <v>1</v>
      </c>
    </row>
    <row r="279" spans="1:5" ht="15" customHeight="1" x14ac:dyDescent="0.25">
      <c r="A279" s="9">
        <v>42036</v>
      </c>
      <c r="B279" s="4">
        <v>381432</v>
      </c>
      <c r="C279" s="2">
        <v>0.89</v>
      </c>
      <c r="D279" s="4">
        <f t="shared" si="11"/>
        <v>339474</v>
      </c>
      <c r="E279" s="4">
        <f t="shared" si="12"/>
        <v>2</v>
      </c>
    </row>
    <row r="280" spans="1:5" ht="15" customHeight="1" x14ac:dyDescent="0.25">
      <c r="A280" s="9">
        <v>42064</v>
      </c>
      <c r="B280" s="4">
        <v>387665</v>
      </c>
      <c r="C280" s="2">
        <v>1.0049999999999999</v>
      </c>
      <c r="D280" s="4">
        <f t="shared" si="11"/>
        <v>389603</v>
      </c>
      <c r="E280" s="4">
        <f t="shared" si="12"/>
        <v>3</v>
      </c>
    </row>
    <row r="281" spans="1:5" ht="15" customHeight="1" x14ac:dyDescent="0.25">
      <c r="A281" s="9">
        <v>42095</v>
      </c>
      <c r="B281" s="4">
        <v>387235</v>
      </c>
      <c r="C281" s="2">
        <v>0.997</v>
      </c>
      <c r="D281" s="4">
        <f t="shared" si="11"/>
        <v>386073</v>
      </c>
      <c r="E281" s="4">
        <f t="shared" si="12"/>
        <v>4</v>
      </c>
    </row>
    <row r="282" spans="1:5" ht="15" customHeight="1" x14ac:dyDescent="0.25">
      <c r="A282" s="9">
        <v>42125</v>
      </c>
      <c r="B282" s="4">
        <v>392268</v>
      </c>
      <c r="C282" s="2">
        <v>1.0369999999999999</v>
      </c>
      <c r="D282" s="4">
        <f t="shared" si="11"/>
        <v>406782</v>
      </c>
      <c r="E282" s="4">
        <f t="shared" si="12"/>
        <v>5</v>
      </c>
    </row>
    <row r="283" spans="1:5" ht="15" customHeight="1" x14ac:dyDescent="0.25">
      <c r="A283" s="9">
        <v>42156</v>
      </c>
      <c r="B283" s="4">
        <v>392010</v>
      </c>
      <c r="C283" s="2">
        <v>1.0089999999999999</v>
      </c>
      <c r="D283" s="4">
        <f t="shared" si="11"/>
        <v>395538</v>
      </c>
      <c r="E283" s="4">
        <f t="shared" si="12"/>
        <v>6</v>
      </c>
    </row>
    <row r="284" spans="1:5" ht="15" customHeight="1" x14ac:dyDescent="0.25">
      <c r="A284" s="9">
        <v>42186</v>
      </c>
      <c r="B284" s="4">
        <v>394199</v>
      </c>
      <c r="C284" s="2">
        <v>1.022</v>
      </c>
      <c r="D284" s="4">
        <f t="shared" si="11"/>
        <v>402871</v>
      </c>
      <c r="E284" s="4">
        <f t="shared" si="12"/>
        <v>7</v>
      </c>
    </row>
  </sheetData>
  <pageMargins left="0.75" right="0.75" top="1" bottom="1" header="0.5" footer="0.5"/>
  <pageSetup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workbookViewId="0"/>
  </sheetViews>
  <sheetFormatPr defaultColWidth="30.7109375" defaultRowHeight="15" x14ac:dyDescent="0.25"/>
  <cols>
    <col min="1" max="1" width="30.7109375" style="12"/>
    <col min="2" max="16384" width="30.7109375" style="11"/>
  </cols>
  <sheetData>
    <row r="1" spans="1:20" x14ac:dyDescent="0.25">
      <c r="A1" s="12" t="s">
        <v>12</v>
      </c>
      <c r="B1" s="11" t="s">
        <v>13</v>
      </c>
      <c r="C1" s="11" t="s">
        <v>3</v>
      </c>
      <c r="D1" s="11">
        <v>7</v>
      </c>
      <c r="E1" s="11" t="s">
        <v>4</v>
      </c>
      <c r="F1" s="11">
        <v>0</v>
      </c>
      <c r="G1" s="11" t="s">
        <v>5</v>
      </c>
      <c r="H1" s="11">
        <v>0</v>
      </c>
      <c r="I1" s="11" t="s">
        <v>6</v>
      </c>
      <c r="J1" s="11">
        <v>1</v>
      </c>
      <c r="K1" s="11" t="s">
        <v>7</v>
      </c>
      <c r="L1" s="11">
        <v>0</v>
      </c>
      <c r="M1" s="11" t="s">
        <v>8</v>
      </c>
      <c r="N1" s="11">
        <v>0</v>
      </c>
      <c r="O1" s="11" t="s">
        <v>9</v>
      </c>
      <c r="P1" s="11">
        <v>1</v>
      </c>
      <c r="Q1" s="11" t="s">
        <v>10</v>
      </c>
      <c r="R1" s="11">
        <v>0</v>
      </c>
      <c r="S1" s="11" t="s">
        <v>11</v>
      </c>
      <c r="T1" s="11">
        <v>0</v>
      </c>
    </row>
    <row r="2" spans="1:20" x14ac:dyDescent="0.25">
      <c r="A2" s="12" t="s">
        <v>14</v>
      </c>
      <c r="B2" s="11" t="s">
        <v>15</v>
      </c>
    </row>
    <row r="3" spans="1:20" x14ac:dyDescent="0.25">
      <c r="A3" s="12" t="s">
        <v>16</v>
      </c>
      <c r="B3" s="11" t="b">
        <f>IF(B10&gt;256,"TripUpST110AndEarlier",FALSE)</f>
        <v>0</v>
      </c>
    </row>
    <row r="4" spans="1:20" x14ac:dyDescent="0.25">
      <c r="A4" s="12" t="s">
        <v>17</v>
      </c>
      <c r="B4" s="11" t="s">
        <v>18</v>
      </c>
    </row>
    <row r="5" spans="1:20" x14ac:dyDescent="0.25">
      <c r="A5" s="12" t="s">
        <v>19</v>
      </c>
      <c r="B5" s="11" t="b">
        <v>1</v>
      </c>
    </row>
    <row r="6" spans="1:20" x14ac:dyDescent="0.25">
      <c r="A6" s="12" t="s">
        <v>20</v>
      </c>
      <c r="B6" s="11" t="b">
        <v>1</v>
      </c>
    </row>
    <row r="7" spans="1:20" x14ac:dyDescent="0.25">
      <c r="A7" s="12" t="s">
        <v>21</v>
      </c>
      <c r="B7" s="11">
        <f>Data!$A$1:$E$284</f>
        <v>149821</v>
      </c>
    </row>
    <row r="8" spans="1:20" x14ac:dyDescent="0.25">
      <c r="A8" s="12" t="s">
        <v>22</v>
      </c>
      <c r="B8" s="11">
        <v>2</v>
      </c>
    </row>
    <row r="9" spans="1:20" x14ac:dyDescent="0.25">
      <c r="A9" s="12" t="s">
        <v>23</v>
      </c>
      <c r="B9" s="18">
        <f>1</f>
        <v>1</v>
      </c>
    </row>
    <row r="10" spans="1:20" x14ac:dyDescent="0.25">
      <c r="A10" s="12" t="s">
        <v>24</v>
      </c>
      <c r="B10" s="11">
        <v>5</v>
      </c>
    </row>
    <row r="12" spans="1:20" x14ac:dyDescent="0.25">
      <c r="A12" s="12" t="s">
        <v>25</v>
      </c>
      <c r="B12" s="11" t="s">
        <v>61</v>
      </c>
      <c r="C12" s="11" t="s">
        <v>26</v>
      </c>
      <c r="D12" s="11" t="s">
        <v>27</v>
      </c>
      <c r="E12" s="11" t="b">
        <v>1</v>
      </c>
      <c r="F12" s="11">
        <v>0</v>
      </c>
      <c r="G12" s="11">
        <v>4</v>
      </c>
      <c r="H12" s="11">
        <v>0</v>
      </c>
    </row>
    <row r="13" spans="1:20" x14ac:dyDescent="0.25">
      <c r="A13" s="12" t="s">
        <v>28</v>
      </c>
      <c r="B13" s="11">
        <f>Data!$A$1:$A$284</f>
        <v>33939</v>
      </c>
    </row>
    <row r="14" spans="1:20" x14ac:dyDescent="0.25">
      <c r="A14" s="12" t="s">
        <v>29</v>
      </c>
    </row>
    <row r="15" spans="1:20" x14ac:dyDescent="0.25">
      <c r="A15" s="12" t="s">
        <v>30</v>
      </c>
      <c r="B15" s="11" t="s">
        <v>62</v>
      </c>
      <c r="C15" s="11" t="s">
        <v>31</v>
      </c>
      <c r="D15" s="11" t="s">
        <v>32</v>
      </c>
      <c r="E15" s="11" t="b">
        <v>1</v>
      </c>
      <c r="F15" s="11">
        <v>0</v>
      </c>
      <c r="G15" s="11">
        <v>4</v>
      </c>
      <c r="H15" s="11">
        <v>0</v>
      </c>
    </row>
    <row r="16" spans="1:20" x14ac:dyDescent="0.25">
      <c r="A16" s="12" t="s">
        <v>33</v>
      </c>
      <c r="B16" s="11">
        <f>Data!$B$1:$B$284</f>
        <v>154774</v>
      </c>
    </row>
    <row r="17" spans="1:8" x14ac:dyDescent="0.25">
      <c r="A17" s="12" t="s">
        <v>34</v>
      </c>
    </row>
    <row r="18" spans="1:8" x14ac:dyDescent="0.25">
      <c r="A18" s="12" t="s">
        <v>35</v>
      </c>
      <c r="B18" s="11" t="s">
        <v>63</v>
      </c>
      <c r="C18" s="11" t="s">
        <v>36</v>
      </c>
      <c r="D18" s="11" t="s">
        <v>57</v>
      </c>
      <c r="E18" s="11" t="b">
        <v>1</v>
      </c>
      <c r="F18" s="11">
        <v>0</v>
      </c>
      <c r="G18" s="11">
        <v>4</v>
      </c>
      <c r="H18" s="11">
        <v>0</v>
      </c>
    </row>
    <row r="19" spans="1:8" x14ac:dyDescent="0.25">
      <c r="A19" s="12" t="s">
        <v>38</v>
      </c>
      <c r="B19" s="11">
        <f>Data!$C$1:$C$284</f>
        <v>1.018</v>
      </c>
    </row>
    <row r="20" spans="1:8" x14ac:dyDescent="0.25">
      <c r="A20" s="12" t="s">
        <v>39</v>
      </c>
    </row>
    <row r="21" spans="1:8" x14ac:dyDescent="0.25">
      <c r="A21" s="12" t="s">
        <v>58</v>
      </c>
      <c r="B21" s="11" t="s">
        <v>64</v>
      </c>
      <c r="C21" s="11" t="s">
        <v>65</v>
      </c>
      <c r="D21" s="11" t="s">
        <v>37</v>
      </c>
      <c r="E21" s="11" t="b">
        <v>1</v>
      </c>
      <c r="F21" s="11">
        <v>0</v>
      </c>
      <c r="G21" s="11">
        <v>4</v>
      </c>
      <c r="H21" s="11">
        <v>0</v>
      </c>
    </row>
    <row r="22" spans="1:8" x14ac:dyDescent="0.25">
      <c r="A22" s="12" t="s">
        <v>59</v>
      </c>
      <c r="B22" s="11">
        <f>Data!$D$1:$D$284</f>
        <v>159529</v>
      </c>
    </row>
    <row r="23" spans="1:8" x14ac:dyDescent="0.25">
      <c r="A23" s="12" t="s">
        <v>60</v>
      </c>
    </row>
    <row r="24" spans="1:8" x14ac:dyDescent="0.25">
      <c r="A24" s="12" t="s">
        <v>66</v>
      </c>
      <c r="B24" s="11" t="s">
        <v>67</v>
      </c>
      <c r="C24" s="11" t="s">
        <v>68</v>
      </c>
      <c r="D24" s="11" t="s">
        <v>69</v>
      </c>
      <c r="E24" s="11" t="b">
        <v>1</v>
      </c>
      <c r="F24" s="11">
        <v>0</v>
      </c>
      <c r="G24" s="11">
        <v>4</v>
      </c>
      <c r="H24" s="11">
        <v>0</v>
      </c>
    </row>
    <row r="25" spans="1:8" x14ac:dyDescent="0.25">
      <c r="A25" s="12" t="s">
        <v>70</v>
      </c>
      <c r="B25" s="11">
        <f>Data!$E$1:$E$284</f>
        <v>12</v>
      </c>
    </row>
    <row r="26" spans="1:8" x14ac:dyDescent="0.25">
      <c r="A26" s="12"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Source</vt:lpstr>
      <vt:lpstr>Data</vt:lpstr>
      <vt:lpstr>_STDS_DG388AAEC9</vt:lpstr>
      <vt:lpstr>ST_Month</vt:lpstr>
      <vt:lpstr>ST_Month_5</vt:lpstr>
      <vt:lpstr>ST_SeasonalIndex</vt:lpstr>
      <vt:lpstr>ST_SeasonallyAdjustedSales</vt:lpstr>
      <vt:lpstr>ST_TotalRetailSales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 Albright</cp:lastModifiedBy>
  <dcterms:created xsi:type="dcterms:W3CDTF">2007-05-15T19:04:38Z</dcterms:created>
  <dcterms:modified xsi:type="dcterms:W3CDTF">2016-01-23T16:57:00Z</dcterms:modified>
</cp:coreProperties>
</file>