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DADM 6e\Problem Solutions\Chapter 03\"/>
    </mc:Choice>
  </mc:AlternateContent>
  <bookViews>
    <workbookView xWindow="0" yWindow="0" windowWidth="21570" windowHeight="9450" activeTab="1"/>
  </bookViews>
  <sheets>
    <sheet name="Source" sheetId="2" r:id="rId1"/>
    <sheet name="Data" sheetId="1" r:id="rId2"/>
    <sheet name="_PalUtilTempWorksheet" sheetId="10" state="hidden" r:id="rId3"/>
    <sheet name="_STDS_DG311B76D2" sheetId="11" state="hidden" r:id="rId4"/>
    <sheet name="_STDS_DG17B7A54A" sheetId="12" state="hidden" r:id="rId5"/>
    <sheet name="Time Series Original Data" sheetId="13" r:id="rId6"/>
    <sheet name="Time Series Differences" sheetId="14" r:id="rId7"/>
    <sheet name="Correlations" sheetId="15" r:id="rId8"/>
    <sheet name="Scatterplots" sheetId="16" r:id="rId9"/>
  </sheets>
  <definedNames>
    <definedName name="PalisadeReportWorksheetCreatedBy" localSheetId="7" hidden="1">"StatTools"</definedName>
    <definedName name="PalisadeReportWorksheetCreatedBy" localSheetId="8" hidden="1">"StatTools"</definedName>
    <definedName name="PalisadeReportWorksheetCreatedBy" localSheetId="6" hidden="1">"StatTools"</definedName>
    <definedName name="PalisadeReportWorksheetCreatedBy" localSheetId="5" hidden="1">"StatTools"</definedName>
    <definedName name="ScatterX_215D" localSheetId="8">_xll.StatScatterPlot([0]!ST_Housing_17,[0]!ST_Allitems_13,0)</definedName>
    <definedName name="ScatterX_290E" localSheetId="8">_xll.StatScatterPlot([0]!ST_Transportation_21,[0]!ST_Allitems_13,0)</definedName>
    <definedName name="ScatterX_34F7B">_xll.StatScatterPlot([0]!ST_Diff1OtherGoodsServices,[0]!ST_Diff1Allitems,0)</definedName>
    <definedName name="ScatterX_4E4A2">_xll.StatScatterPlot([0]!ST_Diff1Recreation,[0]!ST_Diff1Allitems,0)</definedName>
    <definedName name="ScatterX_52351" localSheetId="8">_xll.StatScatterPlot([0]!ST_OtherGoodsServices_19,[0]!ST_Allitems_13,0)</definedName>
    <definedName name="ScatterX_66F27">_xll.StatScatterPlot([0]!ST_Diff1Recreation,[0]!ST_Diff1Allitems,0)</definedName>
    <definedName name="ScatterX_68B2D">_xll.StatScatterPlot([0]!ST_Diff1Apparel,[0]!ST_Diff1Allitems,0)</definedName>
    <definedName name="ScatterX_6B7AC">_xll.StatScatterPlot([0]!ST_Diff1FoodBeverages,[0]!ST_Diff1Allitems,0)</definedName>
    <definedName name="ScatterX_821C8">_xll.StatScatterPlot([0]!ST_Diff1EducationCommunications,[0]!ST_Diff1Allitems,0)</definedName>
    <definedName name="ScatterX_89020">_xll.StatScatterPlot([0]!ST_Diff1Transportation,[0]!ST_Diff1Allitems,0)</definedName>
    <definedName name="ScatterX_9018E" localSheetId="8">_xll.StatScatterPlot([0]!ST_Apparel_14,[0]!ST_Allitems_13,0)</definedName>
    <definedName name="ScatterX_9BA01">_xll.StatScatterPlot([0]!ST_Diff1FoodBeverages,[0]!ST_Diff1Allitems,0)</definedName>
    <definedName name="ScatterX_9D46F">_xll.StatScatterPlot([0]!ST_Diff1Transportation,[0]!ST_Diff1Allitems,0)</definedName>
    <definedName name="ScatterX_B05D5">_xll.StatScatterPlot([0]!ST_Diff1MedicalCare,[0]!ST_Diff1Allitems,0)</definedName>
    <definedName name="ScatterX_B8266" localSheetId="8">_xll.StatScatterPlot([0]!ST_FoodBeverages_16,[0]!ST_Allitems_13,0)</definedName>
    <definedName name="ScatterX_C7883" localSheetId="8">_xll.StatScatterPlot([0]!ST_EducationCommunications_15,[0]!ST_Allitems_13,0)</definedName>
    <definedName name="ScatterX_CE966">_xll.StatScatterPlot([0]!ST_Diff1OtherGoodsServices,[0]!ST_Diff1Allitems,0)</definedName>
    <definedName name="ScatterX_D0DF1" localSheetId="8">_xll.StatScatterPlot([0]!ST_MedicalCare_18,[0]!ST_Allitems_13,0)</definedName>
    <definedName name="ScatterX_DB80D">_xll.StatScatterPlot([0]!ST_Diff1MedicalCare,[0]!ST_Diff1Allitems,0)</definedName>
    <definedName name="ScatterX_E09D5">_xll.StatScatterPlot([0]!ST_Diff1EducationCommunications,[0]!ST_Diff1Allitems,0)</definedName>
    <definedName name="ScatterX_E88EB" localSheetId="8">_xll.StatScatterPlot([0]!ST_Recreation_20,[0]!ST_Allitems_13,0)</definedName>
    <definedName name="ScatterX_EA64F">_xll.StatScatterPlot([0]!ST_Diff1Housing,[0]!ST_Diff1Allitems,0)</definedName>
    <definedName name="ScatterX_ECE5D">_xll.StatScatterPlot([0]!ST_Diff1Housing,[0]!ST_Diff1Allitems,0)</definedName>
    <definedName name="ScatterX_FEAD">_xll.StatScatterPlot([0]!ST_Diff1Apparel,[0]!ST_Diff1Allitems,0)</definedName>
    <definedName name="ScatterY_215D" localSheetId="8">_xll.StatScatterPlot([0]!ST_Housing_17,[0]!ST_Allitems_13,1)</definedName>
    <definedName name="ScatterY_290E" localSheetId="8">_xll.StatScatterPlot([0]!ST_Transportation_21,[0]!ST_Allitems_13,1)</definedName>
    <definedName name="ScatterY_34F7B">_xll.StatScatterPlot([0]!ST_Diff1OtherGoodsServices,[0]!ST_Diff1Allitems,1)</definedName>
    <definedName name="ScatterY_4E4A2">_xll.StatScatterPlot([0]!ST_Diff1Recreation,[0]!ST_Diff1Allitems,1)</definedName>
    <definedName name="ScatterY_52351" localSheetId="8">_xll.StatScatterPlot([0]!ST_OtherGoodsServices_19,[0]!ST_Allitems_13,1)</definedName>
    <definedName name="ScatterY_66F27">_xll.StatScatterPlot([0]!ST_Diff1Recreation,[0]!ST_Diff1Allitems,1)</definedName>
    <definedName name="ScatterY_68B2D">_xll.StatScatterPlot([0]!ST_Diff1Apparel,[0]!ST_Diff1Allitems,1)</definedName>
    <definedName name="ScatterY_6B7AC">_xll.StatScatterPlot([0]!ST_Diff1FoodBeverages,[0]!ST_Diff1Allitems,1)</definedName>
    <definedName name="ScatterY_821C8">_xll.StatScatterPlot([0]!ST_Diff1EducationCommunications,[0]!ST_Diff1Allitems,1)</definedName>
    <definedName name="ScatterY_89020">_xll.StatScatterPlot([0]!ST_Diff1Transportation,[0]!ST_Diff1Allitems,1)</definedName>
    <definedName name="ScatterY_9018E" localSheetId="8">_xll.StatScatterPlot([0]!ST_Apparel_14,[0]!ST_Allitems_13,1)</definedName>
    <definedName name="ScatterY_9BA01">_xll.StatScatterPlot([0]!ST_Diff1FoodBeverages,[0]!ST_Diff1Allitems,1)</definedName>
    <definedName name="ScatterY_9D46F">_xll.StatScatterPlot([0]!ST_Diff1Transportation,[0]!ST_Diff1Allitems,1)</definedName>
    <definedName name="ScatterY_B05D5">_xll.StatScatterPlot([0]!ST_Diff1MedicalCare,[0]!ST_Diff1Allitems,1)</definedName>
    <definedName name="ScatterY_B8266" localSheetId="8">_xll.StatScatterPlot([0]!ST_FoodBeverages_16,[0]!ST_Allitems_13,1)</definedName>
    <definedName name="ScatterY_C7883" localSheetId="8">_xll.StatScatterPlot([0]!ST_EducationCommunications_15,[0]!ST_Allitems_13,1)</definedName>
    <definedName name="ScatterY_CE966">_xll.StatScatterPlot([0]!ST_Diff1OtherGoodsServices,[0]!ST_Diff1Allitems,1)</definedName>
    <definedName name="ScatterY_D0DF1" localSheetId="8">_xll.StatScatterPlot([0]!ST_MedicalCare_18,[0]!ST_Allitems_13,1)</definedName>
    <definedName name="ScatterY_DB80D">_xll.StatScatterPlot([0]!ST_Diff1MedicalCare,[0]!ST_Diff1Allitems,1)</definedName>
    <definedName name="ScatterY_E09D5">_xll.StatScatterPlot([0]!ST_Diff1EducationCommunications,[0]!ST_Diff1Allitems,1)</definedName>
    <definedName name="ScatterY_E88EB" localSheetId="8">_xll.StatScatterPlot([0]!ST_Recreation_20,[0]!ST_Allitems_13,1)</definedName>
    <definedName name="ScatterY_EA64F">_xll.StatScatterPlot([0]!ST_Diff1Housing,[0]!ST_Diff1Allitems,1)</definedName>
    <definedName name="ScatterY_ECE5D">_xll.StatScatterPlot([0]!ST_Diff1Housing,[0]!ST_Diff1Allitems,1)</definedName>
    <definedName name="ScatterY_FEAD">_xll.StatScatterPlot([0]!ST_Diff1Apparel,[0]!ST_Diff1Allitems,1)</definedName>
    <definedName name="ST_Allitems">Data!$B$4:$B$274</definedName>
    <definedName name="ST_Allitems_13">Data!$M$4:$M$274</definedName>
    <definedName name="ST_Apparel">Data!$C$4:$C$274</definedName>
    <definedName name="ST_Apparel_14">Data!$N$4:$N$274</definedName>
    <definedName name="ST_EducationCommunications">Data!$D$4:$D$274</definedName>
    <definedName name="ST_EducationCommunications_15">Data!$O$4:$O$274</definedName>
    <definedName name="ST_FoodBeverages">Data!$E$4:$E$274</definedName>
    <definedName name="ST_FoodBeverages_16">Data!$P$4:$P$274</definedName>
    <definedName name="ST_Housing">Data!$F$4:$F$274</definedName>
    <definedName name="ST_Housing_17">Data!$Q$4:$Q$274</definedName>
    <definedName name="ST_MedicalCare">Data!$G$4:$G$274</definedName>
    <definedName name="ST_MedicalCare_18">Data!$R$4:$R$274</definedName>
    <definedName name="ST_Month">Data!$A$4:$A$274</definedName>
    <definedName name="ST_Month_12">Data!$L$4:$L$274</definedName>
    <definedName name="ST_OtherGoodsServices">Data!$H$4:$H$274</definedName>
    <definedName name="ST_OtherGoodsServices_19">Data!$S$4:$S$274</definedName>
    <definedName name="ST_Recreation">Data!$I$4:$I$274</definedName>
    <definedName name="ST_Recreation_20">Data!$T$4:$T$274</definedName>
    <definedName name="ST_Transportation">Data!$J$4:$J$274</definedName>
    <definedName name="ST_Transportation_21">Data!$U$4:$U$274</definedName>
    <definedName name="StatToolsHeader" localSheetId="7">Correlations!$1:$5</definedName>
    <definedName name="StatToolsHeader" localSheetId="8">Scatterplots!$1:$5</definedName>
    <definedName name="StatToolsHeader" localSheetId="6">'Time Series Differences'!$1:$5</definedName>
    <definedName name="StatToolsHeader" localSheetId="5">'Time Series Original Data'!$1:$5</definedName>
    <definedName name="STWBD_StatToolsCorrAndCovar_CorrelationTable" hidden="1">"TRUE"</definedName>
    <definedName name="STWBD_StatToolsCorrAndCovar_CovarianceTable" hidden="1">"FALSE"</definedName>
    <definedName name="STWBD_StatToolsCorrAndCovar_HasDefaultInfo" hidden="1">"TRUE"</definedName>
    <definedName name="STWBD_StatToolsCorrAndCovar_RankOrderCorrelationTable" hidden="1">"FALSE"</definedName>
    <definedName name="STWBD_StatToolsCorrAndCovar_TableStructure" hidden="1">" 2"</definedName>
    <definedName name="STWBD_StatToolsCorrAndCovar_VariableList" hidden="1">9</definedName>
    <definedName name="STWBD_StatToolsCorrAndCovar_VariableList_1" hidden="1">"U_x0001_VG5EFA23F3031CBBD_x0001_"</definedName>
    <definedName name="STWBD_StatToolsCorrAndCovar_VariableList_2" hidden="1">"U_x0001_VG2C83BE3913E3F184_x0001_"</definedName>
    <definedName name="STWBD_StatToolsCorrAndCovar_VariableList_3" hidden="1">"U_x0001_VG12B733682A9722A1_x0001_"</definedName>
    <definedName name="STWBD_StatToolsCorrAndCovar_VariableList_4" hidden="1">"U_x0001_VG18816138260055A8_x0001_"</definedName>
    <definedName name="STWBD_StatToolsCorrAndCovar_VariableList_5" hidden="1">"U_x0001_VG1EB562472B2133B7_x0001_"</definedName>
    <definedName name="STWBD_StatToolsCorrAndCovar_VariableList_6" hidden="1">"U_x0001_VG8AE57D1101FF4D_x0001_"</definedName>
    <definedName name="STWBD_StatToolsCorrAndCovar_VariableList_7" hidden="1">"U_x0001_VG20901A181ED619E5_x0001_"</definedName>
    <definedName name="STWBD_StatToolsCorrAndCovar_VariableList_8" hidden="1">"U_x0001_VG34914AFA3A840F17_x0001_"</definedName>
    <definedName name="STWBD_StatToolsCorrAndCovar_VariableList_9" hidden="1">"U_x0001_VG1CB2546C268EA0B5_x0001_"</definedName>
    <definedName name="STWBD_StatToolsCorrAndCovar_VarSelectorDefaultDataSet" hidden="1">"DG17B7A54A"</definedName>
    <definedName name="STWBD_StatToolsDiff_HasDefaultInfo" hidden="1">"TRUE"</definedName>
    <definedName name="STWBD_StatToolsDiff_NumberOfDiffs" hidden="1">" 1"</definedName>
    <definedName name="STWBD_StatToolsDiff_Variable" hidden="1">"U_x0001_VG17F7D2848B65A5B_x0001_"</definedName>
    <definedName name="STWBD_StatToolsDiff_VarSelectorDefaultDataSet" hidden="1">"DG311B76D2"</definedName>
    <definedName name="STWBD_StatToolsScatterplot_DisplayCorrelationCoefficient" hidden="1">"TRUE"</definedName>
    <definedName name="STWBD_StatToolsScatterplot_HasDefaultInfo" hidden="1">"TRUE"</definedName>
    <definedName name="STWBD_StatToolsScatterplot_ScatterplotChartType" hidden="1">" 0"</definedName>
    <definedName name="STWBD_StatToolsScatterplot_VarSelectorDefaultDataSet" hidden="1">"DG17B7A54A"</definedName>
    <definedName name="STWBD_StatToolsScatterplot_XVariableList" hidden="1">8</definedName>
    <definedName name="STWBD_StatToolsScatterplot_XVariableList_1" hidden="1">"U_x0001_VG2C83BE3913E3F184_x0001_"</definedName>
    <definedName name="STWBD_StatToolsScatterplot_XVariableList_2" hidden="1">"U_x0001_VG12B733682A9722A1_x0001_"</definedName>
    <definedName name="STWBD_StatToolsScatterplot_XVariableList_3" hidden="1">"U_x0001_VG18816138260055A8_x0001_"</definedName>
    <definedName name="STWBD_StatToolsScatterplot_XVariableList_4" hidden="1">"U_x0001_VG1EB562472B2133B7_x0001_"</definedName>
    <definedName name="STWBD_StatToolsScatterplot_XVariableList_5" hidden="1">"U_x0001_VG8AE57D1101FF4D_x0001_"</definedName>
    <definedName name="STWBD_StatToolsScatterplot_XVariableList_6" hidden="1">"U_x0001_VG20901A181ED619E5_x0001_"</definedName>
    <definedName name="STWBD_StatToolsScatterplot_XVariableList_7" hidden="1">"U_x0001_VG34914AFA3A840F17_x0001_"</definedName>
    <definedName name="STWBD_StatToolsScatterplot_XVariableList_8" hidden="1">"U_x0001_VG1CB2546C268EA0B5_x0001_"</definedName>
    <definedName name="STWBD_StatToolsScatterplot_YVariableList" hidden="1">1</definedName>
    <definedName name="STWBD_StatToolsScatterplot_YVariableList_1" hidden="1">"U_x0001_VG5EFA23F3031CBBD_x0001_"</definedName>
    <definedName name="STWBD_StatToolsTimeSeriesGraph_DefaultUseLabelVariable" hidden="1">"TRUE"</definedName>
    <definedName name="STWBD_StatToolsTimeSeriesGraph_HasDefaultInfo" hidden="1">"TRUE"</definedName>
    <definedName name="STWBD_StatToolsTimeSeriesGraph_LabelVariable" hidden="1">"U_x0001_VG1D17724C6633409_x0001_"</definedName>
    <definedName name="STWBD_StatToolsTimeSeriesGraph_SingleGraph" hidden="1">"FALSE"</definedName>
    <definedName name="STWBD_StatToolsTimeSeriesGraph_TwoVerticalAxes" hidden="1">"FALSE"</definedName>
    <definedName name="STWBD_StatToolsTimeSeriesGraph_VariableList" hidden="1">9</definedName>
    <definedName name="STWBD_StatToolsTimeSeriesGraph_VariableList_1" hidden="1">"U_x0001_VG5EFA23F3031CBBD_x0001_"</definedName>
    <definedName name="STWBD_StatToolsTimeSeriesGraph_VariableList_2" hidden="1">"U_x0001_VG2C83BE3913E3F184_x0001_"</definedName>
    <definedName name="STWBD_StatToolsTimeSeriesGraph_VariableList_3" hidden="1">"U_x0001_VG12B733682A9722A1_x0001_"</definedName>
    <definedName name="STWBD_StatToolsTimeSeriesGraph_VariableList_4" hidden="1">"U_x0001_VG18816138260055A8_x0001_"</definedName>
    <definedName name="STWBD_StatToolsTimeSeriesGraph_VariableList_5" hidden="1">"U_x0001_VG1EB562472B2133B7_x0001_"</definedName>
    <definedName name="STWBD_StatToolsTimeSeriesGraph_VariableList_6" hidden="1">"U_x0001_VG8AE57D1101FF4D_x0001_"</definedName>
    <definedName name="STWBD_StatToolsTimeSeriesGraph_VariableList_7" hidden="1">"U_x0001_VG20901A181ED619E5_x0001_"</definedName>
    <definedName name="STWBD_StatToolsTimeSeriesGraph_VariableList_8" hidden="1">"U_x0001_VG34914AFA3A840F17_x0001_"</definedName>
    <definedName name="STWBD_StatToolsTimeSeriesGraph_VariableList_9" hidden="1">"U_x0001_VG1CB2546C268EA0B5_x0001_"</definedName>
    <definedName name="STWBD_StatToolsTimeSeriesGraph_VarSelectorDefaultDataSet" hidden="1">"DG17B7A54A"</definedName>
  </definedNames>
  <calcPr calcId="162913"/>
</workbook>
</file>

<file path=xl/calcChain.xml><?xml version="1.0" encoding="utf-8"?>
<calcChain xmlns="http://schemas.openxmlformats.org/spreadsheetml/2006/main">
  <c r="B9" i="11" l="1"/>
  <c r="B9" i="12"/>
  <c r="B40" i="12"/>
  <c r="B37" i="12"/>
  <c r="B34" i="12"/>
  <c r="B31" i="12"/>
  <c r="B28" i="12"/>
  <c r="B25" i="12"/>
  <c r="B22" i="12"/>
  <c r="B19" i="12"/>
  <c r="B16" i="12"/>
  <c r="B13" i="12"/>
  <c r="B7" i="12"/>
  <c r="B3" i="12"/>
  <c r="B40" i="11"/>
  <c r="B37" i="11"/>
  <c r="B34" i="11"/>
  <c r="B31" i="11"/>
  <c r="B28" i="11"/>
  <c r="B25" i="11"/>
  <c r="B22" i="11"/>
  <c r="B19" i="11"/>
  <c r="B16" i="11"/>
  <c r="B13" i="11"/>
  <c r="B7" i="11"/>
  <c r="B3" i="11"/>
  <c r="B9" i="10"/>
  <c r="U5" i="1"/>
  <c r="U6" i="1"/>
  <c r="U7" i="1"/>
  <c r="U8" i="1"/>
  <c r="U9" i="1"/>
  <c r="U10" i="1"/>
  <c r="U11" i="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U117" i="1"/>
  <c r="U118" i="1"/>
  <c r="U119" i="1"/>
  <c r="U120" i="1"/>
  <c r="U121" i="1"/>
  <c r="U122" i="1"/>
  <c r="U123" i="1"/>
  <c r="U124" i="1"/>
  <c r="U125" i="1"/>
  <c r="U126" i="1"/>
  <c r="U127" i="1"/>
  <c r="U128" i="1"/>
  <c r="U129" i="1"/>
  <c r="U130" i="1"/>
  <c r="U131" i="1"/>
  <c r="U132" i="1"/>
  <c r="U133" i="1"/>
  <c r="U134" i="1"/>
  <c r="U135" i="1"/>
  <c r="U136" i="1"/>
  <c r="U137" i="1"/>
  <c r="U138" i="1"/>
  <c r="U139" i="1"/>
  <c r="U140" i="1"/>
  <c r="U141" i="1"/>
  <c r="U142" i="1"/>
  <c r="U143" i="1"/>
  <c r="U144" i="1"/>
  <c r="U145" i="1"/>
  <c r="U146" i="1"/>
  <c r="U147" i="1"/>
  <c r="U148" i="1"/>
  <c r="U149" i="1"/>
  <c r="U150" i="1"/>
  <c r="U151" i="1"/>
  <c r="U152" i="1"/>
  <c r="U153" i="1"/>
  <c r="U154" i="1"/>
  <c r="U155" i="1"/>
  <c r="U156" i="1"/>
  <c r="U157" i="1"/>
  <c r="U158" i="1"/>
  <c r="U159" i="1"/>
  <c r="U160" i="1"/>
  <c r="U161" i="1"/>
  <c r="U162" i="1"/>
  <c r="U163" i="1"/>
  <c r="U164" i="1"/>
  <c r="U165" i="1"/>
  <c r="U166" i="1"/>
  <c r="U167" i="1"/>
  <c r="U168" i="1"/>
  <c r="U169" i="1"/>
  <c r="U170" i="1"/>
  <c r="U171" i="1"/>
  <c r="U172" i="1"/>
  <c r="U173" i="1"/>
  <c r="U174" i="1"/>
  <c r="U175" i="1"/>
  <c r="U176" i="1"/>
  <c r="U177" i="1"/>
  <c r="U178" i="1"/>
  <c r="U179" i="1"/>
  <c r="U180" i="1"/>
  <c r="U181" i="1"/>
  <c r="U182" i="1"/>
  <c r="U183" i="1"/>
  <c r="U184" i="1"/>
  <c r="U185" i="1"/>
  <c r="U186" i="1"/>
  <c r="U187" i="1"/>
  <c r="U188" i="1"/>
  <c r="U189" i="1"/>
  <c r="U190" i="1"/>
  <c r="U191" i="1"/>
  <c r="U192" i="1"/>
  <c r="U193" i="1"/>
  <c r="U194" i="1"/>
  <c r="U195" i="1"/>
  <c r="U196" i="1"/>
  <c r="U197" i="1"/>
  <c r="U198" i="1"/>
  <c r="U199" i="1"/>
  <c r="U200" i="1"/>
  <c r="U201" i="1"/>
  <c r="U202" i="1"/>
  <c r="U203" i="1"/>
  <c r="U204" i="1"/>
  <c r="U205" i="1"/>
  <c r="U206" i="1"/>
  <c r="U207" i="1"/>
  <c r="U208" i="1"/>
  <c r="U209" i="1"/>
  <c r="U210" i="1"/>
  <c r="U211" i="1"/>
  <c r="U212" i="1"/>
  <c r="U213" i="1"/>
  <c r="U214" i="1"/>
  <c r="U215" i="1"/>
  <c r="U216" i="1"/>
  <c r="U217" i="1"/>
  <c r="U218" i="1"/>
  <c r="U219" i="1"/>
  <c r="U220" i="1"/>
  <c r="U221" i="1"/>
  <c r="U222" i="1"/>
  <c r="U223" i="1"/>
  <c r="U224" i="1"/>
  <c r="U225" i="1"/>
  <c r="U226" i="1"/>
  <c r="U227" i="1"/>
  <c r="U228" i="1"/>
  <c r="U229" i="1"/>
  <c r="U230" i="1"/>
  <c r="U231" i="1"/>
  <c r="U232" i="1"/>
  <c r="U233" i="1"/>
  <c r="U234" i="1"/>
  <c r="U235" i="1"/>
  <c r="U236" i="1"/>
  <c r="U237" i="1"/>
  <c r="U238" i="1"/>
  <c r="U239" i="1"/>
  <c r="U240" i="1"/>
  <c r="U241" i="1"/>
  <c r="U242" i="1"/>
  <c r="U243" i="1"/>
  <c r="U244" i="1"/>
  <c r="U245" i="1"/>
  <c r="U246" i="1"/>
  <c r="U247" i="1"/>
  <c r="U248" i="1"/>
  <c r="U249" i="1"/>
  <c r="U250" i="1"/>
  <c r="U251" i="1"/>
  <c r="U252" i="1"/>
  <c r="U253" i="1"/>
  <c r="U254" i="1"/>
  <c r="U255" i="1"/>
  <c r="U256" i="1"/>
  <c r="U257" i="1"/>
  <c r="U258" i="1"/>
  <c r="U259" i="1"/>
  <c r="U260" i="1"/>
  <c r="U261" i="1"/>
  <c r="U262" i="1"/>
  <c r="U263" i="1"/>
  <c r="U264" i="1"/>
  <c r="U265" i="1"/>
  <c r="U266" i="1"/>
  <c r="U267" i="1"/>
  <c r="U268" i="1"/>
  <c r="U269" i="1"/>
  <c r="U270" i="1"/>
  <c r="U271" i="1"/>
  <c r="U272" i="1"/>
  <c r="U273" i="1"/>
  <c r="U274" i="1"/>
  <c r="N5" i="1"/>
  <c r="O5" i="1"/>
  <c r="P5" i="1"/>
  <c r="Q5" i="1"/>
  <c r="R5" i="1"/>
  <c r="S5" i="1"/>
  <c r="T5" i="1"/>
  <c r="N6" i="1"/>
  <c r="O6" i="1"/>
  <c r="P6" i="1"/>
  <c r="Q6" i="1"/>
  <c r="R6" i="1"/>
  <c r="S6" i="1"/>
  <c r="T6" i="1"/>
  <c r="N7" i="1"/>
  <c r="O7" i="1"/>
  <c r="P7" i="1"/>
  <c r="Q7" i="1"/>
  <c r="R7" i="1"/>
  <c r="S7" i="1"/>
  <c r="T7" i="1"/>
  <c r="N8" i="1"/>
  <c r="O8" i="1"/>
  <c r="P8" i="1"/>
  <c r="Q8" i="1"/>
  <c r="R8" i="1"/>
  <c r="S8" i="1"/>
  <c r="T8" i="1"/>
  <c r="N9" i="1"/>
  <c r="O9" i="1"/>
  <c r="P9" i="1"/>
  <c r="Q9" i="1"/>
  <c r="R9" i="1"/>
  <c r="S9" i="1"/>
  <c r="T9" i="1"/>
  <c r="N10" i="1"/>
  <c r="O10" i="1"/>
  <c r="P10" i="1"/>
  <c r="Q10" i="1"/>
  <c r="R10" i="1"/>
  <c r="S10" i="1"/>
  <c r="T10" i="1"/>
  <c r="N11" i="1"/>
  <c r="O11" i="1"/>
  <c r="P11" i="1"/>
  <c r="Q11" i="1"/>
  <c r="R11" i="1"/>
  <c r="S11" i="1"/>
  <c r="T11" i="1"/>
  <c r="N12" i="1"/>
  <c r="O12" i="1"/>
  <c r="P12" i="1"/>
  <c r="Q12" i="1"/>
  <c r="R12" i="1"/>
  <c r="S12" i="1"/>
  <c r="T12" i="1"/>
  <c r="N13" i="1"/>
  <c r="O13" i="1"/>
  <c r="P13" i="1"/>
  <c r="Q13" i="1"/>
  <c r="R13" i="1"/>
  <c r="S13" i="1"/>
  <c r="T13" i="1"/>
  <c r="N14" i="1"/>
  <c r="O14" i="1"/>
  <c r="P14" i="1"/>
  <c r="Q14" i="1"/>
  <c r="R14" i="1"/>
  <c r="S14" i="1"/>
  <c r="T14" i="1"/>
  <c r="N15" i="1"/>
  <c r="O15" i="1"/>
  <c r="P15" i="1"/>
  <c r="Q15" i="1"/>
  <c r="R15" i="1"/>
  <c r="S15" i="1"/>
  <c r="T15" i="1"/>
  <c r="N16" i="1"/>
  <c r="O16" i="1"/>
  <c r="P16" i="1"/>
  <c r="Q16" i="1"/>
  <c r="R16" i="1"/>
  <c r="S16" i="1"/>
  <c r="T16" i="1"/>
  <c r="N17" i="1"/>
  <c r="O17" i="1"/>
  <c r="P17" i="1"/>
  <c r="Q17" i="1"/>
  <c r="R17" i="1"/>
  <c r="S17" i="1"/>
  <c r="T17" i="1"/>
  <c r="N18" i="1"/>
  <c r="O18" i="1"/>
  <c r="P18" i="1"/>
  <c r="Q18" i="1"/>
  <c r="R18" i="1"/>
  <c r="S18" i="1"/>
  <c r="T18" i="1"/>
  <c r="N19" i="1"/>
  <c r="O19" i="1"/>
  <c r="P19" i="1"/>
  <c r="Q19" i="1"/>
  <c r="R19" i="1"/>
  <c r="S19" i="1"/>
  <c r="T19" i="1"/>
  <c r="N20" i="1"/>
  <c r="O20" i="1"/>
  <c r="P20" i="1"/>
  <c r="Q20" i="1"/>
  <c r="R20" i="1"/>
  <c r="S20" i="1"/>
  <c r="T20" i="1"/>
  <c r="N21" i="1"/>
  <c r="O21" i="1"/>
  <c r="P21" i="1"/>
  <c r="Q21" i="1"/>
  <c r="R21" i="1"/>
  <c r="S21" i="1"/>
  <c r="T21" i="1"/>
  <c r="N22" i="1"/>
  <c r="O22" i="1"/>
  <c r="P22" i="1"/>
  <c r="Q22" i="1"/>
  <c r="R22" i="1"/>
  <c r="S22" i="1"/>
  <c r="T22" i="1"/>
  <c r="N23" i="1"/>
  <c r="O23" i="1"/>
  <c r="P23" i="1"/>
  <c r="Q23" i="1"/>
  <c r="R23" i="1"/>
  <c r="S23" i="1"/>
  <c r="T23" i="1"/>
  <c r="N24" i="1"/>
  <c r="O24" i="1"/>
  <c r="P24" i="1"/>
  <c r="Q24" i="1"/>
  <c r="R24" i="1"/>
  <c r="S24" i="1"/>
  <c r="T24" i="1"/>
  <c r="N25" i="1"/>
  <c r="O25" i="1"/>
  <c r="P25" i="1"/>
  <c r="Q25" i="1"/>
  <c r="R25" i="1"/>
  <c r="S25" i="1"/>
  <c r="T25" i="1"/>
  <c r="N26" i="1"/>
  <c r="O26" i="1"/>
  <c r="P26" i="1"/>
  <c r="Q26" i="1"/>
  <c r="R26" i="1"/>
  <c r="S26" i="1"/>
  <c r="T26" i="1"/>
  <c r="N27" i="1"/>
  <c r="O27" i="1"/>
  <c r="P27" i="1"/>
  <c r="Q27" i="1"/>
  <c r="R27" i="1"/>
  <c r="S27" i="1"/>
  <c r="T27" i="1"/>
  <c r="N28" i="1"/>
  <c r="O28" i="1"/>
  <c r="P28" i="1"/>
  <c r="Q28" i="1"/>
  <c r="R28" i="1"/>
  <c r="S28" i="1"/>
  <c r="T28" i="1"/>
  <c r="N29" i="1"/>
  <c r="O29" i="1"/>
  <c r="P29" i="1"/>
  <c r="Q29" i="1"/>
  <c r="R29" i="1"/>
  <c r="S29" i="1"/>
  <c r="T29" i="1"/>
  <c r="N30" i="1"/>
  <c r="O30" i="1"/>
  <c r="P30" i="1"/>
  <c r="Q30" i="1"/>
  <c r="R30" i="1"/>
  <c r="S30" i="1"/>
  <c r="T30" i="1"/>
  <c r="N31" i="1"/>
  <c r="O31" i="1"/>
  <c r="P31" i="1"/>
  <c r="Q31" i="1"/>
  <c r="R31" i="1"/>
  <c r="S31" i="1"/>
  <c r="T31" i="1"/>
  <c r="N32" i="1"/>
  <c r="O32" i="1"/>
  <c r="P32" i="1"/>
  <c r="Q32" i="1"/>
  <c r="R32" i="1"/>
  <c r="S32" i="1"/>
  <c r="T32" i="1"/>
  <c r="N33" i="1"/>
  <c r="O33" i="1"/>
  <c r="P33" i="1"/>
  <c r="Q33" i="1"/>
  <c r="R33" i="1"/>
  <c r="S33" i="1"/>
  <c r="T33" i="1"/>
  <c r="N34" i="1"/>
  <c r="O34" i="1"/>
  <c r="P34" i="1"/>
  <c r="Q34" i="1"/>
  <c r="R34" i="1"/>
  <c r="S34" i="1"/>
  <c r="T34" i="1"/>
  <c r="N35" i="1"/>
  <c r="O35" i="1"/>
  <c r="P35" i="1"/>
  <c r="Q35" i="1"/>
  <c r="R35" i="1"/>
  <c r="S35" i="1"/>
  <c r="T35" i="1"/>
  <c r="N36" i="1"/>
  <c r="O36" i="1"/>
  <c r="P36" i="1"/>
  <c r="Q36" i="1"/>
  <c r="R36" i="1"/>
  <c r="S36" i="1"/>
  <c r="T36" i="1"/>
  <c r="N37" i="1"/>
  <c r="O37" i="1"/>
  <c r="P37" i="1"/>
  <c r="Q37" i="1"/>
  <c r="R37" i="1"/>
  <c r="S37" i="1"/>
  <c r="T37" i="1"/>
  <c r="N38" i="1"/>
  <c r="O38" i="1"/>
  <c r="P38" i="1"/>
  <c r="Q38" i="1"/>
  <c r="R38" i="1"/>
  <c r="S38" i="1"/>
  <c r="T38" i="1"/>
  <c r="N39" i="1"/>
  <c r="O39" i="1"/>
  <c r="P39" i="1"/>
  <c r="Q39" i="1"/>
  <c r="R39" i="1"/>
  <c r="S39" i="1"/>
  <c r="T39" i="1"/>
  <c r="N40" i="1"/>
  <c r="O40" i="1"/>
  <c r="P40" i="1"/>
  <c r="Q40" i="1"/>
  <c r="R40" i="1"/>
  <c r="S40" i="1"/>
  <c r="T40" i="1"/>
  <c r="N41" i="1"/>
  <c r="O41" i="1"/>
  <c r="P41" i="1"/>
  <c r="Q41" i="1"/>
  <c r="R41" i="1"/>
  <c r="S41" i="1"/>
  <c r="T41" i="1"/>
  <c r="N42" i="1"/>
  <c r="O42" i="1"/>
  <c r="P42" i="1"/>
  <c r="Q42" i="1"/>
  <c r="R42" i="1"/>
  <c r="S42" i="1"/>
  <c r="T42" i="1"/>
  <c r="N43" i="1"/>
  <c r="O43" i="1"/>
  <c r="P43" i="1"/>
  <c r="Q43" i="1"/>
  <c r="R43" i="1"/>
  <c r="S43" i="1"/>
  <c r="T43" i="1"/>
  <c r="N44" i="1"/>
  <c r="O44" i="1"/>
  <c r="P44" i="1"/>
  <c r="Q44" i="1"/>
  <c r="R44" i="1"/>
  <c r="S44" i="1"/>
  <c r="T44" i="1"/>
  <c r="N45" i="1"/>
  <c r="O45" i="1"/>
  <c r="P45" i="1"/>
  <c r="Q45" i="1"/>
  <c r="R45" i="1"/>
  <c r="S45" i="1"/>
  <c r="T45" i="1"/>
  <c r="N46" i="1"/>
  <c r="O46" i="1"/>
  <c r="P46" i="1"/>
  <c r="Q46" i="1"/>
  <c r="R46" i="1"/>
  <c r="S46" i="1"/>
  <c r="T46" i="1"/>
  <c r="N47" i="1"/>
  <c r="O47" i="1"/>
  <c r="P47" i="1"/>
  <c r="Q47" i="1"/>
  <c r="R47" i="1"/>
  <c r="S47" i="1"/>
  <c r="T47" i="1"/>
  <c r="N48" i="1"/>
  <c r="O48" i="1"/>
  <c r="P48" i="1"/>
  <c r="Q48" i="1"/>
  <c r="R48" i="1"/>
  <c r="S48" i="1"/>
  <c r="T48" i="1"/>
  <c r="N49" i="1"/>
  <c r="O49" i="1"/>
  <c r="P49" i="1"/>
  <c r="Q49" i="1"/>
  <c r="R49" i="1"/>
  <c r="S49" i="1"/>
  <c r="T49" i="1"/>
  <c r="N50" i="1"/>
  <c r="O50" i="1"/>
  <c r="P50" i="1"/>
  <c r="Q50" i="1"/>
  <c r="R50" i="1"/>
  <c r="S50" i="1"/>
  <c r="T50" i="1"/>
  <c r="N51" i="1"/>
  <c r="O51" i="1"/>
  <c r="P51" i="1"/>
  <c r="Q51" i="1"/>
  <c r="R51" i="1"/>
  <c r="S51" i="1"/>
  <c r="T51" i="1"/>
  <c r="N52" i="1"/>
  <c r="O52" i="1"/>
  <c r="P52" i="1"/>
  <c r="Q52" i="1"/>
  <c r="R52" i="1"/>
  <c r="S52" i="1"/>
  <c r="T52" i="1"/>
  <c r="N53" i="1"/>
  <c r="O53" i="1"/>
  <c r="P53" i="1"/>
  <c r="Q53" i="1"/>
  <c r="R53" i="1"/>
  <c r="S53" i="1"/>
  <c r="T53" i="1"/>
  <c r="N54" i="1"/>
  <c r="O54" i="1"/>
  <c r="P54" i="1"/>
  <c r="Q54" i="1"/>
  <c r="R54" i="1"/>
  <c r="S54" i="1"/>
  <c r="T54" i="1"/>
  <c r="N55" i="1"/>
  <c r="O55" i="1"/>
  <c r="P55" i="1"/>
  <c r="Q55" i="1"/>
  <c r="R55" i="1"/>
  <c r="S55" i="1"/>
  <c r="T55" i="1"/>
  <c r="N56" i="1"/>
  <c r="O56" i="1"/>
  <c r="P56" i="1"/>
  <c r="Q56" i="1"/>
  <c r="R56" i="1"/>
  <c r="S56" i="1"/>
  <c r="T56" i="1"/>
  <c r="N57" i="1"/>
  <c r="O57" i="1"/>
  <c r="P57" i="1"/>
  <c r="Q57" i="1"/>
  <c r="R57" i="1"/>
  <c r="S57" i="1"/>
  <c r="T57" i="1"/>
  <c r="N58" i="1"/>
  <c r="O58" i="1"/>
  <c r="P58" i="1"/>
  <c r="Q58" i="1"/>
  <c r="R58" i="1"/>
  <c r="S58" i="1"/>
  <c r="T58" i="1"/>
  <c r="N59" i="1"/>
  <c r="O59" i="1"/>
  <c r="P59" i="1"/>
  <c r="Q59" i="1"/>
  <c r="R59" i="1"/>
  <c r="S59" i="1"/>
  <c r="T59" i="1"/>
  <c r="N60" i="1"/>
  <c r="O60" i="1"/>
  <c r="P60" i="1"/>
  <c r="Q60" i="1"/>
  <c r="R60" i="1"/>
  <c r="S60" i="1"/>
  <c r="T60" i="1"/>
  <c r="N61" i="1"/>
  <c r="O61" i="1"/>
  <c r="P61" i="1"/>
  <c r="Q61" i="1"/>
  <c r="R61" i="1"/>
  <c r="S61" i="1"/>
  <c r="T61" i="1"/>
  <c r="N62" i="1"/>
  <c r="O62" i="1"/>
  <c r="P62" i="1"/>
  <c r="Q62" i="1"/>
  <c r="R62" i="1"/>
  <c r="S62" i="1"/>
  <c r="T62" i="1"/>
  <c r="N63" i="1"/>
  <c r="O63" i="1"/>
  <c r="P63" i="1"/>
  <c r="Q63" i="1"/>
  <c r="R63" i="1"/>
  <c r="S63" i="1"/>
  <c r="T63" i="1"/>
  <c r="N64" i="1"/>
  <c r="O64" i="1"/>
  <c r="P64" i="1"/>
  <c r="Q64" i="1"/>
  <c r="R64" i="1"/>
  <c r="S64" i="1"/>
  <c r="T64" i="1"/>
  <c r="N65" i="1"/>
  <c r="O65" i="1"/>
  <c r="P65" i="1"/>
  <c r="Q65" i="1"/>
  <c r="R65" i="1"/>
  <c r="S65" i="1"/>
  <c r="T65" i="1"/>
  <c r="N66" i="1"/>
  <c r="O66" i="1"/>
  <c r="P66" i="1"/>
  <c r="Q66" i="1"/>
  <c r="R66" i="1"/>
  <c r="S66" i="1"/>
  <c r="T66" i="1"/>
  <c r="N67" i="1"/>
  <c r="O67" i="1"/>
  <c r="P67" i="1"/>
  <c r="Q67" i="1"/>
  <c r="R67" i="1"/>
  <c r="S67" i="1"/>
  <c r="T67" i="1"/>
  <c r="N68" i="1"/>
  <c r="O68" i="1"/>
  <c r="P68" i="1"/>
  <c r="Q68" i="1"/>
  <c r="R68" i="1"/>
  <c r="S68" i="1"/>
  <c r="T68" i="1"/>
  <c r="N69" i="1"/>
  <c r="O69" i="1"/>
  <c r="P69" i="1"/>
  <c r="Q69" i="1"/>
  <c r="R69" i="1"/>
  <c r="S69" i="1"/>
  <c r="T69" i="1"/>
  <c r="N70" i="1"/>
  <c r="O70" i="1"/>
  <c r="P70" i="1"/>
  <c r="Q70" i="1"/>
  <c r="R70" i="1"/>
  <c r="S70" i="1"/>
  <c r="T70" i="1"/>
  <c r="N71" i="1"/>
  <c r="O71" i="1"/>
  <c r="P71" i="1"/>
  <c r="Q71" i="1"/>
  <c r="R71" i="1"/>
  <c r="S71" i="1"/>
  <c r="T71" i="1"/>
  <c r="N72" i="1"/>
  <c r="O72" i="1"/>
  <c r="P72" i="1"/>
  <c r="Q72" i="1"/>
  <c r="R72" i="1"/>
  <c r="S72" i="1"/>
  <c r="T72" i="1"/>
  <c r="N73" i="1"/>
  <c r="O73" i="1"/>
  <c r="P73" i="1"/>
  <c r="Q73" i="1"/>
  <c r="R73" i="1"/>
  <c r="S73" i="1"/>
  <c r="T73" i="1"/>
  <c r="N74" i="1"/>
  <c r="O74" i="1"/>
  <c r="P74" i="1"/>
  <c r="Q74" i="1"/>
  <c r="R74" i="1"/>
  <c r="S74" i="1"/>
  <c r="T74" i="1"/>
  <c r="N75" i="1"/>
  <c r="O75" i="1"/>
  <c r="P75" i="1"/>
  <c r="Q75" i="1"/>
  <c r="R75" i="1"/>
  <c r="S75" i="1"/>
  <c r="T75" i="1"/>
  <c r="N76" i="1"/>
  <c r="O76" i="1"/>
  <c r="P76" i="1"/>
  <c r="Q76" i="1"/>
  <c r="R76" i="1"/>
  <c r="S76" i="1"/>
  <c r="T76" i="1"/>
  <c r="N77" i="1"/>
  <c r="O77" i="1"/>
  <c r="P77" i="1"/>
  <c r="Q77" i="1"/>
  <c r="R77" i="1"/>
  <c r="S77" i="1"/>
  <c r="T77" i="1"/>
  <c r="N78" i="1"/>
  <c r="O78" i="1"/>
  <c r="P78" i="1"/>
  <c r="Q78" i="1"/>
  <c r="R78" i="1"/>
  <c r="S78" i="1"/>
  <c r="T78" i="1"/>
  <c r="N79" i="1"/>
  <c r="O79" i="1"/>
  <c r="P79" i="1"/>
  <c r="Q79" i="1"/>
  <c r="R79" i="1"/>
  <c r="S79" i="1"/>
  <c r="T79" i="1"/>
  <c r="N80" i="1"/>
  <c r="O80" i="1"/>
  <c r="P80" i="1"/>
  <c r="Q80" i="1"/>
  <c r="R80" i="1"/>
  <c r="S80" i="1"/>
  <c r="T80" i="1"/>
  <c r="N81" i="1"/>
  <c r="O81" i="1"/>
  <c r="P81" i="1"/>
  <c r="Q81" i="1"/>
  <c r="R81" i="1"/>
  <c r="S81" i="1"/>
  <c r="T81" i="1"/>
  <c r="N82" i="1"/>
  <c r="O82" i="1"/>
  <c r="P82" i="1"/>
  <c r="Q82" i="1"/>
  <c r="R82" i="1"/>
  <c r="S82" i="1"/>
  <c r="T82" i="1"/>
  <c r="N83" i="1"/>
  <c r="O83" i="1"/>
  <c r="P83" i="1"/>
  <c r="Q83" i="1"/>
  <c r="R83" i="1"/>
  <c r="S83" i="1"/>
  <c r="T83" i="1"/>
  <c r="N84" i="1"/>
  <c r="O84" i="1"/>
  <c r="P84" i="1"/>
  <c r="Q84" i="1"/>
  <c r="R84" i="1"/>
  <c r="S84" i="1"/>
  <c r="T84" i="1"/>
  <c r="N85" i="1"/>
  <c r="O85" i="1"/>
  <c r="P85" i="1"/>
  <c r="Q85" i="1"/>
  <c r="R85" i="1"/>
  <c r="S85" i="1"/>
  <c r="T85" i="1"/>
  <c r="N86" i="1"/>
  <c r="O86" i="1"/>
  <c r="P86" i="1"/>
  <c r="Q86" i="1"/>
  <c r="R86" i="1"/>
  <c r="S86" i="1"/>
  <c r="T86" i="1"/>
  <c r="N87" i="1"/>
  <c r="O87" i="1"/>
  <c r="P87" i="1"/>
  <c r="Q87" i="1"/>
  <c r="R87" i="1"/>
  <c r="S87" i="1"/>
  <c r="T87" i="1"/>
  <c r="N88" i="1"/>
  <c r="O88" i="1"/>
  <c r="P88" i="1"/>
  <c r="Q88" i="1"/>
  <c r="R88" i="1"/>
  <c r="S88" i="1"/>
  <c r="T88" i="1"/>
  <c r="N89" i="1"/>
  <c r="O89" i="1"/>
  <c r="P89" i="1"/>
  <c r="Q89" i="1"/>
  <c r="R89" i="1"/>
  <c r="S89" i="1"/>
  <c r="T89" i="1"/>
  <c r="N90" i="1"/>
  <c r="O90" i="1"/>
  <c r="P90" i="1"/>
  <c r="Q90" i="1"/>
  <c r="R90" i="1"/>
  <c r="S90" i="1"/>
  <c r="T90" i="1"/>
  <c r="N91" i="1"/>
  <c r="O91" i="1"/>
  <c r="P91" i="1"/>
  <c r="Q91" i="1"/>
  <c r="R91" i="1"/>
  <c r="S91" i="1"/>
  <c r="T91" i="1"/>
  <c r="N92" i="1"/>
  <c r="O92" i="1"/>
  <c r="P92" i="1"/>
  <c r="Q92" i="1"/>
  <c r="R92" i="1"/>
  <c r="S92" i="1"/>
  <c r="T92" i="1"/>
  <c r="N93" i="1"/>
  <c r="O93" i="1"/>
  <c r="P93" i="1"/>
  <c r="Q93" i="1"/>
  <c r="R93" i="1"/>
  <c r="S93" i="1"/>
  <c r="T93" i="1"/>
  <c r="N94" i="1"/>
  <c r="O94" i="1"/>
  <c r="P94" i="1"/>
  <c r="Q94" i="1"/>
  <c r="R94" i="1"/>
  <c r="S94" i="1"/>
  <c r="T94" i="1"/>
  <c r="N95" i="1"/>
  <c r="O95" i="1"/>
  <c r="P95" i="1"/>
  <c r="Q95" i="1"/>
  <c r="R95" i="1"/>
  <c r="S95" i="1"/>
  <c r="T95" i="1"/>
  <c r="N96" i="1"/>
  <c r="O96" i="1"/>
  <c r="P96" i="1"/>
  <c r="Q96" i="1"/>
  <c r="R96" i="1"/>
  <c r="S96" i="1"/>
  <c r="T96" i="1"/>
  <c r="N97" i="1"/>
  <c r="O97" i="1"/>
  <c r="P97" i="1"/>
  <c r="Q97" i="1"/>
  <c r="R97" i="1"/>
  <c r="S97" i="1"/>
  <c r="T97" i="1"/>
  <c r="N98" i="1"/>
  <c r="O98" i="1"/>
  <c r="P98" i="1"/>
  <c r="Q98" i="1"/>
  <c r="R98" i="1"/>
  <c r="S98" i="1"/>
  <c r="T98" i="1"/>
  <c r="N99" i="1"/>
  <c r="O99" i="1"/>
  <c r="P99" i="1"/>
  <c r="Q99" i="1"/>
  <c r="R99" i="1"/>
  <c r="S99" i="1"/>
  <c r="T99" i="1"/>
  <c r="N100" i="1"/>
  <c r="O100" i="1"/>
  <c r="P100" i="1"/>
  <c r="Q100" i="1"/>
  <c r="R100" i="1"/>
  <c r="S100" i="1"/>
  <c r="T100" i="1"/>
  <c r="N101" i="1"/>
  <c r="O101" i="1"/>
  <c r="P101" i="1"/>
  <c r="Q101" i="1"/>
  <c r="R101" i="1"/>
  <c r="S101" i="1"/>
  <c r="T101" i="1"/>
  <c r="N102" i="1"/>
  <c r="O102" i="1"/>
  <c r="P102" i="1"/>
  <c r="Q102" i="1"/>
  <c r="R102" i="1"/>
  <c r="S102" i="1"/>
  <c r="T102" i="1"/>
  <c r="N103" i="1"/>
  <c r="O103" i="1"/>
  <c r="P103" i="1"/>
  <c r="Q103" i="1"/>
  <c r="R103" i="1"/>
  <c r="S103" i="1"/>
  <c r="T103" i="1"/>
  <c r="N104" i="1"/>
  <c r="O104" i="1"/>
  <c r="P104" i="1"/>
  <c r="Q104" i="1"/>
  <c r="R104" i="1"/>
  <c r="S104" i="1"/>
  <c r="T104" i="1"/>
  <c r="N105" i="1"/>
  <c r="O105" i="1"/>
  <c r="P105" i="1"/>
  <c r="Q105" i="1"/>
  <c r="R105" i="1"/>
  <c r="S105" i="1"/>
  <c r="T105" i="1"/>
  <c r="N106" i="1"/>
  <c r="O106" i="1"/>
  <c r="P106" i="1"/>
  <c r="Q106" i="1"/>
  <c r="R106" i="1"/>
  <c r="S106" i="1"/>
  <c r="T106" i="1"/>
  <c r="N107" i="1"/>
  <c r="O107" i="1"/>
  <c r="P107" i="1"/>
  <c r="Q107" i="1"/>
  <c r="R107" i="1"/>
  <c r="S107" i="1"/>
  <c r="T107" i="1"/>
  <c r="N108" i="1"/>
  <c r="O108" i="1"/>
  <c r="P108" i="1"/>
  <c r="Q108" i="1"/>
  <c r="R108" i="1"/>
  <c r="S108" i="1"/>
  <c r="T108" i="1"/>
  <c r="N109" i="1"/>
  <c r="O109" i="1"/>
  <c r="P109" i="1"/>
  <c r="Q109" i="1"/>
  <c r="R109" i="1"/>
  <c r="S109" i="1"/>
  <c r="T109" i="1"/>
  <c r="N110" i="1"/>
  <c r="O110" i="1"/>
  <c r="P110" i="1"/>
  <c r="Q110" i="1"/>
  <c r="R110" i="1"/>
  <c r="S110" i="1"/>
  <c r="T110" i="1"/>
  <c r="N111" i="1"/>
  <c r="O111" i="1"/>
  <c r="P111" i="1"/>
  <c r="Q111" i="1"/>
  <c r="R111" i="1"/>
  <c r="S111" i="1"/>
  <c r="T111" i="1"/>
  <c r="N112" i="1"/>
  <c r="O112" i="1"/>
  <c r="P112" i="1"/>
  <c r="Q112" i="1"/>
  <c r="R112" i="1"/>
  <c r="S112" i="1"/>
  <c r="T112" i="1"/>
  <c r="N113" i="1"/>
  <c r="O113" i="1"/>
  <c r="P113" i="1"/>
  <c r="Q113" i="1"/>
  <c r="R113" i="1"/>
  <c r="S113" i="1"/>
  <c r="T113" i="1"/>
  <c r="N114" i="1"/>
  <c r="O114" i="1"/>
  <c r="P114" i="1"/>
  <c r="Q114" i="1"/>
  <c r="R114" i="1"/>
  <c r="S114" i="1"/>
  <c r="T114" i="1"/>
  <c r="N115" i="1"/>
  <c r="O115" i="1"/>
  <c r="P115" i="1"/>
  <c r="Q115" i="1"/>
  <c r="R115" i="1"/>
  <c r="S115" i="1"/>
  <c r="T115" i="1"/>
  <c r="N116" i="1"/>
  <c r="O116" i="1"/>
  <c r="P116" i="1"/>
  <c r="Q116" i="1"/>
  <c r="R116" i="1"/>
  <c r="S116" i="1"/>
  <c r="T116" i="1"/>
  <c r="N117" i="1"/>
  <c r="O117" i="1"/>
  <c r="P117" i="1"/>
  <c r="Q117" i="1"/>
  <c r="R117" i="1"/>
  <c r="S117" i="1"/>
  <c r="T117" i="1"/>
  <c r="N118" i="1"/>
  <c r="O118" i="1"/>
  <c r="P118" i="1"/>
  <c r="Q118" i="1"/>
  <c r="R118" i="1"/>
  <c r="S118" i="1"/>
  <c r="T118" i="1"/>
  <c r="N119" i="1"/>
  <c r="O119" i="1"/>
  <c r="P119" i="1"/>
  <c r="Q119" i="1"/>
  <c r="R119" i="1"/>
  <c r="S119" i="1"/>
  <c r="T119" i="1"/>
  <c r="N120" i="1"/>
  <c r="O120" i="1"/>
  <c r="P120" i="1"/>
  <c r="Q120" i="1"/>
  <c r="R120" i="1"/>
  <c r="S120" i="1"/>
  <c r="T120" i="1"/>
  <c r="N121" i="1"/>
  <c r="O121" i="1"/>
  <c r="P121" i="1"/>
  <c r="Q121" i="1"/>
  <c r="R121" i="1"/>
  <c r="S121" i="1"/>
  <c r="T121" i="1"/>
  <c r="N122" i="1"/>
  <c r="O122" i="1"/>
  <c r="P122" i="1"/>
  <c r="Q122" i="1"/>
  <c r="R122" i="1"/>
  <c r="S122" i="1"/>
  <c r="T122" i="1"/>
  <c r="N123" i="1"/>
  <c r="O123" i="1"/>
  <c r="P123" i="1"/>
  <c r="Q123" i="1"/>
  <c r="R123" i="1"/>
  <c r="S123" i="1"/>
  <c r="T123" i="1"/>
  <c r="N124" i="1"/>
  <c r="O124" i="1"/>
  <c r="P124" i="1"/>
  <c r="Q124" i="1"/>
  <c r="R124" i="1"/>
  <c r="S124" i="1"/>
  <c r="T124" i="1"/>
  <c r="N125" i="1"/>
  <c r="O125" i="1"/>
  <c r="P125" i="1"/>
  <c r="Q125" i="1"/>
  <c r="R125" i="1"/>
  <c r="S125" i="1"/>
  <c r="T125" i="1"/>
  <c r="N126" i="1"/>
  <c r="O126" i="1"/>
  <c r="P126" i="1"/>
  <c r="Q126" i="1"/>
  <c r="R126" i="1"/>
  <c r="S126" i="1"/>
  <c r="T126" i="1"/>
  <c r="N127" i="1"/>
  <c r="O127" i="1"/>
  <c r="P127" i="1"/>
  <c r="Q127" i="1"/>
  <c r="R127" i="1"/>
  <c r="S127" i="1"/>
  <c r="T127" i="1"/>
  <c r="N128" i="1"/>
  <c r="O128" i="1"/>
  <c r="P128" i="1"/>
  <c r="Q128" i="1"/>
  <c r="R128" i="1"/>
  <c r="S128" i="1"/>
  <c r="T128" i="1"/>
  <c r="N129" i="1"/>
  <c r="O129" i="1"/>
  <c r="P129" i="1"/>
  <c r="Q129" i="1"/>
  <c r="R129" i="1"/>
  <c r="S129" i="1"/>
  <c r="T129" i="1"/>
  <c r="N130" i="1"/>
  <c r="O130" i="1"/>
  <c r="P130" i="1"/>
  <c r="Q130" i="1"/>
  <c r="R130" i="1"/>
  <c r="S130" i="1"/>
  <c r="T130" i="1"/>
  <c r="N131" i="1"/>
  <c r="O131" i="1"/>
  <c r="P131" i="1"/>
  <c r="Q131" i="1"/>
  <c r="R131" i="1"/>
  <c r="S131" i="1"/>
  <c r="T131" i="1"/>
  <c r="N132" i="1"/>
  <c r="O132" i="1"/>
  <c r="P132" i="1"/>
  <c r="Q132" i="1"/>
  <c r="R132" i="1"/>
  <c r="S132" i="1"/>
  <c r="T132" i="1"/>
  <c r="N133" i="1"/>
  <c r="O133" i="1"/>
  <c r="P133" i="1"/>
  <c r="Q133" i="1"/>
  <c r="R133" i="1"/>
  <c r="S133" i="1"/>
  <c r="T133" i="1"/>
  <c r="N134" i="1"/>
  <c r="O134" i="1"/>
  <c r="P134" i="1"/>
  <c r="Q134" i="1"/>
  <c r="R134" i="1"/>
  <c r="S134" i="1"/>
  <c r="T134" i="1"/>
  <c r="N135" i="1"/>
  <c r="O135" i="1"/>
  <c r="P135" i="1"/>
  <c r="Q135" i="1"/>
  <c r="R135" i="1"/>
  <c r="S135" i="1"/>
  <c r="T135" i="1"/>
  <c r="N136" i="1"/>
  <c r="O136" i="1"/>
  <c r="P136" i="1"/>
  <c r="Q136" i="1"/>
  <c r="R136" i="1"/>
  <c r="S136" i="1"/>
  <c r="T136" i="1"/>
  <c r="N137" i="1"/>
  <c r="O137" i="1"/>
  <c r="P137" i="1"/>
  <c r="Q137" i="1"/>
  <c r="R137" i="1"/>
  <c r="S137" i="1"/>
  <c r="T137" i="1"/>
  <c r="N138" i="1"/>
  <c r="O138" i="1"/>
  <c r="P138" i="1"/>
  <c r="Q138" i="1"/>
  <c r="R138" i="1"/>
  <c r="S138" i="1"/>
  <c r="T138" i="1"/>
  <c r="N139" i="1"/>
  <c r="O139" i="1"/>
  <c r="P139" i="1"/>
  <c r="Q139" i="1"/>
  <c r="R139" i="1"/>
  <c r="S139" i="1"/>
  <c r="T139" i="1"/>
  <c r="N140" i="1"/>
  <c r="O140" i="1"/>
  <c r="P140" i="1"/>
  <c r="Q140" i="1"/>
  <c r="R140" i="1"/>
  <c r="S140" i="1"/>
  <c r="T140" i="1"/>
  <c r="N141" i="1"/>
  <c r="O141" i="1"/>
  <c r="P141" i="1"/>
  <c r="Q141" i="1"/>
  <c r="R141" i="1"/>
  <c r="S141" i="1"/>
  <c r="T141" i="1"/>
  <c r="N142" i="1"/>
  <c r="O142" i="1"/>
  <c r="P142" i="1"/>
  <c r="Q142" i="1"/>
  <c r="R142" i="1"/>
  <c r="S142" i="1"/>
  <c r="T142" i="1"/>
  <c r="N143" i="1"/>
  <c r="O143" i="1"/>
  <c r="P143" i="1"/>
  <c r="Q143" i="1"/>
  <c r="R143" i="1"/>
  <c r="S143" i="1"/>
  <c r="T143" i="1"/>
  <c r="N144" i="1"/>
  <c r="O144" i="1"/>
  <c r="P144" i="1"/>
  <c r="Q144" i="1"/>
  <c r="R144" i="1"/>
  <c r="S144" i="1"/>
  <c r="T144" i="1"/>
  <c r="N145" i="1"/>
  <c r="O145" i="1"/>
  <c r="P145" i="1"/>
  <c r="Q145" i="1"/>
  <c r="R145" i="1"/>
  <c r="S145" i="1"/>
  <c r="T145" i="1"/>
  <c r="N146" i="1"/>
  <c r="O146" i="1"/>
  <c r="P146" i="1"/>
  <c r="Q146" i="1"/>
  <c r="R146" i="1"/>
  <c r="S146" i="1"/>
  <c r="T146" i="1"/>
  <c r="N147" i="1"/>
  <c r="O147" i="1"/>
  <c r="P147" i="1"/>
  <c r="Q147" i="1"/>
  <c r="R147" i="1"/>
  <c r="S147" i="1"/>
  <c r="T147" i="1"/>
  <c r="N148" i="1"/>
  <c r="O148" i="1"/>
  <c r="P148" i="1"/>
  <c r="Q148" i="1"/>
  <c r="R148" i="1"/>
  <c r="S148" i="1"/>
  <c r="T148" i="1"/>
  <c r="N149" i="1"/>
  <c r="O149" i="1"/>
  <c r="P149" i="1"/>
  <c r="Q149" i="1"/>
  <c r="R149" i="1"/>
  <c r="S149" i="1"/>
  <c r="T149" i="1"/>
  <c r="N150" i="1"/>
  <c r="O150" i="1"/>
  <c r="P150" i="1"/>
  <c r="Q150" i="1"/>
  <c r="R150" i="1"/>
  <c r="S150" i="1"/>
  <c r="T150" i="1"/>
  <c r="N151" i="1"/>
  <c r="O151" i="1"/>
  <c r="P151" i="1"/>
  <c r="Q151" i="1"/>
  <c r="R151" i="1"/>
  <c r="S151" i="1"/>
  <c r="T151" i="1"/>
  <c r="N152" i="1"/>
  <c r="O152" i="1"/>
  <c r="P152" i="1"/>
  <c r="Q152" i="1"/>
  <c r="R152" i="1"/>
  <c r="S152" i="1"/>
  <c r="T152" i="1"/>
  <c r="N153" i="1"/>
  <c r="O153" i="1"/>
  <c r="P153" i="1"/>
  <c r="Q153" i="1"/>
  <c r="R153" i="1"/>
  <c r="S153" i="1"/>
  <c r="T153" i="1"/>
  <c r="N154" i="1"/>
  <c r="O154" i="1"/>
  <c r="P154" i="1"/>
  <c r="Q154" i="1"/>
  <c r="R154" i="1"/>
  <c r="S154" i="1"/>
  <c r="T154" i="1"/>
  <c r="N155" i="1"/>
  <c r="O155" i="1"/>
  <c r="P155" i="1"/>
  <c r="Q155" i="1"/>
  <c r="R155" i="1"/>
  <c r="S155" i="1"/>
  <c r="T155" i="1"/>
  <c r="N156" i="1"/>
  <c r="O156" i="1"/>
  <c r="P156" i="1"/>
  <c r="Q156" i="1"/>
  <c r="R156" i="1"/>
  <c r="S156" i="1"/>
  <c r="T156" i="1"/>
  <c r="N157" i="1"/>
  <c r="O157" i="1"/>
  <c r="P157" i="1"/>
  <c r="Q157" i="1"/>
  <c r="R157" i="1"/>
  <c r="S157" i="1"/>
  <c r="T157" i="1"/>
  <c r="N158" i="1"/>
  <c r="O158" i="1"/>
  <c r="P158" i="1"/>
  <c r="Q158" i="1"/>
  <c r="R158" i="1"/>
  <c r="S158" i="1"/>
  <c r="T158" i="1"/>
  <c r="N159" i="1"/>
  <c r="O159" i="1"/>
  <c r="P159" i="1"/>
  <c r="Q159" i="1"/>
  <c r="R159" i="1"/>
  <c r="S159" i="1"/>
  <c r="T159" i="1"/>
  <c r="N160" i="1"/>
  <c r="O160" i="1"/>
  <c r="P160" i="1"/>
  <c r="Q160" i="1"/>
  <c r="R160" i="1"/>
  <c r="S160" i="1"/>
  <c r="T160" i="1"/>
  <c r="N161" i="1"/>
  <c r="O161" i="1"/>
  <c r="P161" i="1"/>
  <c r="Q161" i="1"/>
  <c r="R161" i="1"/>
  <c r="S161" i="1"/>
  <c r="T161" i="1"/>
  <c r="N162" i="1"/>
  <c r="O162" i="1"/>
  <c r="P162" i="1"/>
  <c r="Q162" i="1"/>
  <c r="R162" i="1"/>
  <c r="S162" i="1"/>
  <c r="T162" i="1"/>
  <c r="N163" i="1"/>
  <c r="O163" i="1"/>
  <c r="P163" i="1"/>
  <c r="Q163" i="1"/>
  <c r="R163" i="1"/>
  <c r="S163" i="1"/>
  <c r="T163" i="1"/>
  <c r="N164" i="1"/>
  <c r="O164" i="1"/>
  <c r="P164" i="1"/>
  <c r="Q164" i="1"/>
  <c r="R164" i="1"/>
  <c r="S164" i="1"/>
  <c r="T164" i="1"/>
  <c r="N165" i="1"/>
  <c r="O165" i="1"/>
  <c r="P165" i="1"/>
  <c r="Q165" i="1"/>
  <c r="R165" i="1"/>
  <c r="S165" i="1"/>
  <c r="T165" i="1"/>
  <c r="N166" i="1"/>
  <c r="O166" i="1"/>
  <c r="P166" i="1"/>
  <c r="Q166" i="1"/>
  <c r="R166" i="1"/>
  <c r="S166" i="1"/>
  <c r="T166" i="1"/>
  <c r="N167" i="1"/>
  <c r="O167" i="1"/>
  <c r="P167" i="1"/>
  <c r="Q167" i="1"/>
  <c r="R167" i="1"/>
  <c r="S167" i="1"/>
  <c r="T167" i="1"/>
  <c r="N168" i="1"/>
  <c r="O168" i="1"/>
  <c r="P168" i="1"/>
  <c r="Q168" i="1"/>
  <c r="R168" i="1"/>
  <c r="S168" i="1"/>
  <c r="T168" i="1"/>
  <c r="N169" i="1"/>
  <c r="O169" i="1"/>
  <c r="P169" i="1"/>
  <c r="Q169" i="1"/>
  <c r="R169" i="1"/>
  <c r="S169" i="1"/>
  <c r="T169" i="1"/>
  <c r="N170" i="1"/>
  <c r="O170" i="1"/>
  <c r="P170" i="1"/>
  <c r="Q170" i="1"/>
  <c r="R170" i="1"/>
  <c r="S170" i="1"/>
  <c r="T170" i="1"/>
  <c r="N171" i="1"/>
  <c r="O171" i="1"/>
  <c r="P171" i="1"/>
  <c r="Q171" i="1"/>
  <c r="R171" i="1"/>
  <c r="S171" i="1"/>
  <c r="T171" i="1"/>
  <c r="N172" i="1"/>
  <c r="O172" i="1"/>
  <c r="P172" i="1"/>
  <c r="Q172" i="1"/>
  <c r="R172" i="1"/>
  <c r="S172" i="1"/>
  <c r="T172" i="1"/>
  <c r="N173" i="1"/>
  <c r="O173" i="1"/>
  <c r="P173" i="1"/>
  <c r="Q173" i="1"/>
  <c r="R173" i="1"/>
  <c r="S173" i="1"/>
  <c r="T173" i="1"/>
  <c r="N174" i="1"/>
  <c r="O174" i="1"/>
  <c r="P174" i="1"/>
  <c r="Q174" i="1"/>
  <c r="R174" i="1"/>
  <c r="S174" i="1"/>
  <c r="T174" i="1"/>
  <c r="N175" i="1"/>
  <c r="O175" i="1"/>
  <c r="P175" i="1"/>
  <c r="Q175" i="1"/>
  <c r="R175" i="1"/>
  <c r="S175" i="1"/>
  <c r="T175" i="1"/>
  <c r="N176" i="1"/>
  <c r="O176" i="1"/>
  <c r="P176" i="1"/>
  <c r="Q176" i="1"/>
  <c r="R176" i="1"/>
  <c r="S176" i="1"/>
  <c r="T176" i="1"/>
  <c r="N177" i="1"/>
  <c r="O177" i="1"/>
  <c r="P177" i="1"/>
  <c r="Q177" i="1"/>
  <c r="R177" i="1"/>
  <c r="S177" i="1"/>
  <c r="T177" i="1"/>
  <c r="N178" i="1"/>
  <c r="O178" i="1"/>
  <c r="P178" i="1"/>
  <c r="Q178" i="1"/>
  <c r="R178" i="1"/>
  <c r="S178" i="1"/>
  <c r="T178" i="1"/>
  <c r="N179" i="1"/>
  <c r="O179" i="1"/>
  <c r="P179" i="1"/>
  <c r="Q179" i="1"/>
  <c r="R179" i="1"/>
  <c r="S179" i="1"/>
  <c r="T179" i="1"/>
  <c r="N180" i="1"/>
  <c r="O180" i="1"/>
  <c r="P180" i="1"/>
  <c r="Q180" i="1"/>
  <c r="R180" i="1"/>
  <c r="S180" i="1"/>
  <c r="T180" i="1"/>
  <c r="N181" i="1"/>
  <c r="O181" i="1"/>
  <c r="P181" i="1"/>
  <c r="Q181" i="1"/>
  <c r="R181" i="1"/>
  <c r="S181" i="1"/>
  <c r="T181" i="1"/>
  <c r="N182" i="1"/>
  <c r="O182" i="1"/>
  <c r="P182" i="1"/>
  <c r="Q182" i="1"/>
  <c r="R182" i="1"/>
  <c r="S182" i="1"/>
  <c r="T182" i="1"/>
  <c r="N183" i="1"/>
  <c r="O183" i="1"/>
  <c r="P183" i="1"/>
  <c r="Q183" i="1"/>
  <c r="R183" i="1"/>
  <c r="S183" i="1"/>
  <c r="T183" i="1"/>
  <c r="N184" i="1"/>
  <c r="O184" i="1"/>
  <c r="P184" i="1"/>
  <c r="Q184" i="1"/>
  <c r="R184" i="1"/>
  <c r="S184" i="1"/>
  <c r="T184" i="1"/>
  <c r="N185" i="1"/>
  <c r="O185" i="1"/>
  <c r="P185" i="1"/>
  <c r="Q185" i="1"/>
  <c r="R185" i="1"/>
  <c r="S185" i="1"/>
  <c r="T185" i="1"/>
  <c r="N186" i="1"/>
  <c r="O186" i="1"/>
  <c r="P186" i="1"/>
  <c r="Q186" i="1"/>
  <c r="R186" i="1"/>
  <c r="S186" i="1"/>
  <c r="T186" i="1"/>
  <c r="N187" i="1"/>
  <c r="O187" i="1"/>
  <c r="P187" i="1"/>
  <c r="Q187" i="1"/>
  <c r="R187" i="1"/>
  <c r="S187" i="1"/>
  <c r="T187" i="1"/>
  <c r="N188" i="1"/>
  <c r="O188" i="1"/>
  <c r="P188" i="1"/>
  <c r="Q188" i="1"/>
  <c r="R188" i="1"/>
  <c r="S188" i="1"/>
  <c r="T188" i="1"/>
  <c r="N189" i="1"/>
  <c r="O189" i="1"/>
  <c r="P189" i="1"/>
  <c r="Q189" i="1"/>
  <c r="R189" i="1"/>
  <c r="S189" i="1"/>
  <c r="T189" i="1"/>
  <c r="N190" i="1"/>
  <c r="O190" i="1"/>
  <c r="P190" i="1"/>
  <c r="Q190" i="1"/>
  <c r="R190" i="1"/>
  <c r="S190" i="1"/>
  <c r="T190" i="1"/>
  <c r="N191" i="1"/>
  <c r="O191" i="1"/>
  <c r="P191" i="1"/>
  <c r="Q191" i="1"/>
  <c r="R191" i="1"/>
  <c r="S191" i="1"/>
  <c r="T191" i="1"/>
  <c r="N192" i="1"/>
  <c r="O192" i="1"/>
  <c r="P192" i="1"/>
  <c r="Q192" i="1"/>
  <c r="R192" i="1"/>
  <c r="S192" i="1"/>
  <c r="T192" i="1"/>
  <c r="N193" i="1"/>
  <c r="O193" i="1"/>
  <c r="P193" i="1"/>
  <c r="Q193" i="1"/>
  <c r="R193" i="1"/>
  <c r="S193" i="1"/>
  <c r="T193" i="1"/>
  <c r="N194" i="1"/>
  <c r="O194" i="1"/>
  <c r="P194" i="1"/>
  <c r="Q194" i="1"/>
  <c r="R194" i="1"/>
  <c r="S194" i="1"/>
  <c r="T194" i="1"/>
  <c r="N195" i="1"/>
  <c r="O195" i="1"/>
  <c r="P195" i="1"/>
  <c r="Q195" i="1"/>
  <c r="R195" i="1"/>
  <c r="S195" i="1"/>
  <c r="T195" i="1"/>
  <c r="N196" i="1"/>
  <c r="O196" i="1"/>
  <c r="P196" i="1"/>
  <c r="Q196" i="1"/>
  <c r="R196" i="1"/>
  <c r="S196" i="1"/>
  <c r="T196" i="1"/>
  <c r="N197" i="1"/>
  <c r="O197" i="1"/>
  <c r="P197" i="1"/>
  <c r="Q197" i="1"/>
  <c r="R197" i="1"/>
  <c r="S197" i="1"/>
  <c r="T197" i="1"/>
  <c r="N198" i="1"/>
  <c r="O198" i="1"/>
  <c r="P198" i="1"/>
  <c r="Q198" i="1"/>
  <c r="R198" i="1"/>
  <c r="S198" i="1"/>
  <c r="T198" i="1"/>
  <c r="N199" i="1"/>
  <c r="O199" i="1"/>
  <c r="P199" i="1"/>
  <c r="Q199" i="1"/>
  <c r="R199" i="1"/>
  <c r="S199" i="1"/>
  <c r="T199" i="1"/>
  <c r="N200" i="1"/>
  <c r="O200" i="1"/>
  <c r="P200" i="1"/>
  <c r="Q200" i="1"/>
  <c r="R200" i="1"/>
  <c r="S200" i="1"/>
  <c r="T200" i="1"/>
  <c r="N201" i="1"/>
  <c r="O201" i="1"/>
  <c r="P201" i="1"/>
  <c r="Q201" i="1"/>
  <c r="R201" i="1"/>
  <c r="S201" i="1"/>
  <c r="T201" i="1"/>
  <c r="N202" i="1"/>
  <c r="O202" i="1"/>
  <c r="P202" i="1"/>
  <c r="Q202" i="1"/>
  <c r="R202" i="1"/>
  <c r="S202" i="1"/>
  <c r="T202" i="1"/>
  <c r="N203" i="1"/>
  <c r="O203" i="1"/>
  <c r="P203" i="1"/>
  <c r="Q203" i="1"/>
  <c r="R203" i="1"/>
  <c r="S203" i="1"/>
  <c r="T203" i="1"/>
  <c r="N204" i="1"/>
  <c r="O204" i="1"/>
  <c r="P204" i="1"/>
  <c r="Q204" i="1"/>
  <c r="R204" i="1"/>
  <c r="S204" i="1"/>
  <c r="T204" i="1"/>
  <c r="N205" i="1"/>
  <c r="O205" i="1"/>
  <c r="P205" i="1"/>
  <c r="Q205" i="1"/>
  <c r="R205" i="1"/>
  <c r="S205" i="1"/>
  <c r="T205" i="1"/>
  <c r="N206" i="1"/>
  <c r="O206" i="1"/>
  <c r="P206" i="1"/>
  <c r="Q206" i="1"/>
  <c r="R206" i="1"/>
  <c r="S206" i="1"/>
  <c r="T206" i="1"/>
  <c r="N207" i="1"/>
  <c r="O207" i="1"/>
  <c r="P207" i="1"/>
  <c r="Q207" i="1"/>
  <c r="R207" i="1"/>
  <c r="S207" i="1"/>
  <c r="T207" i="1"/>
  <c r="N208" i="1"/>
  <c r="O208" i="1"/>
  <c r="P208" i="1"/>
  <c r="Q208" i="1"/>
  <c r="R208" i="1"/>
  <c r="S208" i="1"/>
  <c r="T208" i="1"/>
  <c r="N209" i="1"/>
  <c r="O209" i="1"/>
  <c r="P209" i="1"/>
  <c r="Q209" i="1"/>
  <c r="R209" i="1"/>
  <c r="S209" i="1"/>
  <c r="T209" i="1"/>
  <c r="N210" i="1"/>
  <c r="O210" i="1"/>
  <c r="P210" i="1"/>
  <c r="Q210" i="1"/>
  <c r="R210" i="1"/>
  <c r="S210" i="1"/>
  <c r="T210" i="1"/>
  <c r="N211" i="1"/>
  <c r="O211" i="1"/>
  <c r="P211" i="1"/>
  <c r="Q211" i="1"/>
  <c r="R211" i="1"/>
  <c r="S211" i="1"/>
  <c r="T211" i="1"/>
  <c r="N212" i="1"/>
  <c r="O212" i="1"/>
  <c r="P212" i="1"/>
  <c r="Q212" i="1"/>
  <c r="R212" i="1"/>
  <c r="S212" i="1"/>
  <c r="T212" i="1"/>
  <c r="N213" i="1"/>
  <c r="O213" i="1"/>
  <c r="P213" i="1"/>
  <c r="Q213" i="1"/>
  <c r="R213" i="1"/>
  <c r="S213" i="1"/>
  <c r="T213" i="1"/>
  <c r="N214" i="1"/>
  <c r="O214" i="1"/>
  <c r="P214" i="1"/>
  <c r="Q214" i="1"/>
  <c r="R214" i="1"/>
  <c r="S214" i="1"/>
  <c r="T214" i="1"/>
  <c r="N215" i="1"/>
  <c r="O215" i="1"/>
  <c r="P215" i="1"/>
  <c r="Q215" i="1"/>
  <c r="R215" i="1"/>
  <c r="S215" i="1"/>
  <c r="T215" i="1"/>
  <c r="N216" i="1"/>
  <c r="O216" i="1"/>
  <c r="P216" i="1"/>
  <c r="Q216" i="1"/>
  <c r="R216" i="1"/>
  <c r="S216" i="1"/>
  <c r="T216" i="1"/>
  <c r="N217" i="1"/>
  <c r="O217" i="1"/>
  <c r="P217" i="1"/>
  <c r="Q217" i="1"/>
  <c r="R217" i="1"/>
  <c r="S217" i="1"/>
  <c r="T217" i="1"/>
  <c r="N218" i="1"/>
  <c r="O218" i="1"/>
  <c r="P218" i="1"/>
  <c r="Q218" i="1"/>
  <c r="R218" i="1"/>
  <c r="S218" i="1"/>
  <c r="T218" i="1"/>
  <c r="N219" i="1"/>
  <c r="O219" i="1"/>
  <c r="P219" i="1"/>
  <c r="Q219" i="1"/>
  <c r="R219" i="1"/>
  <c r="S219" i="1"/>
  <c r="T219" i="1"/>
  <c r="N220" i="1"/>
  <c r="O220" i="1"/>
  <c r="P220" i="1"/>
  <c r="Q220" i="1"/>
  <c r="R220" i="1"/>
  <c r="S220" i="1"/>
  <c r="T220" i="1"/>
  <c r="N221" i="1"/>
  <c r="O221" i="1"/>
  <c r="P221" i="1"/>
  <c r="Q221" i="1"/>
  <c r="R221" i="1"/>
  <c r="S221" i="1"/>
  <c r="T221" i="1"/>
  <c r="N222" i="1"/>
  <c r="O222" i="1"/>
  <c r="P222" i="1"/>
  <c r="Q222" i="1"/>
  <c r="R222" i="1"/>
  <c r="S222" i="1"/>
  <c r="T222" i="1"/>
  <c r="N223" i="1"/>
  <c r="O223" i="1"/>
  <c r="P223" i="1"/>
  <c r="Q223" i="1"/>
  <c r="R223" i="1"/>
  <c r="S223" i="1"/>
  <c r="T223" i="1"/>
  <c r="N224" i="1"/>
  <c r="O224" i="1"/>
  <c r="P224" i="1"/>
  <c r="Q224" i="1"/>
  <c r="R224" i="1"/>
  <c r="S224" i="1"/>
  <c r="T224" i="1"/>
  <c r="N225" i="1"/>
  <c r="O225" i="1"/>
  <c r="P225" i="1"/>
  <c r="Q225" i="1"/>
  <c r="R225" i="1"/>
  <c r="S225" i="1"/>
  <c r="T225" i="1"/>
  <c r="N226" i="1"/>
  <c r="O226" i="1"/>
  <c r="P226" i="1"/>
  <c r="Q226" i="1"/>
  <c r="R226" i="1"/>
  <c r="S226" i="1"/>
  <c r="T226" i="1"/>
  <c r="N227" i="1"/>
  <c r="O227" i="1"/>
  <c r="P227" i="1"/>
  <c r="Q227" i="1"/>
  <c r="R227" i="1"/>
  <c r="S227" i="1"/>
  <c r="T227" i="1"/>
  <c r="N228" i="1"/>
  <c r="O228" i="1"/>
  <c r="P228" i="1"/>
  <c r="Q228" i="1"/>
  <c r="R228" i="1"/>
  <c r="S228" i="1"/>
  <c r="T228" i="1"/>
  <c r="N229" i="1"/>
  <c r="O229" i="1"/>
  <c r="P229" i="1"/>
  <c r="Q229" i="1"/>
  <c r="R229" i="1"/>
  <c r="S229" i="1"/>
  <c r="T229" i="1"/>
  <c r="N230" i="1"/>
  <c r="O230" i="1"/>
  <c r="P230" i="1"/>
  <c r="Q230" i="1"/>
  <c r="R230" i="1"/>
  <c r="S230" i="1"/>
  <c r="T230" i="1"/>
  <c r="N231" i="1"/>
  <c r="O231" i="1"/>
  <c r="P231" i="1"/>
  <c r="Q231" i="1"/>
  <c r="R231" i="1"/>
  <c r="S231" i="1"/>
  <c r="T231" i="1"/>
  <c r="N232" i="1"/>
  <c r="O232" i="1"/>
  <c r="P232" i="1"/>
  <c r="Q232" i="1"/>
  <c r="R232" i="1"/>
  <c r="S232" i="1"/>
  <c r="T232" i="1"/>
  <c r="N233" i="1"/>
  <c r="O233" i="1"/>
  <c r="P233" i="1"/>
  <c r="Q233" i="1"/>
  <c r="R233" i="1"/>
  <c r="S233" i="1"/>
  <c r="T233" i="1"/>
  <c r="N234" i="1"/>
  <c r="O234" i="1"/>
  <c r="P234" i="1"/>
  <c r="Q234" i="1"/>
  <c r="R234" i="1"/>
  <c r="S234" i="1"/>
  <c r="T234" i="1"/>
  <c r="N235" i="1"/>
  <c r="O235" i="1"/>
  <c r="P235" i="1"/>
  <c r="Q235" i="1"/>
  <c r="R235" i="1"/>
  <c r="S235" i="1"/>
  <c r="T235" i="1"/>
  <c r="N236" i="1"/>
  <c r="O236" i="1"/>
  <c r="P236" i="1"/>
  <c r="Q236" i="1"/>
  <c r="R236" i="1"/>
  <c r="S236" i="1"/>
  <c r="T236" i="1"/>
  <c r="N237" i="1"/>
  <c r="O237" i="1"/>
  <c r="P237" i="1"/>
  <c r="Q237" i="1"/>
  <c r="R237" i="1"/>
  <c r="S237" i="1"/>
  <c r="T237" i="1"/>
  <c r="N238" i="1"/>
  <c r="O238" i="1"/>
  <c r="P238" i="1"/>
  <c r="Q238" i="1"/>
  <c r="R238" i="1"/>
  <c r="S238" i="1"/>
  <c r="T238" i="1"/>
  <c r="N239" i="1"/>
  <c r="O239" i="1"/>
  <c r="P239" i="1"/>
  <c r="Q239" i="1"/>
  <c r="R239" i="1"/>
  <c r="S239" i="1"/>
  <c r="T239" i="1"/>
  <c r="N240" i="1"/>
  <c r="O240" i="1"/>
  <c r="P240" i="1"/>
  <c r="Q240" i="1"/>
  <c r="R240" i="1"/>
  <c r="S240" i="1"/>
  <c r="T240" i="1"/>
  <c r="N241" i="1"/>
  <c r="O241" i="1"/>
  <c r="P241" i="1"/>
  <c r="Q241" i="1"/>
  <c r="R241" i="1"/>
  <c r="S241" i="1"/>
  <c r="T241" i="1"/>
  <c r="N242" i="1"/>
  <c r="O242" i="1"/>
  <c r="P242" i="1"/>
  <c r="Q242" i="1"/>
  <c r="R242" i="1"/>
  <c r="S242" i="1"/>
  <c r="T242" i="1"/>
  <c r="N243" i="1"/>
  <c r="O243" i="1"/>
  <c r="P243" i="1"/>
  <c r="Q243" i="1"/>
  <c r="R243" i="1"/>
  <c r="S243" i="1"/>
  <c r="T243" i="1"/>
  <c r="N244" i="1"/>
  <c r="O244" i="1"/>
  <c r="P244" i="1"/>
  <c r="Q244" i="1"/>
  <c r="R244" i="1"/>
  <c r="S244" i="1"/>
  <c r="T244" i="1"/>
  <c r="N245" i="1"/>
  <c r="O245" i="1"/>
  <c r="P245" i="1"/>
  <c r="Q245" i="1"/>
  <c r="R245" i="1"/>
  <c r="S245" i="1"/>
  <c r="T245" i="1"/>
  <c r="N246" i="1"/>
  <c r="O246" i="1"/>
  <c r="P246" i="1"/>
  <c r="Q246" i="1"/>
  <c r="R246" i="1"/>
  <c r="S246" i="1"/>
  <c r="T246" i="1"/>
  <c r="N247" i="1"/>
  <c r="O247" i="1"/>
  <c r="P247" i="1"/>
  <c r="Q247" i="1"/>
  <c r="R247" i="1"/>
  <c r="S247" i="1"/>
  <c r="T247" i="1"/>
  <c r="N248" i="1"/>
  <c r="O248" i="1"/>
  <c r="P248" i="1"/>
  <c r="Q248" i="1"/>
  <c r="R248" i="1"/>
  <c r="S248" i="1"/>
  <c r="T248" i="1"/>
  <c r="N249" i="1"/>
  <c r="O249" i="1"/>
  <c r="P249" i="1"/>
  <c r="Q249" i="1"/>
  <c r="R249" i="1"/>
  <c r="S249" i="1"/>
  <c r="T249" i="1"/>
  <c r="N250" i="1"/>
  <c r="O250" i="1"/>
  <c r="P250" i="1"/>
  <c r="Q250" i="1"/>
  <c r="R250" i="1"/>
  <c r="S250" i="1"/>
  <c r="T250" i="1"/>
  <c r="N251" i="1"/>
  <c r="O251" i="1"/>
  <c r="P251" i="1"/>
  <c r="Q251" i="1"/>
  <c r="R251" i="1"/>
  <c r="S251" i="1"/>
  <c r="T251" i="1"/>
  <c r="N252" i="1"/>
  <c r="O252" i="1"/>
  <c r="P252" i="1"/>
  <c r="Q252" i="1"/>
  <c r="R252" i="1"/>
  <c r="S252" i="1"/>
  <c r="T252" i="1"/>
  <c r="N253" i="1"/>
  <c r="O253" i="1"/>
  <c r="P253" i="1"/>
  <c r="Q253" i="1"/>
  <c r="R253" i="1"/>
  <c r="S253" i="1"/>
  <c r="T253" i="1"/>
  <c r="N254" i="1"/>
  <c r="O254" i="1"/>
  <c r="P254" i="1"/>
  <c r="Q254" i="1"/>
  <c r="R254" i="1"/>
  <c r="S254" i="1"/>
  <c r="T254" i="1"/>
  <c r="N255" i="1"/>
  <c r="O255" i="1"/>
  <c r="P255" i="1"/>
  <c r="Q255" i="1"/>
  <c r="R255" i="1"/>
  <c r="S255" i="1"/>
  <c r="T255" i="1"/>
  <c r="N256" i="1"/>
  <c r="O256" i="1"/>
  <c r="P256" i="1"/>
  <c r="Q256" i="1"/>
  <c r="R256" i="1"/>
  <c r="S256" i="1"/>
  <c r="T256" i="1"/>
  <c r="N257" i="1"/>
  <c r="O257" i="1"/>
  <c r="P257" i="1"/>
  <c r="Q257" i="1"/>
  <c r="R257" i="1"/>
  <c r="S257" i="1"/>
  <c r="T257" i="1"/>
  <c r="N258" i="1"/>
  <c r="O258" i="1"/>
  <c r="P258" i="1"/>
  <c r="Q258" i="1"/>
  <c r="R258" i="1"/>
  <c r="S258" i="1"/>
  <c r="T258" i="1"/>
  <c r="N259" i="1"/>
  <c r="O259" i="1"/>
  <c r="P259" i="1"/>
  <c r="Q259" i="1"/>
  <c r="R259" i="1"/>
  <c r="S259" i="1"/>
  <c r="T259" i="1"/>
  <c r="N260" i="1"/>
  <c r="O260" i="1"/>
  <c r="P260" i="1"/>
  <c r="Q260" i="1"/>
  <c r="R260" i="1"/>
  <c r="S260" i="1"/>
  <c r="T260" i="1"/>
  <c r="N261" i="1"/>
  <c r="O261" i="1"/>
  <c r="P261" i="1"/>
  <c r="Q261" i="1"/>
  <c r="R261" i="1"/>
  <c r="S261" i="1"/>
  <c r="T261" i="1"/>
  <c r="N262" i="1"/>
  <c r="O262" i="1"/>
  <c r="P262" i="1"/>
  <c r="Q262" i="1"/>
  <c r="R262" i="1"/>
  <c r="S262" i="1"/>
  <c r="T262" i="1"/>
  <c r="N263" i="1"/>
  <c r="O263" i="1"/>
  <c r="P263" i="1"/>
  <c r="Q263" i="1"/>
  <c r="R263" i="1"/>
  <c r="S263" i="1"/>
  <c r="T263" i="1"/>
  <c r="N264" i="1"/>
  <c r="O264" i="1"/>
  <c r="P264" i="1"/>
  <c r="Q264" i="1"/>
  <c r="R264" i="1"/>
  <c r="S264" i="1"/>
  <c r="T264" i="1"/>
  <c r="N265" i="1"/>
  <c r="O265" i="1"/>
  <c r="P265" i="1"/>
  <c r="Q265" i="1"/>
  <c r="R265" i="1"/>
  <c r="S265" i="1"/>
  <c r="T265" i="1"/>
  <c r="N266" i="1"/>
  <c r="O266" i="1"/>
  <c r="P266" i="1"/>
  <c r="Q266" i="1"/>
  <c r="R266" i="1"/>
  <c r="S266" i="1"/>
  <c r="T266" i="1"/>
  <c r="N267" i="1"/>
  <c r="O267" i="1"/>
  <c r="P267" i="1"/>
  <c r="Q267" i="1"/>
  <c r="R267" i="1"/>
  <c r="S267" i="1"/>
  <c r="T267" i="1"/>
  <c r="N268" i="1"/>
  <c r="O268" i="1"/>
  <c r="P268" i="1"/>
  <c r="Q268" i="1"/>
  <c r="R268" i="1"/>
  <c r="S268" i="1"/>
  <c r="T268" i="1"/>
  <c r="N269" i="1"/>
  <c r="O269" i="1"/>
  <c r="P269" i="1"/>
  <c r="Q269" i="1"/>
  <c r="R269" i="1"/>
  <c r="S269" i="1"/>
  <c r="T269" i="1"/>
  <c r="N270" i="1"/>
  <c r="O270" i="1"/>
  <c r="P270" i="1"/>
  <c r="Q270" i="1"/>
  <c r="R270" i="1"/>
  <c r="S270" i="1"/>
  <c r="T270" i="1"/>
  <c r="N271" i="1"/>
  <c r="O271" i="1"/>
  <c r="P271" i="1"/>
  <c r="Q271" i="1"/>
  <c r="R271" i="1"/>
  <c r="S271" i="1"/>
  <c r="T271" i="1"/>
  <c r="N272" i="1"/>
  <c r="O272" i="1"/>
  <c r="P272" i="1"/>
  <c r="Q272" i="1"/>
  <c r="R272" i="1"/>
  <c r="S272" i="1"/>
  <c r="T272" i="1"/>
  <c r="N273" i="1"/>
  <c r="O273" i="1"/>
  <c r="P273" i="1"/>
  <c r="Q273" i="1"/>
  <c r="R273" i="1"/>
  <c r="S273" i="1"/>
  <c r="T273" i="1"/>
  <c r="N274" i="1"/>
  <c r="O274" i="1"/>
  <c r="P274" i="1"/>
  <c r="Q274" i="1"/>
  <c r="R274" i="1"/>
  <c r="S274" i="1"/>
  <c r="T274"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2" i="1"/>
  <c r="M263" i="1"/>
  <c r="M264" i="1"/>
  <c r="M265" i="1"/>
  <c r="M266" i="1"/>
  <c r="M267" i="1"/>
  <c r="M268" i="1"/>
  <c r="M269" i="1"/>
  <c r="M270" i="1"/>
  <c r="M271" i="1"/>
  <c r="M272" i="1"/>
  <c r="M273" i="1"/>
  <c r="M274"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5" i="1"/>
  <c r="AR24" i="16"/>
  <c r="AL24" i="16"/>
  <c r="AF24" i="16"/>
  <c r="Z24" i="16"/>
  <c r="T24" i="16"/>
  <c r="N24" i="16"/>
  <c r="H24" i="16"/>
  <c r="B24" i="16"/>
  <c r="I17" i="15"/>
  <c r="H16" i="15"/>
  <c r="F15" i="15"/>
  <c r="C14" i="15"/>
  <c r="B12" i="15"/>
  <c r="H17" i="15"/>
  <c r="G16" i="15"/>
  <c r="E15" i="15"/>
  <c r="B14" i="15"/>
  <c r="C11" i="15"/>
  <c r="G17" i="15"/>
  <c r="F16" i="15"/>
  <c r="D15" i="15"/>
  <c r="E13" i="15"/>
  <c r="B11" i="15"/>
  <c r="F17" i="15"/>
  <c r="E16" i="15"/>
  <c r="C15" i="15"/>
  <c r="D13" i="15"/>
  <c r="B10" i="15"/>
  <c r="E17" i="15"/>
  <c r="D16" i="15"/>
  <c r="B15" i="15"/>
  <c r="C13" i="15"/>
  <c r="D17" i="15"/>
  <c r="C16" i="15"/>
  <c r="F14" i="15"/>
  <c r="B13" i="15"/>
  <c r="C17" i="15"/>
  <c r="B16" i="15"/>
  <c r="E14" i="15"/>
  <c r="D12" i="15"/>
  <c r="B17" i="15"/>
  <c r="G15" i="15"/>
  <c r="D14" i="15"/>
  <c r="C12" i="15"/>
</calcChain>
</file>

<file path=xl/sharedStrings.xml><?xml version="1.0" encoding="utf-8"?>
<sst xmlns="http://schemas.openxmlformats.org/spreadsheetml/2006/main" count="258" uniqueCount="128">
  <si>
    <t>Month</t>
  </si>
  <si>
    <t>All items</t>
  </si>
  <si>
    <t>Apparel</t>
  </si>
  <si>
    <t>Education, Communications</t>
  </si>
  <si>
    <t>Food, Beverages</t>
  </si>
  <si>
    <t>Housing</t>
  </si>
  <si>
    <t>Medical Care</t>
  </si>
  <si>
    <t>Other Goods, Services</t>
  </si>
  <si>
    <t>Recreation</t>
  </si>
  <si>
    <t>Transportation</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</si>
  <si>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</si>
  <si>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</si>
  <si>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</si>
  <si>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</si>
  <si>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</si>
  <si>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</si>
  <si>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</si>
  <si>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</si>
  <si>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</si>
  <si>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</si>
  <si>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GUID</t>
  </si>
  <si>
    <t>DG311B76D2</t>
  </si>
  <si>
    <t>Format Range</t>
  </si>
  <si>
    <t>Variable Layout</t>
  </si>
  <si>
    <t>Columns</t>
  </si>
  <si>
    <t>Variable Names In Cells</t>
  </si>
  <si>
    <t>Variable Names In 2nd Cells</t>
  </si>
  <si>
    <t>Data Set Ranges</t>
  </si>
  <si>
    <t>Data Sheet Format</t>
  </si>
  <si>
    <t>Formula Eval Cell</t>
  </si>
  <si>
    <t>Num Stored Vars</t>
  </si>
  <si>
    <t>1 : Info</t>
  </si>
  <si>
    <t>var1</t>
  </si>
  <si>
    <t>ST_Month</t>
  </si>
  <si>
    <t>1 : Ranges</t>
  </si>
  <si>
    <t>1 : MultiRefs</t>
  </si>
  <si>
    <t>2 : Info</t>
  </si>
  <si>
    <t>var2</t>
  </si>
  <si>
    <t>ST_Allitems</t>
  </si>
  <si>
    <t>2 : Ranges</t>
  </si>
  <si>
    <t>2 : MultiRefs</t>
  </si>
  <si>
    <t>3 : Info</t>
  </si>
  <si>
    <t>var3</t>
  </si>
  <si>
    <t>ST_Apparel</t>
  </si>
  <si>
    <t>3 : Ranges</t>
  </si>
  <si>
    <t>3 : MultiRefs</t>
  </si>
  <si>
    <t>4 : Info</t>
  </si>
  <si>
    <t>var4</t>
  </si>
  <si>
    <t>ST_EducationCommunications</t>
  </si>
  <si>
    <t>4 : Ranges</t>
  </si>
  <si>
    <t>4 : MultiRefs</t>
  </si>
  <si>
    <t>5 : Info</t>
  </si>
  <si>
    <t>var5</t>
  </si>
  <si>
    <t>ST_FoodBeverages</t>
  </si>
  <si>
    <t>5 : Ranges</t>
  </si>
  <si>
    <t>5 : MultiRefs</t>
  </si>
  <si>
    <t>6 : Info</t>
  </si>
  <si>
    <t>var6</t>
  </si>
  <si>
    <t>ST_Housing</t>
  </si>
  <si>
    <t>6 : Ranges</t>
  </si>
  <si>
    <t>6 : MultiRefs</t>
  </si>
  <si>
    <t>7 : Info</t>
  </si>
  <si>
    <t>var7</t>
  </si>
  <si>
    <t>ST_MedicalCare</t>
  </si>
  <si>
    <t>7 : Ranges</t>
  </si>
  <si>
    <t>7 : MultiRefs</t>
  </si>
  <si>
    <t>8 : Info</t>
  </si>
  <si>
    <t>var8</t>
  </si>
  <si>
    <t>ST_OtherGoodsServices</t>
  </si>
  <si>
    <t>8 : Ranges</t>
  </si>
  <si>
    <t>8 : MultiRefs</t>
  </si>
  <si>
    <t>9 : Info</t>
  </si>
  <si>
    <t>var9</t>
  </si>
  <si>
    <t>ST_Recreation</t>
  </si>
  <si>
    <t>9 : Ranges</t>
  </si>
  <si>
    <t>9 : MultiRefs</t>
  </si>
  <si>
    <t>10 : Info</t>
  </si>
  <si>
    <t>var10</t>
  </si>
  <si>
    <t>ST_Transportation</t>
  </si>
  <si>
    <t>10 : Ranges</t>
  </si>
  <si>
    <t>10 : MultiRefs</t>
  </si>
  <si>
    <t>Analysis:</t>
  </si>
  <si>
    <t>Correlation and Covariance</t>
  </si>
  <si>
    <t>Performed By:</t>
  </si>
  <si>
    <t>Date:</t>
  </si>
  <si>
    <t>Updating:</t>
  </si>
  <si>
    <t>Live</t>
  </si>
  <si>
    <t>Scatterplot</t>
  </si>
  <si>
    <t>Correlation</t>
  </si>
  <si>
    <t>Time Series Graph</t>
  </si>
  <si>
    <t>StatTools Report</t>
  </si>
  <si>
    <t>Original data</t>
  </si>
  <si>
    <t>Differences</t>
  </si>
  <si>
    <t>ST_Month_12</t>
  </si>
  <si>
    <t>Origina Data</t>
  </si>
  <si>
    <t>VG17970D1B26C59CB8</t>
  </si>
  <si>
    <t>VG1C29DB0519DEBF27</t>
  </si>
  <si>
    <t>VGC766E93203EDC7F</t>
  </si>
  <si>
    <t>VG3945AA7341E0A72</t>
  </si>
  <si>
    <t>VG38B452F01B4ED26A</t>
  </si>
  <si>
    <t>VG1F98385629EE2764</t>
  </si>
  <si>
    <t>VG3238EA9438C9A1ED</t>
  </si>
  <si>
    <t>VG25EE8622397CAB56</t>
  </si>
  <si>
    <t>VG2D0C556DAB0A37E</t>
  </si>
  <si>
    <t>VG2942B26431C36EEA</t>
  </si>
  <si>
    <t>DG17B7A54A</t>
  </si>
  <si>
    <t>VG1D17724C6633409</t>
  </si>
  <si>
    <t>VG5EFA23F3031CBBD</t>
  </si>
  <si>
    <t>ST_Allitems_13</t>
  </si>
  <si>
    <t>VG2C83BE3913E3F184</t>
  </si>
  <si>
    <t>ST_Apparel_14</t>
  </si>
  <si>
    <t>VG12B733682A9722A1</t>
  </si>
  <si>
    <t>ST_EducationCommunications_15</t>
  </si>
  <si>
    <t>VG18816138260055A8</t>
  </si>
  <si>
    <t>ST_FoodBeverages_16</t>
  </si>
  <si>
    <t>VG1EB562472B2133B7</t>
  </si>
  <si>
    <t>ST_Housing_17</t>
  </si>
  <si>
    <t>VG8AE57D1101FF4D</t>
  </si>
  <si>
    <t>ST_MedicalCare_18</t>
  </si>
  <si>
    <t>VG20901A181ED619E5</t>
  </si>
  <si>
    <t>ST_OtherGoodsServices_19</t>
  </si>
  <si>
    <t>VG34914AFA3A840F17</t>
  </si>
  <si>
    <t>ST_Recreation_20</t>
  </si>
  <si>
    <t>VG1CB2546C268EA0B5</t>
  </si>
  <si>
    <t>ST_Transportation_21</t>
  </si>
  <si>
    <t>Chris Albright</t>
  </si>
  <si>
    <t>Friday, January 22, 2016</t>
  </si>
  <si>
    <t>Linear Correlation 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</si>
</sst>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0C0C0"/>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5">
    <xf numFmtId="0" fontId="0" fillId="0" borderId="0" xfId="0"/>
    <xf numFmtId="17" fontId="0" fillId="0" borderId="0" xfId="0" applyNumberFormat="1"/>
    <xf numFmtId="0" fontId="16" fillId="0" borderId="0" xfId="0" applyFont="1" applyAlignment="1">
      <alignment horizontal="right"/>
    </xf>
    <xf numFmtId="0" fontId="16" fillId="0" borderId="0" xfId="0" applyFont="1"/>
    <xf numFmtId="0" fontId="0" fillId="0" borderId="0" xfId="0" applyAlignment="1">
      <alignment horizontal="left"/>
    </xf>
    <xf numFmtId="0" fontId="16" fillId="0" borderId="0" xfId="0" applyFont="1" applyAlignment="1">
      <alignment horizontal="left"/>
    </xf>
    <xf numFmtId="0" fontId="0" fillId="0" borderId="0" xfId="0" applyNumberFormat="1"/>
    <xf numFmtId="0" fontId="18" fillId="33" borderId="0" xfId="0" applyFont="1" applyFill="1"/>
    <xf numFmtId="0" fontId="18" fillId="33" borderId="10" xfId="0" applyFont="1" applyFill="1" applyBorder="1"/>
    <xf numFmtId="0" fontId="19" fillId="33" borderId="0" xfId="0" applyFont="1" applyFill="1" applyAlignment="1">
      <alignment horizontal="right"/>
    </xf>
    <xf numFmtId="0" fontId="19" fillId="33" borderId="10" xfId="0" applyFont="1" applyFill="1" applyBorder="1" applyAlignment="1">
      <alignment horizontal="right"/>
    </xf>
    <xf numFmtId="0" fontId="18" fillId="33" borderId="0" xfId="0" applyFont="1" applyFill="1" applyAlignment="1">
      <alignment horizontal="left"/>
    </xf>
    <xf numFmtId="0" fontId="18" fillId="33" borderId="10" xfId="0" applyFont="1" applyFill="1" applyBorder="1" applyAlignment="1">
      <alignment horizontal="left"/>
    </xf>
    <xf numFmtId="49" fontId="19" fillId="0" borderId="0" xfId="0" applyNumberFormat="1" applyFont="1" applyAlignment="1">
      <alignment horizontal="center"/>
    </xf>
    <xf numFmtId="49" fontId="19" fillId="0" borderId="11" xfId="0" applyNumberFormat="1" applyFont="1" applyFill="1" applyBorder="1" applyAlignment="1">
      <alignment horizontal="center"/>
    </xf>
    <xf numFmtId="49" fontId="19" fillId="0" borderId="0" xfId="0" applyNumberFormat="1" applyFont="1" applyAlignment="1">
      <alignment horizontal="left"/>
    </xf>
    <xf numFmtId="49" fontId="21" fillId="0" borderId="0" xfId="0" applyNumberFormat="1" applyFont="1" applyAlignment="1">
      <alignment horizontal="left"/>
    </xf>
    <xf numFmtId="49" fontId="21" fillId="0" borderId="11" xfId="0" applyNumberFormat="1" applyFont="1" applyFill="1" applyBorder="1" applyAlignment="1">
      <alignment horizontal="left"/>
    </xf>
    <xf numFmtId="164" fontId="0" fillId="0" borderId="0" xfId="0" applyNumberFormat="1" applyAlignment="1">
      <alignment horizontal="center"/>
    </xf>
    <xf numFmtId="0" fontId="18" fillId="0" borderId="0" xfId="0" applyFont="1"/>
    <xf numFmtId="164" fontId="18" fillId="0" borderId="0" xfId="0" applyNumberFormat="1" applyFont="1" applyAlignment="1">
      <alignment horizontal="center"/>
    </xf>
    <xf numFmtId="0" fontId="20" fillId="33" borderId="0" xfId="0" applyFont="1" applyFill="1" applyAlignment="1">
      <alignment horizontal="left"/>
    </xf>
    <xf numFmtId="17" fontId="0" fillId="0" borderId="0" xfId="0" applyNumberFormat="1" applyAlignment="1">
      <alignment horizontal="right"/>
    </xf>
    <xf numFmtId="165" fontId="0" fillId="0" borderId="0" xfId="0" applyNumberFormat="1"/>
    <xf numFmtId="0" fontId="0" fillId="0" borderId="0" xfId="0" applyNumberFormat="1" applyAlignment="1">
      <alignment horizontal="left"/>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All items / Origina Data</a:t>
            </a:r>
          </a:p>
        </c:rich>
      </c:tx>
      <c:layout/>
      <c:overlay val="0"/>
    </c:title>
    <c:autoTitleDeleted val="0"/>
    <c:plotArea>
      <c:layout/>
      <c:lineChart>
        <c:grouping val="standard"/>
        <c:varyColors val="0"/>
        <c:ser>
          <c:idx val="0"/>
          <c:order val="0"/>
          <c:spPr>
            <a:ln>
              <a:solidFill>
                <a:srgbClr val="333399"/>
              </a:solidFill>
              <a:prstDash val="solid"/>
            </a:ln>
          </c:spPr>
          <c:marker>
            <c:symbol val="diamond"/>
            <c:size val="3"/>
          </c:marker>
          <c:cat>
            <c:numRef>
              <c:f>Data!$A$4:$A$274</c:f>
              <c:numCache>
                <c:formatCode>mmm\-yy</c:formatCode>
                <c:ptCount val="271"/>
                <c:pt idx="0">
                  <c:v>33970</c:v>
                </c:pt>
                <c:pt idx="1">
                  <c:v>34001</c:v>
                </c:pt>
                <c:pt idx="2">
                  <c:v>34029</c:v>
                </c:pt>
                <c:pt idx="3">
                  <c:v>34060</c:v>
                </c:pt>
                <c:pt idx="4">
                  <c:v>34090</c:v>
                </c:pt>
                <c:pt idx="5">
                  <c:v>34121</c:v>
                </c:pt>
                <c:pt idx="6">
                  <c:v>34151</c:v>
                </c:pt>
                <c:pt idx="7">
                  <c:v>34182</c:v>
                </c:pt>
                <c:pt idx="8">
                  <c:v>34213</c:v>
                </c:pt>
                <c:pt idx="9">
                  <c:v>34243</c:v>
                </c:pt>
                <c:pt idx="10">
                  <c:v>34274</c:v>
                </c:pt>
                <c:pt idx="11">
                  <c:v>34304</c:v>
                </c:pt>
                <c:pt idx="12">
                  <c:v>34335</c:v>
                </c:pt>
                <c:pt idx="13">
                  <c:v>34366</c:v>
                </c:pt>
                <c:pt idx="14">
                  <c:v>34394</c:v>
                </c:pt>
                <c:pt idx="15">
                  <c:v>34425</c:v>
                </c:pt>
                <c:pt idx="16">
                  <c:v>34455</c:v>
                </c:pt>
                <c:pt idx="17">
                  <c:v>34486</c:v>
                </c:pt>
                <c:pt idx="18">
                  <c:v>34516</c:v>
                </c:pt>
                <c:pt idx="19">
                  <c:v>34547</c:v>
                </c:pt>
                <c:pt idx="20">
                  <c:v>34578</c:v>
                </c:pt>
                <c:pt idx="21">
                  <c:v>34608</c:v>
                </c:pt>
                <c:pt idx="22">
                  <c:v>34639</c:v>
                </c:pt>
                <c:pt idx="23">
                  <c:v>34669</c:v>
                </c:pt>
                <c:pt idx="24">
                  <c:v>34700</c:v>
                </c:pt>
                <c:pt idx="25">
                  <c:v>34731</c:v>
                </c:pt>
                <c:pt idx="26">
                  <c:v>34759</c:v>
                </c:pt>
                <c:pt idx="27">
                  <c:v>34790</c:v>
                </c:pt>
                <c:pt idx="28">
                  <c:v>34820</c:v>
                </c:pt>
                <c:pt idx="29">
                  <c:v>34851</c:v>
                </c:pt>
                <c:pt idx="30">
                  <c:v>34881</c:v>
                </c:pt>
                <c:pt idx="31">
                  <c:v>34912</c:v>
                </c:pt>
                <c:pt idx="32">
                  <c:v>34943</c:v>
                </c:pt>
                <c:pt idx="33">
                  <c:v>34973</c:v>
                </c:pt>
                <c:pt idx="34">
                  <c:v>35004</c:v>
                </c:pt>
                <c:pt idx="35">
                  <c:v>35034</c:v>
                </c:pt>
                <c:pt idx="36">
                  <c:v>35065</c:v>
                </c:pt>
                <c:pt idx="37">
                  <c:v>35096</c:v>
                </c:pt>
                <c:pt idx="38">
                  <c:v>35125</c:v>
                </c:pt>
                <c:pt idx="39">
                  <c:v>35156</c:v>
                </c:pt>
                <c:pt idx="40">
                  <c:v>35186</c:v>
                </c:pt>
                <c:pt idx="41">
                  <c:v>35217</c:v>
                </c:pt>
                <c:pt idx="42">
                  <c:v>35247</c:v>
                </c:pt>
                <c:pt idx="43">
                  <c:v>35278</c:v>
                </c:pt>
                <c:pt idx="44">
                  <c:v>35309</c:v>
                </c:pt>
                <c:pt idx="45">
                  <c:v>35339</c:v>
                </c:pt>
                <c:pt idx="46">
                  <c:v>35370</c:v>
                </c:pt>
                <c:pt idx="47">
                  <c:v>35400</c:v>
                </c:pt>
                <c:pt idx="48">
                  <c:v>35431</c:v>
                </c:pt>
                <c:pt idx="49">
                  <c:v>35462</c:v>
                </c:pt>
                <c:pt idx="50">
                  <c:v>35490</c:v>
                </c:pt>
                <c:pt idx="51">
                  <c:v>35521</c:v>
                </c:pt>
                <c:pt idx="52">
                  <c:v>35551</c:v>
                </c:pt>
                <c:pt idx="53">
                  <c:v>35582</c:v>
                </c:pt>
                <c:pt idx="54">
                  <c:v>35612</c:v>
                </c:pt>
                <c:pt idx="55">
                  <c:v>35643</c:v>
                </c:pt>
                <c:pt idx="56">
                  <c:v>35674</c:v>
                </c:pt>
                <c:pt idx="57">
                  <c:v>35704</c:v>
                </c:pt>
                <c:pt idx="58">
                  <c:v>35735</c:v>
                </c:pt>
                <c:pt idx="59">
                  <c:v>35765</c:v>
                </c:pt>
                <c:pt idx="60">
                  <c:v>35796</c:v>
                </c:pt>
                <c:pt idx="61">
                  <c:v>35827</c:v>
                </c:pt>
                <c:pt idx="62">
                  <c:v>35855</c:v>
                </c:pt>
                <c:pt idx="63">
                  <c:v>35886</c:v>
                </c:pt>
                <c:pt idx="64">
                  <c:v>35916</c:v>
                </c:pt>
                <c:pt idx="65">
                  <c:v>35947</c:v>
                </c:pt>
                <c:pt idx="66">
                  <c:v>35977</c:v>
                </c:pt>
                <c:pt idx="67">
                  <c:v>36008</c:v>
                </c:pt>
                <c:pt idx="68">
                  <c:v>36039</c:v>
                </c:pt>
                <c:pt idx="69">
                  <c:v>36069</c:v>
                </c:pt>
                <c:pt idx="70">
                  <c:v>36100</c:v>
                </c:pt>
                <c:pt idx="71">
                  <c:v>36130</c:v>
                </c:pt>
                <c:pt idx="72">
                  <c:v>36161</c:v>
                </c:pt>
                <c:pt idx="73">
                  <c:v>36192</c:v>
                </c:pt>
                <c:pt idx="74">
                  <c:v>36220</c:v>
                </c:pt>
                <c:pt idx="75">
                  <c:v>36251</c:v>
                </c:pt>
                <c:pt idx="76">
                  <c:v>36281</c:v>
                </c:pt>
                <c:pt idx="77">
                  <c:v>36312</c:v>
                </c:pt>
                <c:pt idx="78">
                  <c:v>36342</c:v>
                </c:pt>
                <c:pt idx="79">
                  <c:v>36373</c:v>
                </c:pt>
                <c:pt idx="80">
                  <c:v>36404</c:v>
                </c:pt>
                <c:pt idx="81">
                  <c:v>36434</c:v>
                </c:pt>
                <c:pt idx="82">
                  <c:v>36465</c:v>
                </c:pt>
                <c:pt idx="83">
                  <c:v>36495</c:v>
                </c:pt>
                <c:pt idx="84">
                  <c:v>36526</c:v>
                </c:pt>
                <c:pt idx="85">
                  <c:v>36557</c:v>
                </c:pt>
                <c:pt idx="86">
                  <c:v>36586</c:v>
                </c:pt>
                <c:pt idx="87">
                  <c:v>36617</c:v>
                </c:pt>
                <c:pt idx="88">
                  <c:v>36647</c:v>
                </c:pt>
                <c:pt idx="89">
                  <c:v>36678</c:v>
                </c:pt>
                <c:pt idx="90">
                  <c:v>36708</c:v>
                </c:pt>
                <c:pt idx="91">
                  <c:v>36739</c:v>
                </c:pt>
                <c:pt idx="92">
                  <c:v>36770</c:v>
                </c:pt>
                <c:pt idx="93">
                  <c:v>36800</c:v>
                </c:pt>
                <c:pt idx="94">
                  <c:v>36831</c:v>
                </c:pt>
                <c:pt idx="95">
                  <c:v>36861</c:v>
                </c:pt>
                <c:pt idx="96">
                  <c:v>36892</c:v>
                </c:pt>
                <c:pt idx="97">
                  <c:v>36923</c:v>
                </c:pt>
                <c:pt idx="98">
                  <c:v>36951</c:v>
                </c:pt>
                <c:pt idx="99">
                  <c:v>36982</c:v>
                </c:pt>
                <c:pt idx="100">
                  <c:v>37012</c:v>
                </c:pt>
                <c:pt idx="101">
                  <c:v>37043</c:v>
                </c:pt>
                <c:pt idx="102">
                  <c:v>37073</c:v>
                </c:pt>
                <c:pt idx="103">
                  <c:v>37104</c:v>
                </c:pt>
                <c:pt idx="104">
                  <c:v>37135</c:v>
                </c:pt>
                <c:pt idx="105">
                  <c:v>37165</c:v>
                </c:pt>
                <c:pt idx="106">
                  <c:v>37196</c:v>
                </c:pt>
                <c:pt idx="107">
                  <c:v>37226</c:v>
                </c:pt>
                <c:pt idx="108">
                  <c:v>37257</c:v>
                </c:pt>
                <c:pt idx="109">
                  <c:v>37288</c:v>
                </c:pt>
                <c:pt idx="110">
                  <c:v>37316</c:v>
                </c:pt>
                <c:pt idx="111">
                  <c:v>37347</c:v>
                </c:pt>
                <c:pt idx="112">
                  <c:v>37377</c:v>
                </c:pt>
                <c:pt idx="113">
                  <c:v>37408</c:v>
                </c:pt>
                <c:pt idx="114">
                  <c:v>37438</c:v>
                </c:pt>
                <c:pt idx="115">
                  <c:v>37469</c:v>
                </c:pt>
                <c:pt idx="116">
                  <c:v>37500</c:v>
                </c:pt>
                <c:pt idx="117">
                  <c:v>37530</c:v>
                </c:pt>
                <c:pt idx="118">
                  <c:v>37561</c:v>
                </c:pt>
                <c:pt idx="119">
                  <c:v>37591</c:v>
                </c:pt>
                <c:pt idx="120">
                  <c:v>37622</c:v>
                </c:pt>
                <c:pt idx="121">
                  <c:v>37653</c:v>
                </c:pt>
                <c:pt idx="122">
                  <c:v>37681</c:v>
                </c:pt>
                <c:pt idx="123">
                  <c:v>37712</c:v>
                </c:pt>
                <c:pt idx="124">
                  <c:v>37742</c:v>
                </c:pt>
                <c:pt idx="125">
                  <c:v>37773</c:v>
                </c:pt>
                <c:pt idx="126">
                  <c:v>37803</c:v>
                </c:pt>
                <c:pt idx="127">
                  <c:v>37834</c:v>
                </c:pt>
                <c:pt idx="128">
                  <c:v>37865</c:v>
                </c:pt>
                <c:pt idx="129">
                  <c:v>37895</c:v>
                </c:pt>
                <c:pt idx="130">
                  <c:v>37926</c:v>
                </c:pt>
                <c:pt idx="131">
                  <c:v>37956</c:v>
                </c:pt>
                <c:pt idx="132">
                  <c:v>37987</c:v>
                </c:pt>
                <c:pt idx="133">
                  <c:v>38018</c:v>
                </c:pt>
                <c:pt idx="134">
                  <c:v>38047</c:v>
                </c:pt>
                <c:pt idx="135">
                  <c:v>38078</c:v>
                </c:pt>
                <c:pt idx="136">
                  <c:v>38108</c:v>
                </c:pt>
                <c:pt idx="137">
                  <c:v>38139</c:v>
                </c:pt>
                <c:pt idx="138">
                  <c:v>38169</c:v>
                </c:pt>
                <c:pt idx="139">
                  <c:v>38200</c:v>
                </c:pt>
                <c:pt idx="140">
                  <c:v>38231</c:v>
                </c:pt>
                <c:pt idx="141">
                  <c:v>38261</c:v>
                </c:pt>
                <c:pt idx="142">
                  <c:v>38292</c:v>
                </c:pt>
                <c:pt idx="143">
                  <c:v>38322</c:v>
                </c:pt>
                <c:pt idx="144">
                  <c:v>38353</c:v>
                </c:pt>
                <c:pt idx="145">
                  <c:v>38384</c:v>
                </c:pt>
                <c:pt idx="146">
                  <c:v>38412</c:v>
                </c:pt>
                <c:pt idx="147">
                  <c:v>38443</c:v>
                </c:pt>
                <c:pt idx="148">
                  <c:v>38473</c:v>
                </c:pt>
                <c:pt idx="149">
                  <c:v>38504</c:v>
                </c:pt>
                <c:pt idx="150">
                  <c:v>38534</c:v>
                </c:pt>
                <c:pt idx="151">
                  <c:v>38565</c:v>
                </c:pt>
                <c:pt idx="152">
                  <c:v>38596</c:v>
                </c:pt>
                <c:pt idx="153">
                  <c:v>38626</c:v>
                </c:pt>
                <c:pt idx="154">
                  <c:v>38657</c:v>
                </c:pt>
                <c:pt idx="155">
                  <c:v>38687</c:v>
                </c:pt>
                <c:pt idx="156">
                  <c:v>38718</c:v>
                </c:pt>
                <c:pt idx="157">
                  <c:v>38749</c:v>
                </c:pt>
                <c:pt idx="158">
                  <c:v>38777</c:v>
                </c:pt>
                <c:pt idx="159">
                  <c:v>38808</c:v>
                </c:pt>
                <c:pt idx="160">
                  <c:v>38838</c:v>
                </c:pt>
                <c:pt idx="161">
                  <c:v>38869</c:v>
                </c:pt>
                <c:pt idx="162">
                  <c:v>38899</c:v>
                </c:pt>
                <c:pt idx="163">
                  <c:v>38930</c:v>
                </c:pt>
                <c:pt idx="164">
                  <c:v>38961</c:v>
                </c:pt>
                <c:pt idx="165">
                  <c:v>38991</c:v>
                </c:pt>
                <c:pt idx="166">
                  <c:v>39022</c:v>
                </c:pt>
                <c:pt idx="167">
                  <c:v>39052</c:v>
                </c:pt>
                <c:pt idx="168">
                  <c:v>39083</c:v>
                </c:pt>
                <c:pt idx="169">
                  <c:v>39114</c:v>
                </c:pt>
                <c:pt idx="170">
                  <c:v>39142</c:v>
                </c:pt>
                <c:pt idx="171">
                  <c:v>39173</c:v>
                </c:pt>
                <c:pt idx="172">
                  <c:v>39203</c:v>
                </c:pt>
                <c:pt idx="173">
                  <c:v>39234</c:v>
                </c:pt>
                <c:pt idx="174">
                  <c:v>39264</c:v>
                </c:pt>
                <c:pt idx="175">
                  <c:v>39295</c:v>
                </c:pt>
                <c:pt idx="176">
                  <c:v>39326</c:v>
                </c:pt>
                <c:pt idx="177">
                  <c:v>39356</c:v>
                </c:pt>
                <c:pt idx="178">
                  <c:v>39387</c:v>
                </c:pt>
                <c:pt idx="179">
                  <c:v>39417</c:v>
                </c:pt>
                <c:pt idx="180">
                  <c:v>39448</c:v>
                </c:pt>
                <c:pt idx="181">
                  <c:v>39479</c:v>
                </c:pt>
                <c:pt idx="182">
                  <c:v>39508</c:v>
                </c:pt>
                <c:pt idx="183">
                  <c:v>39539</c:v>
                </c:pt>
                <c:pt idx="184">
                  <c:v>39569</c:v>
                </c:pt>
                <c:pt idx="185">
                  <c:v>39600</c:v>
                </c:pt>
                <c:pt idx="186">
                  <c:v>39630</c:v>
                </c:pt>
                <c:pt idx="187">
                  <c:v>39661</c:v>
                </c:pt>
                <c:pt idx="188">
                  <c:v>39692</c:v>
                </c:pt>
                <c:pt idx="189">
                  <c:v>39722</c:v>
                </c:pt>
                <c:pt idx="190">
                  <c:v>39753</c:v>
                </c:pt>
                <c:pt idx="191">
                  <c:v>39783</c:v>
                </c:pt>
                <c:pt idx="192">
                  <c:v>39814</c:v>
                </c:pt>
                <c:pt idx="193">
                  <c:v>39845</c:v>
                </c:pt>
                <c:pt idx="194">
                  <c:v>39873</c:v>
                </c:pt>
                <c:pt idx="195">
                  <c:v>39904</c:v>
                </c:pt>
                <c:pt idx="196">
                  <c:v>39934</c:v>
                </c:pt>
                <c:pt idx="197">
                  <c:v>39965</c:v>
                </c:pt>
                <c:pt idx="198">
                  <c:v>39995</c:v>
                </c:pt>
                <c:pt idx="199">
                  <c:v>40026</c:v>
                </c:pt>
                <c:pt idx="200">
                  <c:v>40057</c:v>
                </c:pt>
                <c:pt idx="201">
                  <c:v>40087</c:v>
                </c:pt>
                <c:pt idx="202">
                  <c:v>40118</c:v>
                </c:pt>
                <c:pt idx="203">
                  <c:v>40148</c:v>
                </c:pt>
                <c:pt idx="204">
                  <c:v>40179</c:v>
                </c:pt>
                <c:pt idx="205">
                  <c:v>40210</c:v>
                </c:pt>
                <c:pt idx="206">
                  <c:v>40238</c:v>
                </c:pt>
                <c:pt idx="207">
                  <c:v>40269</c:v>
                </c:pt>
                <c:pt idx="208">
                  <c:v>40299</c:v>
                </c:pt>
                <c:pt idx="209">
                  <c:v>40330</c:v>
                </c:pt>
                <c:pt idx="210">
                  <c:v>40360</c:v>
                </c:pt>
                <c:pt idx="211">
                  <c:v>40391</c:v>
                </c:pt>
                <c:pt idx="212">
                  <c:v>40422</c:v>
                </c:pt>
                <c:pt idx="213">
                  <c:v>40452</c:v>
                </c:pt>
                <c:pt idx="214">
                  <c:v>40483</c:v>
                </c:pt>
                <c:pt idx="215">
                  <c:v>40513</c:v>
                </c:pt>
                <c:pt idx="216">
                  <c:v>40544</c:v>
                </c:pt>
                <c:pt idx="217">
                  <c:v>40575</c:v>
                </c:pt>
                <c:pt idx="218">
                  <c:v>40603</c:v>
                </c:pt>
                <c:pt idx="219">
                  <c:v>40634</c:v>
                </c:pt>
                <c:pt idx="220">
                  <c:v>40664</c:v>
                </c:pt>
                <c:pt idx="221">
                  <c:v>40695</c:v>
                </c:pt>
                <c:pt idx="222">
                  <c:v>40725</c:v>
                </c:pt>
                <c:pt idx="223">
                  <c:v>40756</c:v>
                </c:pt>
                <c:pt idx="224">
                  <c:v>40787</c:v>
                </c:pt>
                <c:pt idx="225">
                  <c:v>40817</c:v>
                </c:pt>
                <c:pt idx="226">
                  <c:v>40848</c:v>
                </c:pt>
                <c:pt idx="227">
                  <c:v>40878</c:v>
                </c:pt>
                <c:pt idx="228">
                  <c:v>40909</c:v>
                </c:pt>
                <c:pt idx="229">
                  <c:v>40940</c:v>
                </c:pt>
                <c:pt idx="230">
                  <c:v>40969</c:v>
                </c:pt>
                <c:pt idx="231">
                  <c:v>41000</c:v>
                </c:pt>
                <c:pt idx="232">
                  <c:v>41030</c:v>
                </c:pt>
                <c:pt idx="233">
                  <c:v>41061</c:v>
                </c:pt>
                <c:pt idx="234">
                  <c:v>41091</c:v>
                </c:pt>
                <c:pt idx="235">
                  <c:v>41122</c:v>
                </c:pt>
                <c:pt idx="236">
                  <c:v>41153</c:v>
                </c:pt>
                <c:pt idx="237">
                  <c:v>41183</c:v>
                </c:pt>
                <c:pt idx="238">
                  <c:v>41214</c:v>
                </c:pt>
                <c:pt idx="239">
                  <c:v>41244</c:v>
                </c:pt>
                <c:pt idx="240">
                  <c:v>41275</c:v>
                </c:pt>
                <c:pt idx="241">
                  <c:v>41306</c:v>
                </c:pt>
                <c:pt idx="242">
                  <c:v>41334</c:v>
                </c:pt>
                <c:pt idx="243">
                  <c:v>41365</c:v>
                </c:pt>
                <c:pt idx="244">
                  <c:v>41395</c:v>
                </c:pt>
                <c:pt idx="245">
                  <c:v>41426</c:v>
                </c:pt>
                <c:pt idx="246">
                  <c:v>41456</c:v>
                </c:pt>
                <c:pt idx="247">
                  <c:v>41487</c:v>
                </c:pt>
                <c:pt idx="248">
                  <c:v>41518</c:v>
                </c:pt>
                <c:pt idx="249">
                  <c:v>41548</c:v>
                </c:pt>
                <c:pt idx="250">
                  <c:v>41579</c:v>
                </c:pt>
                <c:pt idx="251">
                  <c:v>41609</c:v>
                </c:pt>
                <c:pt idx="252">
                  <c:v>41640</c:v>
                </c:pt>
                <c:pt idx="253">
                  <c:v>41671</c:v>
                </c:pt>
                <c:pt idx="254">
                  <c:v>41699</c:v>
                </c:pt>
                <c:pt idx="255">
                  <c:v>41730</c:v>
                </c:pt>
                <c:pt idx="256">
                  <c:v>41760</c:v>
                </c:pt>
                <c:pt idx="257">
                  <c:v>41791</c:v>
                </c:pt>
                <c:pt idx="258">
                  <c:v>41821</c:v>
                </c:pt>
                <c:pt idx="259">
                  <c:v>41852</c:v>
                </c:pt>
                <c:pt idx="260">
                  <c:v>41883</c:v>
                </c:pt>
                <c:pt idx="261">
                  <c:v>41913</c:v>
                </c:pt>
                <c:pt idx="262">
                  <c:v>41944</c:v>
                </c:pt>
                <c:pt idx="263">
                  <c:v>41974</c:v>
                </c:pt>
                <c:pt idx="264">
                  <c:v>42005</c:v>
                </c:pt>
                <c:pt idx="265">
                  <c:v>42036</c:v>
                </c:pt>
                <c:pt idx="266">
                  <c:v>42064</c:v>
                </c:pt>
                <c:pt idx="267">
                  <c:v>42095</c:v>
                </c:pt>
                <c:pt idx="268">
                  <c:v>42125</c:v>
                </c:pt>
                <c:pt idx="269">
                  <c:v>42156</c:v>
                </c:pt>
                <c:pt idx="270">
                  <c:v>42186</c:v>
                </c:pt>
              </c:numCache>
            </c:numRef>
          </c:cat>
          <c:val>
            <c:numRef>
              <c:f>Data!$B$4:$B$274</c:f>
              <c:numCache>
                <c:formatCode>0.0</c:formatCode>
                <c:ptCount val="271"/>
                <c:pt idx="0">
                  <c:v>142.6</c:v>
                </c:pt>
                <c:pt idx="1">
                  <c:v>143.1</c:v>
                </c:pt>
                <c:pt idx="2">
                  <c:v>143.6</c:v>
                </c:pt>
                <c:pt idx="3">
                  <c:v>144</c:v>
                </c:pt>
                <c:pt idx="4">
                  <c:v>144.19999999999999</c:v>
                </c:pt>
                <c:pt idx="5">
                  <c:v>144.4</c:v>
                </c:pt>
                <c:pt idx="6">
                  <c:v>144.4</c:v>
                </c:pt>
                <c:pt idx="7">
                  <c:v>144.80000000000001</c:v>
                </c:pt>
                <c:pt idx="8">
                  <c:v>145.1</c:v>
                </c:pt>
                <c:pt idx="9">
                  <c:v>145.69999999999999</c:v>
                </c:pt>
                <c:pt idx="10">
                  <c:v>145.80000000000001</c:v>
                </c:pt>
                <c:pt idx="11">
                  <c:v>145.80000000000001</c:v>
                </c:pt>
                <c:pt idx="12">
                  <c:v>146.19999999999999</c:v>
                </c:pt>
                <c:pt idx="13">
                  <c:v>146.69999999999999</c:v>
                </c:pt>
                <c:pt idx="14">
                  <c:v>147.19999999999999</c:v>
                </c:pt>
                <c:pt idx="15">
                  <c:v>147.4</c:v>
                </c:pt>
                <c:pt idx="16">
                  <c:v>147.5</c:v>
                </c:pt>
                <c:pt idx="17">
                  <c:v>148</c:v>
                </c:pt>
                <c:pt idx="18">
                  <c:v>148.4</c:v>
                </c:pt>
                <c:pt idx="19">
                  <c:v>149</c:v>
                </c:pt>
                <c:pt idx="20">
                  <c:v>149.4</c:v>
                </c:pt>
                <c:pt idx="21">
                  <c:v>149.5</c:v>
                </c:pt>
                <c:pt idx="22">
                  <c:v>149.69999999999999</c:v>
                </c:pt>
                <c:pt idx="23">
                  <c:v>149.69999999999999</c:v>
                </c:pt>
                <c:pt idx="24">
                  <c:v>150.30000000000001</c:v>
                </c:pt>
                <c:pt idx="25">
                  <c:v>150.9</c:v>
                </c:pt>
                <c:pt idx="26">
                  <c:v>151.4</c:v>
                </c:pt>
                <c:pt idx="27">
                  <c:v>151.9</c:v>
                </c:pt>
                <c:pt idx="28">
                  <c:v>152.19999999999999</c:v>
                </c:pt>
                <c:pt idx="29">
                  <c:v>152.5</c:v>
                </c:pt>
                <c:pt idx="30">
                  <c:v>152.5</c:v>
                </c:pt>
                <c:pt idx="31">
                  <c:v>152.9</c:v>
                </c:pt>
                <c:pt idx="32">
                  <c:v>153.19999999999999</c:v>
                </c:pt>
                <c:pt idx="33">
                  <c:v>153.69999999999999</c:v>
                </c:pt>
                <c:pt idx="34">
                  <c:v>153.6</c:v>
                </c:pt>
                <c:pt idx="35">
                  <c:v>153.5</c:v>
                </c:pt>
                <c:pt idx="36">
                  <c:v>154.4</c:v>
                </c:pt>
                <c:pt idx="37">
                  <c:v>154.9</c:v>
                </c:pt>
                <c:pt idx="38">
                  <c:v>155.69999999999999</c:v>
                </c:pt>
                <c:pt idx="39">
                  <c:v>156.30000000000001</c:v>
                </c:pt>
                <c:pt idx="40">
                  <c:v>156.6</c:v>
                </c:pt>
                <c:pt idx="41">
                  <c:v>156.69999999999999</c:v>
                </c:pt>
                <c:pt idx="42">
                  <c:v>157</c:v>
                </c:pt>
                <c:pt idx="43">
                  <c:v>157.30000000000001</c:v>
                </c:pt>
                <c:pt idx="44">
                  <c:v>157.80000000000001</c:v>
                </c:pt>
                <c:pt idx="45">
                  <c:v>158.30000000000001</c:v>
                </c:pt>
                <c:pt idx="46">
                  <c:v>158.6</c:v>
                </c:pt>
                <c:pt idx="47">
                  <c:v>158.6</c:v>
                </c:pt>
                <c:pt idx="48">
                  <c:v>159.1</c:v>
                </c:pt>
                <c:pt idx="49">
                  <c:v>159.6</c:v>
                </c:pt>
                <c:pt idx="50">
                  <c:v>160</c:v>
                </c:pt>
                <c:pt idx="51">
                  <c:v>160.19999999999999</c:v>
                </c:pt>
                <c:pt idx="52">
                  <c:v>160.1</c:v>
                </c:pt>
                <c:pt idx="53">
                  <c:v>160.30000000000001</c:v>
                </c:pt>
                <c:pt idx="54">
                  <c:v>160.5</c:v>
                </c:pt>
                <c:pt idx="55">
                  <c:v>160.80000000000001</c:v>
                </c:pt>
                <c:pt idx="56">
                  <c:v>161.19999999999999</c:v>
                </c:pt>
                <c:pt idx="57">
                  <c:v>161.6</c:v>
                </c:pt>
                <c:pt idx="58">
                  <c:v>161.5</c:v>
                </c:pt>
                <c:pt idx="59">
                  <c:v>161.30000000000001</c:v>
                </c:pt>
                <c:pt idx="60">
                  <c:v>161.6</c:v>
                </c:pt>
                <c:pt idx="61">
                  <c:v>161.9</c:v>
                </c:pt>
                <c:pt idx="62">
                  <c:v>162.19999999999999</c:v>
                </c:pt>
                <c:pt idx="63">
                  <c:v>162.5</c:v>
                </c:pt>
                <c:pt idx="64">
                  <c:v>162.80000000000001</c:v>
                </c:pt>
                <c:pt idx="65">
                  <c:v>163</c:v>
                </c:pt>
                <c:pt idx="66">
                  <c:v>163.19999999999999</c:v>
                </c:pt>
                <c:pt idx="67">
                  <c:v>163.4</c:v>
                </c:pt>
                <c:pt idx="68">
                  <c:v>163.6</c:v>
                </c:pt>
                <c:pt idx="69">
                  <c:v>164</c:v>
                </c:pt>
                <c:pt idx="70">
                  <c:v>164</c:v>
                </c:pt>
                <c:pt idx="71">
                  <c:v>163.9</c:v>
                </c:pt>
                <c:pt idx="72">
                  <c:v>164.3</c:v>
                </c:pt>
                <c:pt idx="73">
                  <c:v>164.5</c:v>
                </c:pt>
                <c:pt idx="74">
                  <c:v>165</c:v>
                </c:pt>
                <c:pt idx="75">
                  <c:v>166.2</c:v>
                </c:pt>
                <c:pt idx="76">
                  <c:v>166.2</c:v>
                </c:pt>
                <c:pt idx="77">
                  <c:v>166.2</c:v>
                </c:pt>
                <c:pt idx="78">
                  <c:v>166.7</c:v>
                </c:pt>
                <c:pt idx="79">
                  <c:v>167.1</c:v>
                </c:pt>
                <c:pt idx="80">
                  <c:v>167.9</c:v>
                </c:pt>
                <c:pt idx="81">
                  <c:v>168.2</c:v>
                </c:pt>
                <c:pt idx="82">
                  <c:v>168.3</c:v>
                </c:pt>
                <c:pt idx="83">
                  <c:v>168.3</c:v>
                </c:pt>
                <c:pt idx="84">
                  <c:v>168.8</c:v>
                </c:pt>
                <c:pt idx="85">
                  <c:v>169.8</c:v>
                </c:pt>
                <c:pt idx="86">
                  <c:v>171.2</c:v>
                </c:pt>
                <c:pt idx="87">
                  <c:v>171.3</c:v>
                </c:pt>
                <c:pt idx="88">
                  <c:v>171.5</c:v>
                </c:pt>
                <c:pt idx="89">
                  <c:v>172.4</c:v>
                </c:pt>
                <c:pt idx="90">
                  <c:v>172.8</c:v>
                </c:pt>
                <c:pt idx="91">
                  <c:v>172.8</c:v>
                </c:pt>
                <c:pt idx="92">
                  <c:v>173.7</c:v>
                </c:pt>
                <c:pt idx="93">
                  <c:v>174</c:v>
                </c:pt>
                <c:pt idx="94">
                  <c:v>174.1</c:v>
                </c:pt>
                <c:pt idx="95">
                  <c:v>174</c:v>
                </c:pt>
                <c:pt idx="96">
                  <c:v>175.1</c:v>
                </c:pt>
                <c:pt idx="97">
                  <c:v>175.8</c:v>
                </c:pt>
                <c:pt idx="98">
                  <c:v>176.2</c:v>
                </c:pt>
                <c:pt idx="99">
                  <c:v>176.9</c:v>
                </c:pt>
                <c:pt idx="100">
                  <c:v>177.7</c:v>
                </c:pt>
                <c:pt idx="101">
                  <c:v>178</c:v>
                </c:pt>
                <c:pt idx="102">
                  <c:v>177.5</c:v>
                </c:pt>
                <c:pt idx="103">
                  <c:v>177.5</c:v>
                </c:pt>
                <c:pt idx="104">
                  <c:v>178.3</c:v>
                </c:pt>
                <c:pt idx="105">
                  <c:v>177.7</c:v>
                </c:pt>
                <c:pt idx="106">
                  <c:v>177.4</c:v>
                </c:pt>
                <c:pt idx="107">
                  <c:v>176.7</c:v>
                </c:pt>
                <c:pt idx="108">
                  <c:v>177.1</c:v>
                </c:pt>
                <c:pt idx="109">
                  <c:v>177.8</c:v>
                </c:pt>
                <c:pt idx="110">
                  <c:v>178.8</c:v>
                </c:pt>
                <c:pt idx="111">
                  <c:v>179.8</c:v>
                </c:pt>
                <c:pt idx="112">
                  <c:v>179.8</c:v>
                </c:pt>
                <c:pt idx="113">
                  <c:v>179.9</c:v>
                </c:pt>
                <c:pt idx="114">
                  <c:v>180.1</c:v>
                </c:pt>
                <c:pt idx="115">
                  <c:v>180.7</c:v>
                </c:pt>
                <c:pt idx="116">
                  <c:v>181</c:v>
                </c:pt>
                <c:pt idx="117">
                  <c:v>181.3</c:v>
                </c:pt>
                <c:pt idx="118">
                  <c:v>181.3</c:v>
                </c:pt>
                <c:pt idx="119">
                  <c:v>180.9</c:v>
                </c:pt>
                <c:pt idx="120">
                  <c:v>181.7</c:v>
                </c:pt>
                <c:pt idx="121">
                  <c:v>183.1</c:v>
                </c:pt>
                <c:pt idx="122">
                  <c:v>184.2</c:v>
                </c:pt>
                <c:pt idx="123">
                  <c:v>183.8</c:v>
                </c:pt>
                <c:pt idx="124">
                  <c:v>183.5</c:v>
                </c:pt>
                <c:pt idx="125">
                  <c:v>183.7</c:v>
                </c:pt>
                <c:pt idx="126">
                  <c:v>183.9</c:v>
                </c:pt>
                <c:pt idx="127">
                  <c:v>184.6</c:v>
                </c:pt>
                <c:pt idx="128">
                  <c:v>185.2</c:v>
                </c:pt>
                <c:pt idx="129">
                  <c:v>185</c:v>
                </c:pt>
                <c:pt idx="130">
                  <c:v>184.5</c:v>
                </c:pt>
                <c:pt idx="131">
                  <c:v>184.3</c:v>
                </c:pt>
                <c:pt idx="132">
                  <c:v>185.2</c:v>
                </c:pt>
                <c:pt idx="133">
                  <c:v>186.2</c:v>
                </c:pt>
                <c:pt idx="134">
                  <c:v>187.4</c:v>
                </c:pt>
                <c:pt idx="135">
                  <c:v>188</c:v>
                </c:pt>
                <c:pt idx="136">
                  <c:v>189.1</c:v>
                </c:pt>
                <c:pt idx="137">
                  <c:v>189.7</c:v>
                </c:pt>
                <c:pt idx="138">
                  <c:v>189.4</c:v>
                </c:pt>
                <c:pt idx="139">
                  <c:v>189.5</c:v>
                </c:pt>
                <c:pt idx="140">
                  <c:v>189.9</c:v>
                </c:pt>
                <c:pt idx="141">
                  <c:v>190.9</c:v>
                </c:pt>
                <c:pt idx="142">
                  <c:v>191</c:v>
                </c:pt>
                <c:pt idx="143">
                  <c:v>190.3</c:v>
                </c:pt>
                <c:pt idx="144">
                  <c:v>190.7</c:v>
                </c:pt>
                <c:pt idx="145">
                  <c:v>191.8</c:v>
                </c:pt>
                <c:pt idx="146">
                  <c:v>193.3</c:v>
                </c:pt>
                <c:pt idx="147">
                  <c:v>194.6</c:v>
                </c:pt>
                <c:pt idx="148">
                  <c:v>194.4</c:v>
                </c:pt>
                <c:pt idx="149">
                  <c:v>194.5</c:v>
                </c:pt>
                <c:pt idx="150">
                  <c:v>195.4</c:v>
                </c:pt>
                <c:pt idx="151">
                  <c:v>196.4</c:v>
                </c:pt>
                <c:pt idx="152">
                  <c:v>198.8</c:v>
                </c:pt>
                <c:pt idx="153">
                  <c:v>199.2</c:v>
                </c:pt>
                <c:pt idx="154">
                  <c:v>197.6</c:v>
                </c:pt>
                <c:pt idx="155">
                  <c:v>196.8</c:v>
                </c:pt>
                <c:pt idx="156">
                  <c:v>198.3</c:v>
                </c:pt>
                <c:pt idx="157">
                  <c:v>198.7</c:v>
                </c:pt>
                <c:pt idx="158">
                  <c:v>199.8</c:v>
                </c:pt>
                <c:pt idx="159">
                  <c:v>201.5</c:v>
                </c:pt>
                <c:pt idx="160">
                  <c:v>202.5</c:v>
                </c:pt>
                <c:pt idx="161">
                  <c:v>202.9</c:v>
                </c:pt>
                <c:pt idx="162">
                  <c:v>203.5</c:v>
                </c:pt>
                <c:pt idx="163">
                  <c:v>203.9</c:v>
                </c:pt>
                <c:pt idx="164">
                  <c:v>202.9</c:v>
                </c:pt>
                <c:pt idx="165">
                  <c:v>201.8</c:v>
                </c:pt>
                <c:pt idx="166">
                  <c:v>201.5</c:v>
                </c:pt>
                <c:pt idx="167">
                  <c:v>201.8</c:v>
                </c:pt>
                <c:pt idx="168">
                  <c:v>202.416</c:v>
                </c:pt>
                <c:pt idx="169">
                  <c:v>203.499</c:v>
                </c:pt>
                <c:pt idx="170">
                  <c:v>205.352</c:v>
                </c:pt>
                <c:pt idx="171">
                  <c:v>206.68600000000001</c:v>
                </c:pt>
                <c:pt idx="172">
                  <c:v>207.94900000000001</c:v>
                </c:pt>
                <c:pt idx="173">
                  <c:v>208.352</c:v>
                </c:pt>
                <c:pt idx="174">
                  <c:v>208.29900000000001</c:v>
                </c:pt>
                <c:pt idx="175">
                  <c:v>207.917</c:v>
                </c:pt>
                <c:pt idx="176">
                  <c:v>208.49</c:v>
                </c:pt>
                <c:pt idx="177">
                  <c:v>208.93600000000001</c:v>
                </c:pt>
                <c:pt idx="178">
                  <c:v>210.17699999999999</c:v>
                </c:pt>
                <c:pt idx="179">
                  <c:v>210.036</c:v>
                </c:pt>
                <c:pt idx="180">
                  <c:v>211.08</c:v>
                </c:pt>
                <c:pt idx="181">
                  <c:v>211.69300000000001</c:v>
                </c:pt>
                <c:pt idx="182">
                  <c:v>213.52799999999999</c:v>
                </c:pt>
                <c:pt idx="183">
                  <c:v>214.82300000000001</c:v>
                </c:pt>
                <c:pt idx="184">
                  <c:v>216.63200000000001</c:v>
                </c:pt>
                <c:pt idx="185">
                  <c:v>218.815</c:v>
                </c:pt>
                <c:pt idx="186">
                  <c:v>219.964</c:v>
                </c:pt>
                <c:pt idx="187">
                  <c:v>219.08600000000001</c:v>
                </c:pt>
                <c:pt idx="188">
                  <c:v>218.78299999999999</c:v>
                </c:pt>
                <c:pt idx="189">
                  <c:v>216.57300000000001</c:v>
                </c:pt>
                <c:pt idx="190">
                  <c:v>212.42500000000001</c:v>
                </c:pt>
                <c:pt idx="191">
                  <c:v>210.22800000000001</c:v>
                </c:pt>
                <c:pt idx="192">
                  <c:v>211.143</c:v>
                </c:pt>
                <c:pt idx="193">
                  <c:v>212.19300000000001</c:v>
                </c:pt>
                <c:pt idx="194">
                  <c:v>212.709</c:v>
                </c:pt>
                <c:pt idx="195">
                  <c:v>213.24</c:v>
                </c:pt>
                <c:pt idx="196">
                  <c:v>213.85599999999999</c:v>
                </c:pt>
                <c:pt idx="197">
                  <c:v>215.69300000000001</c:v>
                </c:pt>
                <c:pt idx="198">
                  <c:v>215.351</c:v>
                </c:pt>
                <c:pt idx="199">
                  <c:v>215.834</c:v>
                </c:pt>
                <c:pt idx="200">
                  <c:v>215.96899999999999</c:v>
                </c:pt>
                <c:pt idx="201">
                  <c:v>216.17699999999999</c:v>
                </c:pt>
                <c:pt idx="202">
                  <c:v>216.33</c:v>
                </c:pt>
                <c:pt idx="203">
                  <c:v>215.94900000000001</c:v>
                </c:pt>
                <c:pt idx="204">
                  <c:v>216.68700000000001</c:v>
                </c:pt>
                <c:pt idx="205">
                  <c:v>216.74100000000001</c:v>
                </c:pt>
                <c:pt idx="206">
                  <c:v>217.631</c:v>
                </c:pt>
                <c:pt idx="207">
                  <c:v>218.00899999999999</c:v>
                </c:pt>
                <c:pt idx="208">
                  <c:v>218.178</c:v>
                </c:pt>
                <c:pt idx="209">
                  <c:v>217.965</c:v>
                </c:pt>
                <c:pt idx="210">
                  <c:v>218.011</c:v>
                </c:pt>
                <c:pt idx="211">
                  <c:v>218.31200000000001</c:v>
                </c:pt>
                <c:pt idx="212">
                  <c:v>218.43899999999999</c:v>
                </c:pt>
                <c:pt idx="213">
                  <c:v>218.71100000000001</c:v>
                </c:pt>
                <c:pt idx="214">
                  <c:v>218.803</c:v>
                </c:pt>
                <c:pt idx="215">
                  <c:v>219.179</c:v>
                </c:pt>
                <c:pt idx="216">
                  <c:v>220.22300000000001</c:v>
                </c:pt>
                <c:pt idx="217">
                  <c:v>221.309</c:v>
                </c:pt>
                <c:pt idx="218">
                  <c:v>223.46700000000001</c:v>
                </c:pt>
                <c:pt idx="219">
                  <c:v>224.90600000000001</c:v>
                </c:pt>
                <c:pt idx="220">
                  <c:v>225.964</c:v>
                </c:pt>
                <c:pt idx="221">
                  <c:v>225.72200000000001</c:v>
                </c:pt>
                <c:pt idx="222">
                  <c:v>225.922</c:v>
                </c:pt>
                <c:pt idx="223">
                  <c:v>226.54499999999999</c:v>
                </c:pt>
                <c:pt idx="224">
                  <c:v>226.88900000000001</c:v>
                </c:pt>
                <c:pt idx="225">
                  <c:v>226.42099999999999</c:v>
                </c:pt>
                <c:pt idx="226">
                  <c:v>226.23</c:v>
                </c:pt>
                <c:pt idx="227">
                  <c:v>225.672</c:v>
                </c:pt>
                <c:pt idx="228">
                  <c:v>226.66499999999999</c:v>
                </c:pt>
                <c:pt idx="229">
                  <c:v>227.66300000000001</c:v>
                </c:pt>
                <c:pt idx="230">
                  <c:v>229.392</c:v>
                </c:pt>
                <c:pt idx="231">
                  <c:v>230.08500000000001</c:v>
                </c:pt>
                <c:pt idx="232">
                  <c:v>229.815</c:v>
                </c:pt>
                <c:pt idx="233">
                  <c:v>229.47800000000001</c:v>
                </c:pt>
                <c:pt idx="234">
                  <c:v>229.10400000000001</c:v>
                </c:pt>
                <c:pt idx="235">
                  <c:v>230.37899999999999</c:v>
                </c:pt>
                <c:pt idx="236">
                  <c:v>231.40700000000001</c:v>
                </c:pt>
                <c:pt idx="237">
                  <c:v>231.31700000000001</c:v>
                </c:pt>
                <c:pt idx="238">
                  <c:v>230.221</c:v>
                </c:pt>
                <c:pt idx="239">
                  <c:v>229.601</c:v>
                </c:pt>
                <c:pt idx="240">
                  <c:v>230.28</c:v>
                </c:pt>
                <c:pt idx="241">
                  <c:v>232.166</c:v>
                </c:pt>
                <c:pt idx="242">
                  <c:v>232.773</c:v>
                </c:pt>
                <c:pt idx="243">
                  <c:v>232.53100000000001</c:v>
                </c:pt>
                <c:pt idx="244">
                  <c:v>232.94499999999999</c:v>
                </c:pt>
                <c:pt idx="245">
                  <c:v>233.50399999999999</c:v>
                </c:pt>
                <c:pt idx="246">
                  <c:v>233.596</c:v>
                </c:pt>
                <c:pt idx="247">
                  <c:v>233.87700000000001</c:v>
                </c:pt>
                <c:pt idx="248">
                  <c:v>234.149</c:v>
                </c:pt>
                <c:pt idx="249">
                  <c:v>233.54599999999999</c:v>
                </c:pt>
                <c:pt idx="250">
                  <c:v>233.06899999999999</c:v>
                </c:pt>
                <c:pt idx="251">
                  <c:v>233.04900000000001</c:v>
                </c:pt>
                <c:pt idx="252">
                  <c:v>233.916</c:v>
                </c:pt>
                <c:pt idx="253">
                  <c:v>234.78100000000001</c:v>
                </c:pt>
                <c:pt idx="254">
                  <c:v>236.29300000000001</c:v>
                </c:pt>
                <c:pt idx="255">
                  <c:v>237.072</c:v>
                </c:pt>
                <c:pt idx="256">
                  <c:v>237.9</c:v>
                </c:pt>
                <c:pt idx="257">
                  <c:v>238.34299999999999</c:v>
                </c:pt>
                <c:pt idx="258">
                  <c:v>238.25</c:v>
                </c:pt>
                <c:pt idx="259">
                  <c:v>237.852</c:v>
                </c:pt>
                <c:pt idx="260">
                  <c:v>238.03100000000001</c:v>
                </c:pt>
                <c:pt idx="261">
                  <c:v>237.43299999999999</c:v>
                </c:pt>
                <c:pt idx="262">
                  <c:v>236.15100000000001</c:v>
                </c:pt>
                <c:pt idx="263">
                  <c:v>234.81200000000001</c:v>
                </c:pt>
                <c:pt idx="264">
                  <c:v>233.70699999999999</c:v>
                </c:pt>
                <c:pt idx="265">
                  <c:v>234.72200000000001</c:v>
                </c:pt>
                <c:pt idx="266">
                  <c:v>236.119</c:v>
                </c:pt>
                <c:pt idx="267">
                  <c:v>236.59899999999999</c:v>
                </c:pt>
                <c:pt idx="268">
                  <c:v>237.80500000000001</c:v>
                </c:pt>
                <c:pt idx="269">
                  <c:v>238.63800000000001</c:v>
                </c:pt>
                <c:pt idx="270">
                  <c:v>238.654</c:v>
                </c:pt>
              </c:numCache>
            </c:numRef>
          </c:val>
          <c:smooth val="0"/>
          <c:extLst>
            <c:ext xmlns:c16="http://schemas.microsoft.com/office/drawing/2014/chart" uri="{C3380CC4-5D6E-409C-BE32-E72D297353CC}">
              <c16:uniqueId val="{00000000-528D-4ED8-9A5E-B930AD325D20}"/>
            </c:ext>
          </c:extLst>
        </c:ser>
        <c:dLbls>
          <c:showLegendKey val="0"/>
          <c:showVal val="0"/>
          <c:showCatName val="0"/>
          <c:showSerName val="0"/>
          <c:showPercent val="0"/>
          <c:showBubbleSize val="0"/>
        </c:dLbls>
        <c:marker val="1"/>
        <c:smooth val="0"/>
        <c:axId val="740860688"/>
        <c:axId val="740862000"/>
      </c:lineChart>
      <c:dateAx>
        <c:axId val="740860688"/>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740862000"/>
        <c:crosses val="autoZero"/>
        <c:auto val="1"/>
        <c:lblOffset val="100"/>
        <c:baseTimeUnit val="months"/>
      </c:dateAx>
      <c:valAx>
        <c:axId val="740862000"/>
        <c:scaling>
          <c:orientation val="minMax"/>
        </c:scaling>
        <c:delete val="0"/>
        <c:axPos val="l"/>
        <c:numFmt formatCode="General" sourceLinked="0"/>
        <c:majorTickMark val="out"/>
        <c:minorTickMark val="none"/>
        <c:tickLblPos val="nextTo"/>
        <c:txPr>
          <a:bodyPr/>
          <a:lstStyle/>
          <a:p>
            <a:pPr>
              <a:defRPr sz="800" b="0"/>
            </a:pPr>
            <a:endParaRPr lang="en-US"/>
          </a:p>
        </c:txPr>
        <c:crossAx val="74086068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All items / Differences</a:t>
            </a:r>
          </a:p>
        </c:rich>
      </c:tx>
      <c:layout/>
      <c:overlay val="0"/>
    </c:title>
    <c:autoTitleDeleted val="0"/>
    <c:plotArea>
      <c:layout/>
      <c:lineChart>
        <c:grouping val="standard"/>
        <c:varyColors val="0"/>
        <c:ser>
          <c:idx val="0"/>
          <c:order val="0"/>
          <c:tx>
            <c:strRef>
              <c:f>Data!$M$4</c:f>
              <c:strCache>
                <c:ptCount val="1"/>
              </c:strCache>
            </c:strRef>
          </c:tx>
          <c:spPr>
            <a:ln>
              <a:solidFill>
                <a:srgbClr val="333399"/>
              </a:solidFill>
              <a:prstDash val="solid"/>
            </a:ln>
          </c:spPr>
          <c:marker>
            <c:symbol val="diamond"/>
            <c:size val="3"/>
          </c:marker>
          <c:cat>
            <c:numRef>
              <c:f>Data!$L$4:$L$274</c:f>
              <c:numCache>
                <c:formatCode>mmm\-yy</c:formatCode>
                <c:ptCount val="271"/>
                <c:pt idx="0">
                  <c:v>33970</c:v>
                </c:pt>
                <c:pt idx="1">
                  <c:v>34001</c:v>
                </c:pt>
                <c:pt idx="2">
                  <c:v>34029</c:v>
                </c:pt>
                <c:pt idx="3">
                  <c:v>34060</c:v>
                </c:pt>
                <c:pt idx="4">
                  <c:v>34090</c:v>
                </c:pt>
                <c:pt idx="5">
                  <c:v>34121</c:v>
                </c:pt>
                <c:pt idx="6">
                  <c:v>34151</c:v>
                </c:pt>
                <c:pt idx="7">
                  <c:v>34182</c:v>
                </c:pt>
                <c:pt idx="8">
                  <c:v>34213</c:v>
                </c:pt>
                <c:pt idx="9">
                  <c:v>34243</c:v>
                </c:pt>
                <c:pt idx="10">
                  <c:v>34274</c:v>
                </c:pt>
                <c:pt idx="11">
                  <c:v>34304</c:v>
                </c:pt>
                <c:pt idx="12">
                  <c:v>34335</c:v>
                </c:pt>
                <c:pt idx="13">
                  <c:v>34366</c:v>
                </c:pt>
                <c:pt idx="14">
                  <c:v>34394</c:v>
                </c:pt>
                <c:pt idx="15">
                  <c:v>34425</c:v>
                </c:pt>
                <c:pt idx="16">
                  <c:v>34455</c:v>
                </c:pt>
                <c:pt idx="17">
                  <c:v>34486</c:v>
                </c:pt>
                <c:pt idx="18">
                  <c:v>34516</c:v>
                </c:pt>
                <c:pt idx="19">
                  <c:v>34547</c:v>
                </c:pt>
                <c:pt idx="20">
                  <c:v>34578</c:v>
                </c:pt>
                <c:pt idx="21">
                  <c:v>34608</c:v>
                </c:pt>
                <c:pt idx="22">
                  <c:v>34639</c:v>
                </c:pt>
                <c:pt idx="23">
                  <c:v>34669</c:v>
                </c:pt>
                <c:pt idx="24">
                  <c:v>34700</c:v>
                </c:pt>
                <c:pt idx="25">
                  <c:v>34731</c:v>
                </c:pt>
                <c:pt idx="26">
                  <c:v>34759</c:v>
                </c:pt>
                <c:pt idx="27">
                  <c:v>34790</c:v>
                </c:pt>
                <c:pt idx="28">
                  <c:v>34820</c:v>
                </c:pt>
                <c:pt idx="29">
                  <c:v>34851</c:v>
                </c:pt>
                <c:pt idx="30">
                  <c:v>34881</c:v>
                </c:pt>
                <c:pt idx="31">
                  <c:v>34912</c:v>
                </c:pt>
                <c:pt idx="32">
                  <c:v>34943</c:v>
                </c:pt>
                <c:pt idx="33">
                  <c:v>34973</c:v>
                </c:pt>
                <c:pt idx="34">
                  <c:v>35004</c:v>
                </c:pt>
                <c:pt idx="35">
                  <c:v>35034</c:v>
                </c:pt>
                <c:pt idx="36">
                  <c:v>35065</c:v>
                </c:pt>
                <c:pt idx="37">
                  <c:v>35096</c:v>
                </c:pt>
                <c:pt idx="38">
                  <c:v>35125</c:v>
                </c:pt>
                <c:pt idx="39">
                  <c:v>35156</c:v>
                </c:pt>
                <c:pt idx="40">
                  <c:v>35186</c:v>
                </c:pt>
                <c:pt idx="41">
                  <c:v>35217</c:v>
                </c:pt>
                <c:pt idx="42">
                  <c:v>35247</c:v>
                </c:pt>
                <c:pt idx="43">
                  <c:v>35278</c:v>
                </c:pt>
                <c:pt idx="44">
                  <c:v>35309</c:v>
                </c:pt>
                <c:pt idx="45">
                  <c:v>35339</c:v>
                </c:pt>
                <c:pt idx="46">
                  <c:v>35370</c:v>
                </c:pt>
                <c:pt idx="47">
                  <c:v>35400</c:v>
                </c:pt>
                <c:pt idx="48">
                  <c:v>35431</c:v>
                </c:pt>
                <c:pt idx="49">
                  <c:v>35462</c:v>
                </c:pt>
                <c:pt idx="50">
                  <c:v>35490</c:v>
                </c:pt>
                <c:pt idx="51">
                  <c:v>35521</c:v>
                </c:pt>
                <c:pt idx="52">
                  <c:v>35551</c:v>
                </c:pt>
                <c:pt idx="53">
                  <c:v>35582</c:v>
                </c:pt>
                <c:pt idx="54">
                  <c:v>35612</c:v>
                </c:pt>
                <c:pt idx="55">
                  <c:v>35643</c:v>
                </c:pt>
                <c:pt idx="56">
                  <c:v>35674</c:v>
                </c:pt>
                <c:pt idx="57">
                  <c:v>35704</c:v>
                </c:pt>
                <c:pt idx="58">
                  <c:v>35735</c:v>
                </c:pt>
                <c:pt idx="59">
                  <c:v>35765</c:v>
                </c:pt>
                <c:pt idx="60">
                  <c:v>35796</c:v>
                </c:pt>
                <c:pt idx="61">
                  <c:v>35827</c:v>
                </c:pt>
                <c:pt idx="62">
                  <c:v>35855</c:v>
                </c:pt>
                <c:pt idx="63">
                  <c:v>35886</c:v>
                </c:pt>
                <c:pt idx="64">
                  <c:v>35916</c:v>
                </c:pt>
                <c:pt idx="65">
                  <c:v>35947</c:v>
                </c:pt>
                <c:pt idx="66">
                  <c:v>35977</c:v>
                </c:pt>
                <c:pt idx="67">
                  <c:v>36008</c:v>
                </c:pt>
                <c:pt idx="68">
                  <c:v>36039</c:v>
                </c:pt>
                <c:pt idx="69">
                  <c:v>36069</c:v>
                </c:pt>
                <c:pt idx="70">
                  <c:v>36100</c:v>
                </c:pt>
                <c:pt idx="71">
                  <c:v>36130</c:v>
                </c:pt>
                <c:pt idx="72">
                  <c:v>36161</c:v>
                </c:pt>
                <c:pt idx="73">
                  <c:v>36192</c:v>
                </c:pt>
                <c:pt idx="74">
                  <c:v>36220</c:v>
                </c:pt>
                <c:pt idx="75">
                  <c:v>36251</c:v>
                </c:pt>
                <c:pt idx="76">
                  <c:v>36281</c:v>
                </c:pt>
                <c:pt idx="77">
                  <c:v>36312</c:v>
                </c:pt>
                <c:pt idx="78">
                  <c:v>36342</c:v>
                </c:pt>
                <c:pt idx="79">
                  <c:v>36373</c:v>
                </c:pt>
                <c:pt idx="80">
                  <c:v>36404</c:v>
                </c:pt>
                <c:pt idx="81">
                  <c:v>36434</c:v>
                </c:pt>
                <c:pt idx="82">
                  <c:v>36465</c:v>
                </c:pt>
                <c:pt idx="83">
                  <c:v>36495</c:v>
                </c:pt>
                <c:pt idx="84">
                  <c:v>36526</c:v>
                </c:pt>
                <c:pt idx="85">
                  <c:v>36557</c:v>
                </c:pt>
                <c:pt idx="86">
                  <c:v>36586</c:v>
                </c:pt>
                <c:pt idx="87">
                  <c:v>36617</c:v>
                </c:pt>
                <c:pt idx="88">
                  <c:v>36647</c:v>
                </c:pt>
                <c:pt idx="89">
                  <c:v>36678</c:v>
                </c:pt>
                <c:pt idx="90">
                  <c:v>36708</c:v>
                </c:pt>
                <c:pt idx="91">
                  <c:v>36739</c:v>
                </c:pt>
                <c:pt idx="92">
                  <c:v>36770</c:v>
                </c:pt>
                <c:pt idx="93">
                  <c:v>36800</c:v>
                </c:pt>
                <c:pt idx="94">
                  <c:v>36831</c:v>
                </c:pt>
                <c:pt idx="95">
                  <c:v>36861</c:v>
                </c:pt>
                <c:pt idx="96">
                  <c:v>36892</c:v>
                </c:pt>
                <c:pt idx="97">
                  <c:v>36923</c:v>
                </c:pt>
                <c:pt idx="98">
                  <c:v>36951</c:v>
                </c:pt>
                <c:pt idx="99">
                  <c:v>36982</c:v>
                </c:pt>
                <c:pt idx="100">
                  <c:v>37012</c:v>
                </c:pt>
                <c:pt idx="101">
                  <c:v>37043</c:v>
                </c:pt>
                <c:pt idx="102">
                  <c:v>37073</c:v>
                </c:pt>
                <c:pt idx="103">
                  <c:v>37104</c:v>
                </c:pt>
                <c:pt idx="104">
                  <c:v>37135</c:v>
                </c:pt>
                <c:pt idx="105">
                  <c:v>37165</c:v>
                </c:pt>
                <c:pt idx="106">
                  <c:v>37196</c:v>
                </c:pt>
                <c:pt idx="107">
                  <c:v>37226</c:v>
                </c:pt>
                <c:pt idx="108">
                  <c:v>37257</c:v>
                </c:pt>
                <c:pt idx="109">
                  <c:v>37288</c:v>
                </c:pt>
                <c:pt idx="110">
                  <c:v>37316</c:v>
                </c:pt>
                <c:pt idx="111">
                  <c:v>37347</c:v>
                </c:pt>
                <c:pt idx="112">
                  <c:v>37377</c:v>
                </c:pt>
                <c:pt idx="113">
                  <c:v>37408</c:v>
                </c:pt>
                <c:pt idx="114">
                  <c:v>37438</c:v>
                </c:pt>
                <c:pt idx="115">
                  <c:v>37469</c:v>
                </c:pt>
                <c:pt idx="116">
                  <c:v>37500</c:v>
                </c:pt>
                <c:pt idx="117">
                  <c:v>37530</c:v>
                </c:pt>
                <c:pt idx="118">
                  <c:v>37561</c:v>
                </c:pt>
                <c:pt idx="119">
                  <c:v>37591</c:v>
                </c:pt>
                <c:pt idx="120">
                  <c:v>37622</c:v>
                </c:pt>
                <c:pt idx="121">
                  <c:v>37653</c:v>
                </c:pt>
                <c:pt idx="122">
                  <c:v>37681</c:v>
                </c:pt>
                <c:pt idx="123">
                  <c:v>37712</c:v>
                </c:pt>
                <c:pt idx="124">
                  <c:v>37742</c:v>
                </c:pt>
                <c:pt idx="125">
                  <c:v>37773</c:v>
                </c:pt>
                <c:pt idx="126">
                  <c:v>37803</c:v>
                </c:pt>
                <c:pt idx="127">
                  <c:v>37834</c:v>
                </c:pt>
                <c:pt idx="128">
                  <c:v>37865</c:v>
                </c:pt>
                <c:pt idx="129">
                  <c:v>37895</c:v>
                </c:pt>
                <c:pt idx="130">
                  <c:v>37926</c:v>
                </c:pt>
                <c:pt idx="131">
                  <c:v>37956</c:v>
                </c:pt>
                <c:pt idx="132">
                  <c:v>37987</c:v>
                </c:pt>
                <c:pt idx="133">
                  <c:v>38018</c:v>
                </c:pt>
                <c:pt idx="134">
                  <c:v>38047</c:v>
                </c:pt>
                <c:pt idx="135">
                  <c:v>38078</c:v>
                </c:pt>
                <c:pt idx="136">
                  <c:v>38108</c:v>
                </c:pt>
                <c:pt idx="137">
                  <c:v>38139</c:v>
                </c:pt>
                <c:pt idx="138">
                  <c:v>38169</c:v>
                </c:pt>
                <c:pt idx="139">
                  <c:v>38200</c:v>
                </c:pt>
                <c:pt idx="140">
                  <c:v>38231</c:v>
                </c:pt>
                <c:pt idx="141">
                  <c:v>38261</c:v>
                </c:pt>
                <c:pt idx="142">
                  <c:v>38292</c:v>
                </c:pt>
                <c:pt idx="143">
                  <c:v>38322</c:v>
                </c:pt>
                <c:pt idx="144">
                  <c:v>38353</c:v>
                </c:pt>
                <c:pt idx="145">
                  <c:v>38384</c:v>
                </c:pt>
                <c:pt idx="146">
                  <c:v>38412</c:v>
                </c:pt>
                <c:pt idx="147">
                  <c:v>38443</c:v>
                </c:pt>
                <c:pt idx="148">
                  <c:v>38473</c:v>
                </c:pt>
                <c:pt idx="149">
                  <c:v>38504</c:v>
                </c:pt>
                <c:pt idx="150">
                  <c:v>38534</c:v>
                </c:pt>
                <c:pt idx="151">
                  <c:v>38565</c:v>
                </c:pt>
                <c:pt idx="152">
                  <c:v>38596</c:v>
                </c:pt>
                <c:pt idx="153">
                  <c:v>38626</c:v>
                </c:pt>
                <c:pt idx="154">
                  <c:v>38657</c:v>
                </c:pt>
                <c:pt idx="155">
                  <c:v>38687</c:v>
                </c:pt>
                <c:pt idx="156">
                  <c:v>38718</c:v>
                </c:pt>
                <c:pt idx="157">
                  <c:v>38749</c:v>
                </c:pt>
                <c:pt idx="158">
                  <c:v>38777</c:v>
                </c:pt>
                <c:pt idx="159">
                  <c:v>38808</c:v>
                </c:pt>
                <c:pt idx="160">
                  <c:v>38838</c:v>
                </c:pt>
                <c:pt idx="161">
                  <c:v>38869</c:v>
                </c:pt>
                <c:pt idx="162">
                  <c:v>38899</c:v>
                </c:pt>
                <c:pt idx="163">
                  <c:v>38930</c:v>
                </c:pt>
                <c:pt idx="164">
                  <c:v>38961</c:v>
                </c:pt>
                <c:pt idx="165">
                  <c:v>38991</c:v>
                </c:pt>
                <c:pt idx="166">
                  <c:v>39022</c:v>
                </c:pt>
                <c:pt idx="167">
                  <c:v>39052</c:v>
                </c:pt>
                <c:pt idx="168">
                  <c:v>39083</c:v>
                </c:pt>
                <c:pt idx="169">
                  <c:v>39114</c:v>
                </c:pt>
                <c:pt idx="170">
                  <c:v>39142</c:v>
                </c:pt>
                <c:pt idx="171">
                  <c:v>39173</c:v>
                </c:pt>
                <c:pt idx="172">
                  <c:v>39203</c:v>
                </c:pt>
                <c:pt idx="173">
                  <c:v>39234</c:v>
                </c:pt>
                <c:pt idx="174">
                  <c:v>39264</c:v>
                </c:pt>
                <c:pt idx="175">
                  <c:v>39295</c:v>
                </c:pt>
                <c:pt idx="176">
                  <c:v>39326</c:v>
                </c:pt>
                <c:pt idx="177">
                  <c:v>39356</c:v>
                </c:pt>
                <c:pt idx="178">
                  <c:v>39387</c:v>
                </c:pt>
                <c:pt idx="179">
                  <c:v>39417</c:v>
                </c:pt>
                <c:pt idx="180">
                  <c:v>39448</c:v>
                </c:pt>
                <c:pt idx="181">
                  <c:v>39479</c:v>
                </c:pt>
                <c:pt idx="182">
                  <c:v>39508</c:v>
                </c:pt>
                <c:pt idx="183">
                  <c:v>39539</c:v>
                </c:pt>
                <c:pt idx="184">
                  <c:v>39569</c:v>
                </c:pt>
                <c:pt idx="185">
                  <c:v>39600</c:v>
                </c:pt>
                <c:pt idx="186">
                  <c:v>39630</c:v>
                </c:pt>
                <c:pt idx="187">
                  <c:v>39661</c:v>
                </c:pt>
                <c:pt idx="188">
                  <c:v>39692</c:v>
                </c:pt>
                <c:pt idx="189">
                  <c:v>39722</c:v>
                </c:pt>
                <c:pt idx="190">
                  <c:v>39753</c:v>
                </c:pt>
                <c:pt idx="191">
                  <c:v>39783</c:v>
                </c:pt>
                <c:pt idx="192">
                  <c:v>39814</c:v>
                </c:pt>
                <c:pt idx="193">
                  <c:v>39845</c:v>
                </c:pt>
                <c:pt idx="194">
                  <c:v>39873</c:v>
                </c:pt>
                <c:pt idx="195">
                  <c:v>39904</c:v>
                </c:pt>
                <c:pt idx="196">
                  <c:v>39934</c:v>
                </c:pt>
                <c:pt idx="197">
                  <c:v>39965</c:v>
                </c:pt>
                <c:pt idx="198">
                  <c:v>39995</c:v>
                </c:pt>
                <c:pt idx="199">
                  <c:v>40026</c:v>
                </c:pt>
                <c:pt idx="200">
                  <c:v>40057</c:v>
                </c:pt>
                <c:pt idx="201">
                  <c:v>40087</c:v>
                </c:pt>
                <c:pt idx="202">
                  <c:v>40118</c:v>
                </c:pt>
                <c:pt idx="203">
                  <c:v>40148</c:v>
                </c:pt>
                <c:pt idx="204">
                  <c:v>40179</c:v>
                </c:pt>
                <c:pt idx="205">
                  <c:v>40210</c:v>
                </c:pt>
                <c:pt idx="206">
                  <c:v>40238</c:v>
                </c:pt>
                <c:pt idx="207">
                  <c:v>40269</c:v>
                </c:pt>
                <c:pt idx="208">
                  <c:v>40299</c:v>
                </c:pt>
                <c:pt idx="209">
                  <c:v>40330</c:v>
                </c:pt>
                <c:pt idx="210">
                  <c:v>40360</c:v>
                </c:pt>
                <c:pt idx="211">
                  <c:v>40391</c:v>
                </c:pt>
                <c:pt idx="212">
                  <c:v>40422</c:v>
                </c:pt>
                <c:pt idx="213">
                  <c:v>40452</c:v>
                </c:pt>
                <c:pt idx="214">
                  <c:v>40483</c:v>
                </c:pt>
                <c:pt idx="215">
                  <c:v>40513</c:v>
                </c:pt>
                <c:pt idx="216">
                  <c:v>40544</c:v>
                </c:pt>
                <c:pt idx="217">
                  <c:v>40575</c:v>
                </c:pt>
                <c:pt idx="218">
                  <c:v>40603</c:v>
                </c:pt>
                <c:pt idx="219">
                  <c:v>40634</c:v>
                </c:pt>
                <c:pt idx="220">
                  <c:v>40664</c:v>
                </c:pt>
                <c:pt idx="221">
                  <c:v>40695</c:v>
                </c:pt>
                <c:pt idx="222">
                  <c:v>40725</c:v>
                </c:pt>
                <c:pt idx="223">
                  <c:v>40756</c:v>
                </c:pt>
                <c:pt idx="224">
                  <c:v>40787</c:v>
                </c:pt>
                <c:pt idx="225">
                  <c:v>40817</c:v>
                </c:pt>
                <c:pt idx="226">
                  <c:v>40848</c:v>
                </c:pt>
                <c:pt idx="227">
                  <c:v>40878</c:v>
                </c:pt>
                <c:pt idx="228">
                  <c:v>40909</c:v>
                </c:pt>
                <c:pt idx="229">
                  <c:v>40940</c:v>
                </c:pt>
                <c:pt idx="230">
                  <c:v>40969</c:v>
                </c:pt>
                <c:pt idx="231">
                  <c:v>41000</c:v>
                </c:pt>
                <c:pt idx="232">
                  <c:v>41030</c:v>
                </c:pt>
                <c:pt idx="233">
                  <c:v>41061</c:v>
                </c:pt>
                <c:pt idx="234">
                  <c:v>41091</c:v>
                </c:pt>
                <c:pt idx="235">
                  <c:v>41122</c:v>
                </c:pt>
                <c:pt idx="236">
                  <c:v>41153</c:v>
                </c:pt>
                <c:pt idx="237">
                  <c:v>41183</c:v>
                </c:pt>
                <c:pt idx="238">
                  <c:v>41214</c:v>
                </c:pt>
                <c:pt idx="239">
                  <c:v>41244</c:v>
                </c:pt>
                <c:pt idx="240">
                  <c:v>41275</c:v>
                </c:pt>
                <c:pt idx="241">
                  <c:v>41306</c:v>
                </c:pt>
                <c:pt idx="242">
                  <c:v>41334</c:v>
                </c:pt>
                <c:pt idx="243">
                  <c:v>41365</c:v>
                </c:pt>
                <c:pt idx="244">
                  <c:v>41395</c:v>
                </c:pt>
                <c:pt idx="245">
                  <c:v>41426</c:v>
                </c:pt>
                <c:pt idx="246">
                  <c:v>41456</c:v>
                </c:pt>
                <c:pt idx="247">
                  <c:v>41487</c:v>
                </c:pt>
                <c:pt idx="248">
                  <c:v>41518</c:v>
                </c:pt>
                <c:pt idx="249">
                  <c:v>41548</c:v>
                </c:pt>
                <c:pt idx="250">
                  <c:v>41579</c:v>
                </c:pt>
                <c:pt idx="251">
                  <c:v>41609</c:v>
                </c:pt>
                <c:pt idx="252">
                  <c:v>41640</c:v>
                </c:pt>
                <c:pt idx="253">
                  <c:v>41671</c:v>
                </c:pt>
                <c:pt idx="254">
                  <c:v>41699</c:v>
                </c:pt>
                <c:pt idx="255">
                  <c:v>41730</c:v>
                </c:pt>
                <c:pt idx="256">
                  <c:v>41760</c:v>
                </c:pt>
                <c:pt idx="257">
                  <c:v>41791</c:v>
                </c:pt>
                <c:pt idx="258">
                  <c:v>41821</c:v>
                </c:pt>
                <c:pt idx="259">
                  <c:v>41852</c:v>
                </c:pt>
                <c:pt idx="260">
                  <c:v>41883</c:v>
                </c:pt>
                <c:pt idx="261">
                  <c:v>41913</c:v>
                </c:pt>
                <c:pt idx="262">
                  <c:v>41944</c:v>
                </c:pt>
                <c:pt idx="263">
                  <c:v>41974</c:v>
                </c:pt>
                <c:pt idx="264">
                  <c:v>42005</c:v>
                </c:pt>
                <c:pt idx="265">
                  <c:v>42036</c:v>
                </c:pt>
                <c:pt idx="266">
                  <c:v>42064</c:v>
                </c:pt>
                <c:pt idx="267">
                  <c:v>42095</c:v>
                </c:pt>
                <c:pt idx="268">
                  <c:v>42125</c:v>
                </c:pt>
                <c:pt idx="269">
                  <c:v>42156</c:v>
                </c:pt>
                <c:pt idx="270">
                  <c:v>42186</c:v>
                </c:pt>
              </c:numCache>
            </c:numRef>
          </c:cat>
          <c:val>
            <c:numRef>
              <c:f>Data!$M$5:$M$274</c:f>
              <c:numCache>
                <c:formatCode>0.0</c:formatCode>
                <c:ptCount val="270"/>
                <c:pt idx="0">
                  <c:v>0.5</c:v>
                </c:pt>
                <c:pt idx="1">
                  <c:v>0.5</c:v>
                </c:pt>
                <c:pt idx="2">
                  <c:v>0.40000000000000568</c:v>
                </c:pt>
                <c:pt idx="3">
                  <c:v>0.19999999999998863</c:v>
                </c:pt>
                <c:pt idx="4">
                  <c:v>0.20000000000001705</c:v>
                </c:pt>
                <c:pt idx="5">
                  <c:v>0</c:v>
                </c:pt>
                <c:pt idx="6">
                  <c:v>0.40000000000000568</c:v>
                </c:pt>
                <c:pt idx="7">
                  <c:v>0.29999999999998295</c:v>
                </c:pt>
                <c:pt idx="8">
                  <c:v>0.59999999999999432</c:v>
                </c:pt>
                <c:pt idx="9">
                  <c:v>0.10000000000002274</c:v>
                </c:pt>
                <c:pt idx="10">
                  <c:v>0</c:v>
                </c:pt>
                <c:pt idx="11">
                  <c:v>0.39999999999997726</c:v>
                </c:pt>
                <c:pt idx="12">
                  <c:v>0.5</c:v>
                </c:pt>
                <c:pt idx="13">
                  <c:v>0.5</c:v>
                </c:pt>
                <c:pt idx="14">
                  <c:v>0.20000000000001705</c:v>
                </c:pt>
                <c:pt idx="15">
                  <c:v>9.9999999999994316E-2</c:v>
                </c:pt>
                <c:pt idx="16">
                  <c:v>0.5</c:v>
                </c:pt>
                <c:pt idx="17">
                  <c:v>0.40000000000000568</c:v>
                </c:pt>
                <c:pt idx="18">
                  <c:v>0.59999999999999432</c:v>
                </c:pt>
                <c:pt idx="19">
                  <c:v>0.40000000000000568</c:v>
                </c:pt>
                <c:pt idx="20">
                  <c:v>9.9999999999994316E-2</c:v>
                </c:pt>
                <c:pt idx="21">
                  <c:v>0.19999999999998863</c:v>
                </c:pt>
                <c:pt idx="22">
                  <c:v>0</c:v>
                </c:pt>
                <c:pt idx="23">
                  <c:v>0.60000000000002274</c:v>
                </c:pt>
                <c:pt idx="24">
                  <c:v>0.59999999999999432</c:v>
                </c:pt>
                <c:pt idx="25">
                  <c:v>0.5</c:v>
                </c:pt>
                <c:pt idx="26">
                  <c:v>0.5</c:v>
                </c:pt>
                <c:pt idx="27">
                  <c:v>0.29999999999998295</c:v>
                </c:pt>
                <c:pt idx="28">
                  <c:v>0.30000000000001137</c:v>
                </c:pt>
                <c:pt idx="29">
                  <c:v>0</c:v>
                </c:pt>
                <c:pt idx="30">
                  <c:v>0.40000000000000568</c:v>
                </c:pt>
                <c:pt idx="31">
                  <c:v>0.29999999999998295</c:v>
                </c:pt>
                <c:pt idx="32">
                  <c:v>0.5</c:v>
                </c:pt>
                <c:pt idx="33">
                  <c:v>-9.9999999999994316E-2</c:v>
                </c:pt>
                <c:pt idx="34">
                  <c:v>-9.9999999999994316E-2</c:v>
                </c:pt>
                <c:pt idx="35">
                  <c:v>0.90000000000000568</c:v>
                </c:pt>
                <c:pt idx="36">
                  <c:v>0.5</c:v>
                </c:pt>
                <c:pt idx="37">
                  <c:v>0.79999999999998295</c:v>
                </c:pt>
                <c:pt idx="38">
                  <c:v>0.60000000000002274</c:v>
                </c:pt>
                <c:pt idx="39">
                  <c:v>0.29999999999998295</c:v>
                </c:pt>
                <c:pt idx="40">
                  <c:v>9.9999999999994316E-2</c:v>
                </c:pt>
                <c:pt idx="41">
                  <c:v>0.30000000000001137</c:v>
                </c:pt>
                <c:pt idx="42">
                  <c:v>0.30000000000001137</c:v>
                </c:pt>
                <c:pt idx="43">
                  <c:v>0.5</c:v>
                </c:pt>
                <c:pt idx="44">
                  <c:v>0.5</c:v>
                </c:pt>
                <c:pt idx="45">
                  <c:v>0.29999999999998295</c:v>
                </c:pt>
                <c:pt idx="46">
                  <c:v>0</c:v>
                </c:pt>
                <c:pt idx="47">
                  <c:v>0.5</c:v>
                </c:pt>
                <c:pt idx="48">
                  <c:v>0.5</c:v>
                </c:pt>
                <c:pt idx="49">
                  <c:v>0.40000000000000568</c:v>
                </c:pt>
                <c:pt idx="50">
                  <c:v>0.19999999999998863</c:v>
                </c:pt>
                <c:pt idx="51">
                  <c:v>-9.9999999999994316E-2</c:v>
                </c:pt>
                <c:pt idx="52">
                  <c:v>0.20000000000001705</c:v>
                </c:pt>
                <c:pt idx="53">
                  <c:v>0.19999999999998863</c:v>
                </c:pt>
                <c:pt idx="54">
                  <c:v>0.30000000000001137</c:v>
                </c:pt>
                <c:pt idx="55">
                  <c:v>0.39999999999997726</c:v>
                </c:pt>
                <c:pt idx="56">
                  <c:v>0.40000000000000568</c:v>
                </c:pt>
                <c:pt idx="57">
                  <c:v>-9.9999999999994316E-2</c:v>
                </c:pt>
                <c:pt idx="58">
                  <c:v>-0.19999999999998863</c:v>
                </c:pt>
                <c:pt idx="59">
                  <c:v>0.29999999999998295</c:v>
                </c:pt>
                <c:pt idx="60">
                  <c:v>0.30000000000001137</c:v>
                </c:pt>
                <c:pt idx="61">
                  <c:v>0.29999999999998295</c:v>
                </c:pt>
                <c:pt idx="62">
                  <c:v>0.30000000000001137</c:v>
                </c:pt>
                <c:pt idx="63">
                  <c:v>0.30000000000001137</c:v>
                </c:pt>
                <c:pt idx="64">
                  <c:v>0.19999999999998863</c:v>
                </c:pt>
                <c:pt idx="65">
                  <c:v>0.19999999999998863</c:v>
                </c:pt>
                <c:pt idx="66">
                  <c:v>0.20000000000001705</c:v>
                </c:pt>
                <c:pt idx="67">
                  <c:v>0.19999999999998863</c:v>
                </c:pt>
                <c:pt idx="68">
                  <c:v>0.40000000000000568</c:v>
                </c:pt>
                <c:pt idx="69">
                  <c:v>0</c:v>
                </c:pt>
                <c:pt idx="70">
                  <c:v>-9.9999999999994316E-2</c:v>
                </c:pt>
                <c:pt idx="71">
                  <c:v>0.40000000000000568</c:v>
                </c:pt>
                <c:pt idx="72">
                  <c:v>0.19999999999998863</c:v>
                </c:pt>
                <c:pt idx="73">
                  <c:v>0.5</c:v>
                </c:pt>
                <c:pt idx="74">
                  <c:v>1.1999999999999886</c:v>
                </c:pt>
                <c:pt idx="75">
                  <c:v>0</c:v>
                </c:pt>
                <c:pt idx="76">
                  <c:v>0</c:v>
                </c:pt>
                <c:pt idx="77">
                  <c:v>0.5</c:v>
                </c:pt>
                <c:pt idx="78">
                  <c:v>0.40000000000000568</c:v>
                </c:pt>
                <c:pt idx="79">
                  <c:v>0.80000000000001137</c:v>
                </c:pt>
                <c:pt idx="80">
                  <c:v>0.29999999999998295</c:v>
                </c:pt>
                <c:pt idx="81">
                  <c:v>0.10000000000002274</c:v>
                </c:pt>
                <c:pt idx="82">
                  <c:v>0</c:v>
                </c:pt>
                <c:pt idx="83">
                  <c:v>0.5</c:v>
                </c:pt>
                <c:pt idx="84">
                  <c:v>1</c:v>
                </c:pt>
                <c:pt idx="85">
                  <c:v>1.3999999999999773</c:v>
                </c:pt>
                <c:pt idx="86">
                  <c:v>0.10000000000002274</c:v>
                </c:pt>
                <c:pt idx="87">
                  <c:v>0.19999999999998863</c:v>
                </c:pt>
                <c:pt idx="88">
                  <c:v>0.90000000000000568</c:v>
                </c:pt>
                <c:pt idx="89">
                  <c:v>0.40000000000000568</c:v>
                </c:pt>
                <c:pt idx="90">
                  <c:v>0</c:v>
                </c:pt>
                <c:pt idx="91">
                  <c:v>0.89999999999997726</c:v>
                </c:pt>
                <c:pt idx="92">
                  <c:v>0.30000000000001137</c:v>
                </c:pt>
                <c:pt idx="93">
                  <c:v>9.9999999999994316E-2</c:v>
                </c:pt>
                <c:pt idx="94">
                  <c:v>-9.9999999999994316E-2</c:v>
                </c:pt>
                <c:pt idx="95">
                  <c:v>1.0999999999999943</c:v>
                </c:pt>
                <c:pt idx="96">
                  <c:v>0.70000000000001705</c:v>
                </c:pt>
                <c:pt idx="97">
                  <c:v>0.39999999999997726</c:v>
                </c:pt>
                <c:pt idx="98">
                  <c:v>0.70000000000001705</c:v>
                </c:pt>
                <c:pt idx="99">
                  <c:v>0.79999999999998295</c:v>
                </c:pt>
                <c:pt idx="100">
                  <c:v>0.30000000000001137</c:v>
                </c:pt>
                <c:pt idx="101">
                  <c:v>-0.5</c:v>
                </c:pt>
                <c:pt idx="102">
                  <c:v>0</c:v>
                </c:pt>
                <c:pt idx="103">
                  <c:v>0.80000000000001137</c:v>
                </c:pt>
                <c:pt idx="104">
                  <c:v>-0.60000000000002274</c:v>
                </c:pt>
                <c:pt idx="105">
                  <c:v>-0.29999999999998295</c:v>
                </c:pt>
                <c:pt idx="106">
                  <c:v>-0.70000000000001705</c:v>
                </c:pt>
                <c:pt idx="107">
                  <c:v>0.40000000000000568</c:v>
                </c:pt>
                <c:pt idx="108">
                  <c:v>0.70000000000001705</c:v>
                </c:pt>
                <c:pt idx="109">
                  <c:v>1</c:v>
                </c:pt>
                <c:pt idx="110">
                  <c:v>1</c:v>
                </c:pt>
                <c:pt idx="111">
                  <c:v>0</c:v>
                </c:pt>
                <c:pt idx="112">
                  <c:v>9.9999999999994316E-2</c:v>
                </c:pt>
                <c:pt idx="113">
                  <c:v>0.19999999999998863</c:v>
                </c:pt>
                <c:pt idx="114">
                  <c:v>0.59999999999999432</c:v>
                </c:pt>
                <c:pt idx="115">
                  <c:v>0.30000000000001137</c:v>
                </c:pt>
                <c:pt idx="116">
                  <c:v>0.30000000000001137</c:v>
                </c:pt>
                <c:pt idx="117">
                  <c:v>0</c:v>
                </c:pt>
                <c:pt idx="118">
                  <c:v>-0.40000000000000568</c:v>
                </c:pt>
                <c:pt idx="119">
                  <c:v>0.79999999999998295</c:v>
                </c:pt>
                <c:pt idx="120">
                  <c:v>1.4000000000000057</c:v>
                </c:pt>
                <c:pt idx="121">
                  <c:v>1.0999999999999943</c:v>
                </c:pt>
                <c:pt idx="122">
                  <c:v>-0.39999999999997726</c:v>
                </c:pt>
                <c:pt idx="123">
                  <c:v>-0.30000000000001137</c:v>
                </c:pt>
                <c:pt idx="124">
                  <c:v>0.19999999999998863</c:v>
                </c:pt>
                <c:pt idx="125">
                  <c:v>0.20000000000001705</c:v>
                </c:pt>
                <c:pt idx="126">
                  <c:v>0.69999999999998863</c:v>
                </c:pt>
                <c:pt idx="127">
                  <c:v>0.59999999999999432</c:v>
                </c:pt>
                <c:pt idx="128">
                  <c:v>-0.19999999999998863</c:v>
                </c:pt>
                <c:pt idx="129">
                  <c:v>-0.5</c:v>
                </c:pt>
                <c:pt idx="130">
                  <c:v>-0.19999999999998863</c:v>
                </c:pt>
                <c:pt idx="131">
                  <c:v>0.89999999999997726</c:v>
                </c:pt>
                <c:pt idx="132">
                  <c:v>1</c:v>
                </c:pt>
                <c:pt idx="133">
                  <c:v>1.2000000000000171</c:v>
                </c:pt>
                <c:pt idx="134">
                  <c:v>0.59999999999999432</c:v>
                </c:pt>
                <c:pt idx="135">
                  <c:v>1.0999999999999943</c:v>
                </c:pt>
                <c:pt idx="136">
                  <c:v>0.59999999999999432</c:v>
                </c:pt>
                <c:pt idx="137">
                  <c:v>-0.29999999999998295</c:v>
                </c:pt>
                <c:pt idx="138">
                  <c:v>9.9999999999994316E-2</c:v>
                </c:pt>
                <c:pt idx="139">
                  <c:v>0.40000000000000568</c:v>
                </c:pt>
                <c:pt idx="140">
                  <c:v>1</c:v>
                </c:pt>
                <c:pt idx="141">
                  <c:v>9.9999999999994316E-2</c:v>
                </c:pt>
                <c:pt idx="142">
                  <c:v>-0.69999999999998863</c:v>
                </c:pt>
                <c:pt idx="143">
                  <c:v>0.39999999999997726</c:v>
                </c:pt>
                <c:pt idx="144">
                  <c:v>1.1000000000000227</c:v>
                </c:pt>
                <c:pt idx="145">
                  <c:v>1.5</c:v>
                </c:pt>
                <c:pt idx="146">
                  <c:v>1.2999999999999829</c:v>
                </c:pt>
                <c:pt idx="147">
                  <c:v>-0.19999999999998863</c:v>
                </c:pt>
                <c:pt idx="148">
                  <c:v>9.9999999999994316E-2</c:v>
                </c:pt>
                <c:pt idx="149">
                  <c:v>0.90000000000000568</c:v>
                </c:pt>
                <c:pt idx="150">
                  <c:v>1</c:v>
                </c:pt>
                <c:pt idx="151">
                  <c:v>2.4000000000000057</c:v>
                </c:pt>
                <c:pt idx="152">
                  <c:v>0.39999999999997726</c:v>
                </c:pt>
                <c:pt idx="153">
                  <c:v>-1.5999999999999943</c:v>
                </c:pt>
                <c:pt idx="154">
                  <c:v>-0.79999999999998295</c:v>
                </c:pt>
                <c:pt idx="155">
                  <c:v>1.5</c:v>
                </c:pt>
                <c:pt idx="156">
                  <c:v>0.39999999999997726</c:v>
                </c:pt>
                <c:pt idx="157">
                  <c:v>1.1000000000000227</c:v>
                </c:pt>
                <c:pt idx="158">
                  <c:v>1.6999999999999886</c:v>
                </c:pt>
                <c:pt idx="159">
                  <c:v>1</c:v>
                </c:pt>
                <c:pt idx="160">
                  <c:v>0.40000000000000568</c:v>
                </c:pt>
                <c:pt idx="161">
                  <c:v>0.59999999999999432</c:v>
                </c:pt>
                <c:pt idx="162">
                  <c:v>0.40000000000000568</c:v>
                </c:pt>
                <c:pt idx="163">
                  <c:v>-1</c:v>
                </c:pt>
                <c:pt idx="164">
                  <c:v>-1.0999999999999943</c:v>
                </c:pt>
                <c:pt idx="165">
                  <c:v>-0.30000000000001137</c:v>
                </c:pt>
                <c:pt idx="166">
                  <c:v>0.30000000000001137</c:v>
                </c:pt>
                <c:pt idx="167">
                  <c:v>0.61599999999998545</c:v>
                </c:pt>
                <c:pt idx="168">
                  <c:v>1.0829999999999984</c:v>
                </c:pt>
                <c:pt idx="169">
                  <c:v>1.8530000000000086</c:v>
                </c:pt>
                <c:pt idx="170">
                  <c:v>1.3340000000000032</c:v>
                </c:pt>
                <c:pt idx="171">
                  <c:v>1.2630000000000052</c:v>
                </c:pt>
                <c:pt idx="172">
                  <c:v>0.40299999999999159</c:v>
                </c:pt>
                <c:pt idx="173">
                  <c:v>-5.2999999999997272E-2</c:v>
                </c:pt>
                <c:pt idx="174">
                  <c:v>-0.382000000000005</c:v>
                </c:pt>
                <c:pt idx="175">
                  <c:v>0.5730000000000075</c:v>
                </c:pt>
                <c:pt idx="176">
                  <c:v>0.44599999999999795</c:v>
                </c:pt>
                <c:pt idx="177">
                  <c:v>1.2409999999999854</c:v>
                </c:pt>
                <c:pt idx="178">
                  <c:v>-0.14099999999999113</c:v>
                </c:pt>
                <c:pt idx="179">
                  <c:v>1.0440000000000111</c:v>
                </c:pt>
                <c:pt idx="180">
                  <c:v>0.61299999999999955</c:v>
                </c:pt>
                <c:pt idx="181">
                  <c:v>1.8349999999999795</c:v>
                </c:pt>
                <c:pt idx="182">
                  <c:v>1.2950000000000159</c:v>
                </c:pt>
                <c:pt idx="183">
                  <c:v>1.8089999999999975</c:v>
                </c:pt>
                <c:pt idx="184">
                  <c:v>2.1829999999999927</c:v>
                </c:pt>
                <c:pt idx="185">
                  <c:v>1.1490000000000009</c:v>
                </c:pt>
                <c:pt idx="186">
                  <c:v>-0.8779999999999859</c:v>
                </c:pt>
                <c:pt idx="187">
                  <c:v>-0.30300000000002569</c:v>
                </c:pt>
                <c:pt idx="188">
                  <c:v>-2.2099999999999795</c:v>
                </c:pt>
                <c:pt idx="189">
                  <c:v>-4.1479999999999961</c:v>
                </c:pt>
                <c:pt idx="190">
                  <c:v>-2.1970000000000027</c:v>
                </c:pt>
                <c:pt idx="191">
                  <c:v>0.91499999999999204</c:v>
                </c:pt>
                <c:pt idx="192">
                  <c:v>1.0500000000000114</c:v>
                </c:pt>
                <c:pt idx="193">
                  <c:v>0.51599999999999113</c:v>
                </c:pt>
                <c:pt idx="194">
                  <c:v>0.53100000000000591</c:v>
                </c:pt>
                <c:pt idx="195">
                  <c:v>0.61599999999998545</c:v>
                </c:pt>
                <c:pt idx="196">
                  <c:v>1.8370000000000175</c:v>
                </c:pt>
                <c:pt idx="197">
                  <c:v>-0.34200000000001296</c:v>
                </c:pt>
                <c:pt idx="198">
                  <c:v>0.48300000000000409</c:v>
                </c:pt>
                <c:pt idx="199">
                  <c:v>0.13499999999999091</c:v>
                </c:pt>
                <c:pt idx="200">
                  <c:v>0.20799999999999841</c:v>
                </c:pt>
                <c:pt idx="201">
                  <c:v>0.15300000000002001</c:v>
                </c:pt>
                <c:pt idx="202">
                  <c:v>-0.38100000000000023</c:v>
                </c:pt>
                <c:pt idx="203">
                  <c:v>0.73799999999999955</c:v>
                </c:pt>
                <c:pt idx="204">
                  <c:v>5.4000000000002046E-2</c:v>
                </c:pt>
                <c:pt idx="205">
                  <c:v>0.88999999999998636</c:v>
                </c:pt>
                <c:pt idx="206">
                  <c:v>0.3779999999999859</c:v>
                </c:pt>
                <c:pt idx="207">
                  <c:v>0.16900000000001114</c:v>
                </c:pt>
                <c:pt idx="208">
                  <c:v>-0.21299999999999386</c:v>
                </c:pt>
                <c:pt idx="209">
                  <c:v>4.5999999999992269E-2</c:v>
                </c:pt>
                <c:pt idx="210">
                  <c:v>0.30100000000001614</c:v>
                </c:pt>
                <c:pt idx="211">
                  <c:v>0.12699999999998113</c:v>
                </c:pt>
                <c:pt idx="212">
                  <c:v>0.27200000000001978</c:v>
                </c:pt>
                <c:pt idx="213">
                  <c:v>9.1999999999984539E-2</c:v>
                </c:pt>
                <c:pt idx="214">
                  <c:v>0.37600000000000477</c:v>
                </c:pt>
                <c:pt idx="215">
                  <c:v>1.0440000000000111</c:v>
                </c:pt>
                <c:pt idx="216">
                  <c:v>1.0859999999999843</c:v>
                </c:pt>
                <c:pt idx="217">
                  <c:v>2.1580000000000155</c:v>
                </c:pt>
                <c:pt idx="218">
                  <c:v>1.438999999999993</c:v>
                </c:pt>
                <c:pt idx="219">
                  <c:v>1.0579999999999927</c:v>
                </c:pt>
                <c:pt idx="220">
                  <c:v>-0.24199999999999022</c:v>
                </c:pt>
                <c:pt idx="221">
                  <c:v>0.19999999999998863</c:v>
                </c:pt>
                <c:pt idx="222">
                  <c:v>0.62299999999999045</c:v>
                </c:pt>
                <c:pt idx="223">
                  <c:v>0.34400000000002251</c:v>
                </c:pt>
                <c:pt idx="224">
                  <c:v>-0.46800000000001774</c:v>
                </c:pt>
                <c:pt idx="225">
                  <c:v>-0.1910000000000025</c:v>
                </c:pt>
                <c:pt idx="226">
                  <c:v>-0.55799999999999272</c:v>
                </c:pt>
                <c:pt idx="227">
                  <c:v>0.992999999999995</c:v>
                </c:pt>
                <c:pt idx="228">
                  <c:v>0.99800000000001887</c:v>
                </c:pt>
                <c:pt idx="229">
                  <c:v>1.728999999999985</c:v>
                </c:pt>
                <c:pt idx="230">
                  <c:v>0.69300000000001205</c:v>
                </c:pt>
                <c:pt idx="231">
                  <c:v>-0.27000000000001023</c:v>
                </c:pt>
                <c:pt idx="232">
                  <c:v>-0.33699999999998909</c:v>
                </c:pt>
                <c:pt idx="233">
                  <c:v>-0.37399999999999523</c:v>
                </c:pt>
                <c:pt idx="234">
                  <c:v>1.2749999999999773</c:v>
                </c:pt>
                <c:pt idx="235">
                  <c:v>1.02800000000002</c:v>
                </c:pt>
                <c:pt idx="236">
                  <c:v>-9.0000000000003411E-2</c:v>
                </c:pt>
                <c:pt idx="237">
                  <c:v>-1.0960000000000036</c:v>
                </c:pt>
                <c:pt idx="238">
                  <c:v>-0.62000000000000455</c:v>
                </c:pt>
                <c:pt idx="239">
                  <c:v>0.67900000000000205</c:v>
                </c:pt>
                <c:pt idx="240">
                  <c:v>1.8859999999999957</c:v>
                </c:pt>
                <c:pt idx="241">
                  <c:v>0.60699999999999932</c:v>
                </c:pt>
                <c:pt idx="242">
                  <c:v>-0.24199999999999022</c:v>
                </c:pt>
                <c:pt idx="243">
                  <c:v>0.41399999999998727</c:v>
                </c:pt>
                <c:pt idx="244">
                  <c:v>0.5589999999999975</c:v>
                </c:pt>
                <c:pt idx="245">
                  <c:v>9.200000000001296E-2</c:v>
                </c:pt>
                <c:pt idx="246">
                  <c:v>0.28100000000000591</c:v>
                </c:pt>
                <c:pt idx="247">
                  <c:v>0.27199999999999136</c:v>
                </c:pt>
                <c:pt idx="248">
                  <c:v>-0.60300000000000864</c:v>
                </c:pt>
                <c:pt idx="249">
                  <c:v>-0.47700000000000387</c:v>
                </c:pt>
                <c:pt idx="250">
                  <c:v>-1.999999999998181E-2</c:v>
                </c:pt>
                <c:pt idx="251">
                  <c:v>0.86699999999999022</c:v>
                </c:pt>
                <c:pt idx="252">
                  <c:v>0.86500000000000909</c:v>
                </c:pt>
                <c:pt idx="253">
                  <c:v>1.5120000000000005</c:v>
                </c:pt>
                <c:pt idx="254">
                  <c:v>0.77899999999999636</c:v>
                </c:pt>
                <c:pt idx="255">
                  <c:v>0.82800000000000296</c:v>
                </c:pt>
                <c:pt idx="256">
                  <c:v>0.44299999999998363</c:v>
                </c:pt>
                <c:pt idx="257">
                  <c:v>-9.2999999999989313E-2</c:v>
                </c:pt>
                <c:pt idx="258">
                  <c:v>-0.39799999999999613</c:v>
                </c:pt>
                <c:pt idx="259">
                  <c:v>0.17900000000000205</c:v>
                </c:pt>
                <c:pt idx="260">
                  <c:v>-0.59800000000001319</c:v>
                </c:pt>
                <c:pt idx="261">
                  <c:v>-1.2819999999999823</c:v>
                </c:pt>
                <c:pt idx="262">
                  <c:v>-1.3389999999999986</c:v>
                </c:pt>
                <c:pt idx="263">
                  <c:v>-1.1050000000000182</c:v>
                </c:pt>
                <c:pt idx="264">
                  <c:v>1.0150000000000148</c:v>
                </c:pt>
                <c:pt idx="265">
                  <c:v>1.3969999999999914</c:v>
                </c:pt>
                <c:pt idx="266">
                  <c:v>0.47999999999998977</c:v>
                </c:pt>
                <c:pt idx="267">
                  <c:v>1.2060000000000173</c:v>
                </c:pt>
                <c:pt idx="268">
                  <c:v>0.83299999999999841</c:v>
                </c:pt>
                <c:pt idx="269">
                  <c:v>1.5999999999991132E-2</c:v>
                </c:pt>
              </c:numCache>
            </c:numRef>
          </c:val>
          <c:smooth val="0"/>
          <c:extLst>
            <c:ext xmlns:c16="http://schemas.microsoft.com/office/drawing/2014/chart" uri="{C3380CC4-5D6E-409C-BE32-E72D297353CC}">
              <c16:uniqueId val="{00000000-EEA3-4C35-BFFC-5E2A8C21809C}"/>
            </c:ext>
          </c:extLst>
        </c:ser>
        <c:dLbls>
          <c:showLegendKey val="0"/>
          <c:showVal val="0"/>
          <c:showCatName val="0"/>
          <c:showSerName val="0"/>
          <c:showPercent val="0"/>
          <c:showBubbleSize val="0"/>
        </c:dLbls>
        <c:marker val="1"/>
        <c:smooth val="0"/>
        <c:axId val="613467344"/>
        <c:axId val="613472264"/>
      </c:lineChart>
      <c:dateAx>
        <c:axId val="613467344"/>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613472264"/>
        <c:crosses val="autoZero"/>
        <c:auto val="1"/>
        <c:lblOffset val="100"/>
        <c:baseTimeUnit val="months"/>
      </c:dateAx>
      <c:valAx>
        <c:axId val="613472264"/>
        <c:scaling>
          <c:orientation val="minMax"/>
        </c:scaling>
        <c:delete val="0"/>
        <c:axPos val="l"/>
        <c:numFmt formatCode="General" sourceLinked="0"/>
        <c:majorTickMark val="out"/>
        <c:minorTickMark val="none"/>
        <c:tickLblPos val="nextTo"/>
        <c:txPr>
          <a:bodyPr/>
          <a:lstStyle/>
          <a:p>
            <a:pPr>
              <a:defRPr sz="800" b="0"/>
            </a:pPr>
            <a:endParaRPr lang="en-US"/>
          </a:p>
        </c:txPr>
        <c:crossAx val="61346734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Apparel / Differences</a:t>
            </a:r>
          </a:p>
        </c:rich>
      </c:tx>
      <c:layout/>
      <c:overlay val="0"/>
    </c:title>
    <c:autoTitleDeleted val="0"/>
    <c:plotArea>
      <c:layout/>
      <c:lineChart>
        <c:grouping val="standard"/>
        <c:varyColors val="0"/>
        <c:ser>
          <c:idx val="0"/>
          <c:order val="0"/>
          <c:tx>
            <c:strRef>
              <c:f>Data!$N$4</c:f>
              <c:strCache>
                <c:ptCount val="1"/>
              </c:strCache>
            </c:strRef>
          </c:tx>
          <c:spPr>
            <a:ln>
              <a:solidFill>
                <a:srgbClr val="333399"/>
              </a:solidFill>
              <a:prstDash val="solid"/>
            </a:ln>
          </c:spPr>
          <c:marker>
            <c:symbol val="diamond"/>
            <c:size val="3"/>
          </c:marker>
          <c:cat>
            <c:numRef>
              <c:f>Data!$L$4:$L$274</c:f>
              <c:numCache>
                <c:formatCode>mmm\-yy</c:formatCode>
                <c:ptCount val="271"/>
                <c:pt idx="0">
                  <c:v>33970</c:v>
                </c:pt>
                <c:pt idx="1">
                  <c:v>34001</c:v>
                </c:pt>
                <c:pt idx="2">
                  <c:v>34029</c:v>
                </c:pt>
                <c:pt idx="3">
                  <c:v>34060</c:v>
                </c:pt>
                <c:pt idx="4">
                  <c:v>34090</c:v>
                </c:pt>
                <c:pt idx="5">
                  <c:v>34121</c:v>
                </c:pt>
                <c:pt idx="6">
                  <c:v>34151</c:v>
                </c:pt>
                <c:pt idx="7">
                  <c:v>34182</c:v>
                </c:pt>
                <c:pt idx="8">
                  <c:v>34213</c:v>
                </c:pt>
                <c:pt idx="9">
                  <c:v>34243</c:v>
                </c:pt>
                <c:pt idx="10">
                  <c:v>34274</c:v>
                </c:pt>
                <c:pt idx="11">
                  <c:v>34304</c:v>
                </c:pt>
                <c:pt idx="12">
                  <c:v>34335</c:v>
                </c:pt>
                <c:pt idx="13">
                  <c:v>34366</c:v>
                </c:pt>
                <c:pt idx="14">
                  <c:v>34394</c:v>
                </c:pt>
                <c:pt idx="15">
                  <c:v>34425</c:v>
                </c:pt>
                <c:pt idx="16">
                  <c:v>34455</c:v>
                </c:pt>
                <c:pt idx="17">
                  <c:v>34486</c:v>
                </c:pt>
                <c:pt idx="18">
                  <c:v>34516</c:v>
                </c:pt>
                <c:pt idx="19">
                  <c:v>34547</c:v>
                </c:pt>
                <c:pt idx="20">
                  <c:v>34578</c:v>
                </c:pt>
                <c:pt idx="21">
                  <c:v>34608</c:v>
                </c:pt>
                <c:pt idx="22">
                  <c:v>34639</c:v>
                </c:pt>
                <c:pt idx="23">
                  <c:v>34669</c:v>
                </c:pt>
                <c:pt idx="24">
                  <c:v>34700</c:v>
                </c:pt>
                <c:pt idx="25">
                  <c:v>34731</c:v>
                </c:pt>
                <c:pt idx="26">
                  <c:v>34759</c:v>
                </c:pt>
                <c:pt idx="27">
                  <c:v>34790</c:v>
                </c:pt>
                <c:pt idx="28">
                  <c:v>34820</c:v>
                </c:pt>
                <c:pt idx="29">
                  <c:v>34851</c:v>
                </c:pt>
                <c:pt idx="30">
                  <c:v>34881</c:v>
                </c:pt>
                <c:pt idx="31">
                  <c:v>34912</c:v>
                </c:pt>
                <c:pt idx="32">
                  <c:v>34943</c:v>
                </c:pt>
                <c:pt idx="33">
                  <c:v>34973</c:v>
                </c:pt>
                <c:pt idx="34">
                  <c:v>35004</c:v>
                </c:pt>
                <c:pt idx="35">
                  <c:v>35034</c:v>
                </c:pt>
                <c:pt idx="36">
                  <c:v>35065</c:v>
                </c:pt>
                <c:pt idx="37">
                  <c:v>35096</c:v>
                </c:pt>
                <c:pt idx="38">
                  <c:v>35125</c:v>
                </c:pt>
                <c:pt idx="39">
                  <c:v>35156</c:v>
                </c:pt>
                <c:pt idx="40">
                  <c:v>35186</c:v>
                </c:pt>
                <c:pt idx="41">
                  <c:v>35217</c:v>
                </c:pt>
                <c:pt idx="42">
                  <c:v>35247</c:v>
                </c:pt>
                <c:pt idx="43">
                  <c:v>35278</c:v>
                </c:pt>
                <c:pt idx="44">
                  <c:v>35309</c:v>
                </c:pt>
                <c:pt idx="45">
                  <c:v>35339</c:v>
                </c:pt>
                <c:pt idx="46">
                  <c:v>35370</c:v>
                </c:pt>
                <c:pt idx="47">
                  <c:v>35400</c:v>
                </c:pt>
                <c:pt idx="48">
                  <c:v>35431</c:v>
                </c:pt>
                <c:pt idx="49">
                  <c:v>35462</c:v>
                </c:pt>
                <c:pt idx="50">
                  <c:v>35490</c:v>
                </c:pt>
                <c:pt idx="51">
                  <c:v>35521</c:v>
                </c:pt>
                <c:pt idx="52">
                  <c:v>35551</c:v>
                </c:pt>
                <c:pt idx="53">
                  <c:v>35582</c:v>
                </c:pt>
                <c:pt idx="54">
                  <c:v>35612</c:v>
                </c:pt>
                <c:pt idx="55">
                  <c:v>35643</c:v>
                </c:pt>
                <c:pt idx="56">
                  <c:v>35674</c:v>
                </c:pt>
                <c:pt idx="57">
                  <c:v>35704</c:v>
                </c:pt>
                <c:pt idx="58">
                  <c:v>35735</c:v>
                </c:pt>
                <c:pt idx="59">
                  <c:v>35765</c:v>
                </c:pt>
                <c:pt idx="60">
                  <c:v>35796</c:v>
                </c:pt>
                <c:pt idx="61">
                  <c:v>35827</c:v>
                </c:pt>
                <c:pt idx="62">
                  <c:v>35855</c:v>
                </c:pt>
                <c:pt idx="63">
                  <c:v>35886</c:v>
                </c:pt>
                <c:pt idx="64">
                  <c:v>35916</c:v>
                </c:pt>
                <c:pt idx="65">
                  <c:v>35947</c:v>
                </c:pt>
                <c:pt idx="66">
                  <c:v>35977</c:v>
                </c:pt>
                <c:pt idx="67">
                  <c:v>36008</c:v>
                </c:pt>
                <c:pt idx="68">
                  <c:v>36039</c:v>
                </c:pt>
                <c:pt idx="69">
                  <c:v>36069</c:v>
                </c:pt>
                <c:pt idx="70">
                  <c:v>36100</c:v>
                </c:pt>
                <c:pt idx="71">
                  <c:v>36130</c:v>
                </c:pt>
                <c:pt idx="72">
                  <c:v>36161</c:v>
                </c:pt>
                <c:pt idx="73">
                  <c:v>36192</c:v>
                </c:pt>
                <c:pt idx="74">
                  <c:v>36220</c:v>
                </c:pt>
                <c:pt idx="75">
                  <c:v>36251</c:v>
                </c:pt>
                <c:pt idx="76">
                  <c:v>36281</c:v>
                </c:pt>
                <c:pt idx="77">
                  <c:v>36312</c:v>
                </c:pt>
                <c:pt idx="78">
                  <c:v>36342</c:v>
                </c:pt>
                <c:pt idx="79">
                  <c:v>36373</c:v>
                </c:pt>
                <c:pt idx="80">
                  <c:v>36404</c:v>
                </c:pt>
                <c:pt idx="81">
                  <c:v>36434</c:v>
                </c:pt>
                <c:pt idx="82">
                  <c:v>36465</c:v>
                </c:pt>
                <c:pt idx="83">
                  <c:v>36495</c:v>
                </c:pt>
                <c:pt idx="84">
                  <c:v>36526</c:v>
                </c:pt>
                <c:pt idx="85">
                  <c:v>36557</c:v>
                </c:pt>
                <c:pt idx="86">
                  <c:v>36586</c:v>
                </c:pt>
                <c:pt idx="87">
                  <c:v>36617</c:v>
                </c:pt>
                <c:pt idx="88">
                  <c:v>36647</c:v>
                </c:pt>
                <c:pt idx="89">
                  <c:v>36678</c:v>
                </c:pt>
                <c:pt idx="90">
                  <c:v>36708</c:v>
                </c:pt>
                <c:pt idx="91">
                  <c:v>36739</c:v>
                </c:pt>
                <c:pt idx="92">
                  <c:v>36770</c:v>
                </c:pt>
                <c:pt idx="93">
                  <c:v>36800</c:v>
                </c:pt>
                <c:pt idx="94">
                  <c:v>36831</c:v>
                </c:pt>
                <c:pt idx="95">
                  <c:v>36861</c:v>
                </c:pt>
                <c:pt idx="96">
                  <c:v>36892</c:v>
                </c:pt>
                <c:pt idx="97">
                  <c:v>36923</c:v>
                </c:pt>
                <c:pt idx="98">
                  <c:v>36951</c:v>
                </c:pt>
                <c:pt idx="99">
                  <c:v>36982</c:v>
                </c:pt>
                <c:pt idx="100">
                  <c:v>37012</c:v>
                </c:pt>
                <c:pt idx="101">
                  <c:v>37043</c:v>
                </c:pt>
                <c:pt idx="102">
                  <c:v>37073</c:v>
                </c:pt>
                <c:pt idx="103">
                  <c:v>37104</c:v>
                </c:pt>
                <c:pt idx="104">
                  <c:v>37135</c:v>
                </c:pt>
                <c:pt idx="105">
                  <c:v>37165</c:v>
                </c:pt>
                <c:pt idx="106">
                  <c:v>37196</c:v>
                </c:pt>
                <c:pt idx="107">
                  <c:v>37226</c:v>
                </c:pt>
                <c:pt idx="108">
                  <c:v>37257</c:v>
                </c:pt>
                <c:pt idx="109">
                  <c:v>37288</c:v>
                </c:pt>
                <c:pt idx="110">
                  <c:v>37316</c:v>
                </c:pt>
                <c:pt idx="111">
                  <c:v>37347</c:v>
                </c:pt>
                <c:pt idx="112">
                  <c:v>37377</c:v>
                </c:pt>
                <c:pt idx="113">
                  <c:v>37408</c:v>
                </c:pt>
                <c:pt idx="114">
                  <c:v>37438</c:v>
                </c:pt>
                <c:pt idx="115">
                  <c:v>37469</c:v>
                </c:pt>
                <c:pt idx="116">
                  <c:v>37500</c:v>
                </c:pt>
                <c:pt idx="117">
                  <c:v>37530</c:v>
                </c:pt>
                <c:pt idx="118">
                  <c:v>37561</c:v>
                </c:pt>
                <c:pt idx="119">
                  <c:v>37591</c:v>
                </c:pt>
                <c:pt idx="120">
                  <c:v>37622</c:v>
                </c:pt>
                <c:pt idx="121">
                  <c:v>37653</c:v>
                </c:pt>
                <c:pt idx="122">
                  <c:v>37681</c:v>
                </c:pt>
                <c:pt idx="123">
                  <c:v>37712</c:v>
                </c:pt>
                <c:pt idx="124">
                  <c:v>37742</c:v>
                </c:pt>
                <c:pt idx="125">
                  <c:v>37773</c:v>
                </c:pt>
                <c:pt idx="126">
                  <c:v>37803</c:v>
                </c:pt>
                <c:pt idx="127">
                  <c:v>37834</c:v>
                </c:pt>
                <c:pt idx="128">
                  <c:v>37865</c:v>
                </c:pt>
                <c:pt idx="129">
                  <c:v>37895</c:v>
                </c:pt>
                <c:pt idx="130">
                  <c:v>37926</c:v>
                </c:pt>
                <c:pt idx="131">
                  <c:v>37956</c:v>
                </c:pt>
                <c:pt idx="132">
                  <c:v>37987</c:v>
                </c:pt>
                <c:pt idx="133">
                  <c:v>38018</c:v>
                </c:pt>
                <c:pt idx="134">
                  <c:v>38047</c:v>
                </c:pt>
                <c:pt idx="135">
                  <c:v>38078</c:v>
                </c:pt>
                <c:pt idx="136">
                  <c:v>38108</c:v>
                </c:pt>
                <c:pt idx="137">
                  <c:v>38139</c:v>
                </c:pt>
                <c:pt idx="138">
                  <c:v>38169</c:v>
                </c:pt>
                <c:pt idx="139">
                  <c:v>38200</c:v>
                </c:pt>
                <c:pt idx="140">
                  <c:v>38231</c:v>
                </c:pt>
                <c:pt idx="141">
                  <c:v>38261</c:v>
                </c:pt>
                <c:pt idx="142">
                  <c:v>38292</c:v>
                </c:pt>
                <c:pt idx="143">
                  <c:v>38322</c:v>
                </c:pt>
                <c:pt idx="144">
                  <c:v>38353</c:v>
                </c:pt>
                <c:pt idx="145">
                  <c:v>38384</c:v>
                </c:pt>
                <c:pt idx="146">
                  <c:v>38412</c:v>
                </c:pt>
                <c:pt idx="147">
                  <c:v>38443</c:v>
                </c:pt>
                <c:pt idx="148">
                  <c:v>38473</c:v>
                </c:pt>
                <c:pt idx="149">
                  <c:v>38504</c:v>
                </c:pt>
                <c:pt idx="150">
                  <c:v>38534</c:v>
                </c:pt>
                <c:pt idx="151">
                  <c:v>38565</c:v>
                </c:pt>
                <c:pt idx="152">
                  <c:v>38596</c:v>
                </c:pt>
                <c:pt idx="153">
                  <c:v>38626</c:v>
                </c:pt>
                <c:pt idx="154">
                  <c:v>38657</c:v>
                </c:pt>
                <c:pt idx="155">
                  <c:v>38687</c:v>
                </c:pt>
                <c:pt idx="156">
                  <c:v>38718</c:v>
                </c:pt>
                <c:pt idx="157">
                  <c:v>38749</c:v>
                </c:pt>
                <c:pt idx="158">
                  <c:v>38777</c:v>
                </c:pt>
                <c:pt idx="159">
                  <c:v>38808</c:v>
                </c:pt>
                <c:pt idx="160">
                  <c:v>38838</c:v>
                </c:pt>
                <c:pt idx="161">
                  <c:v>38869</c:v>
                </c:pt>
                <c:pt idx="162">
                  <c:v>38899</c:v>
                </c:pt>
                <c:pt idx="163">
                  <c:v>38930</c:v>
                </c:pt>
                <c:pt idx="164">
                  <c:v>38961</c:v>
                </c:pt>
                <c:pt idx="165">
                  <c:v>38991</c:v>
                </c:pt>
                <c:pt idx="166">
                  <c:v>39022</c:v>
                </c:pt>
                <c:pt idx="167">
                  <c:v>39052</c:v>
                </c:pt>
                <c:pt idx="168">
                  <c:v>39083</c:v>
                </c:pt>
                <c:pt idx="169">
                  <c:v>39114</c:v>
                </c:pt>
                <c:pt idx="170">
                  <c:v>39142</c:v>
                </c:pt>
                <c:pt idx="171">
                  <c:v>39173</c:v>
                </c:pt>
                <c:pt idx="172">
                  <c:v>39203</c:v>
                </c:pt>
                <c:pt idx="173">
                  <c:v>39234</c:v>
                </c:pt>
                <c:pt idx="174">
                  <c:v>39264</c:v>
                </c:pt>
                <c:pt idx="175">
                  <c:v>39295</c:v>
                </c:pt>
                <c:pt idx="176">
                  <c:v>39326</c:v>
                </c:pt>
                <c:pt idx="177">
                  <c:v>39356</c:v>
                </c:pt>
                <c:pt idx="178">
                  <c:v>39387</c:v>
                </c:pt>
                <c:pt idx="179">
                  <c:v>39417</c:v>
                </c:pt>
                <c:pt idx="180">
                  <c:v>39448</c:v>
                </c:pt>
                <c:pt idx="181">
                  <c:v>39479</c:v>
                </c:pt>
                <c:pt idx="182">
                  <c:v>39508</c:v>
                </c:pt>
                <c:pt idx="183">
                  <c:v>39539</c:v>
                </c:pt>
                <c:pt idx="184">
                  <c:v>39569</c:v>
                </c:pt>
                <c:pt idx="185">
                  <c:v>39600</c:v>
                </c:pt>
                <c:pt idx="186">
                  <c:v>39630</c:v>
                </c:pt>
                <c:pt idx="187">
                  <c:v>39661</c:v>
                </c:pt>
                <c:pt idx="188">
                  <c:v>39692</c:v>
                </c:pt>
                <c:pt idx="189">
                  <c:v>39722</c:v>
                </c:pt>
                <c:pt idx="190">
                  <c:v>39753</c:v>
                </c:pt>
                <c:pt idx="191">
                  <c:v>39783</c:v>
                </c:pt>
                <c:pt idx="192">
                  <c:v>39814</c:v>
                </c:pt>
                <c:pt idx="193">
                  <c:v>39845</c:v>
                </c:pt>
                <c:pt idx="194">
                  <c:v>39873</c:v>
                </c:pt>
                <c:pt idx="195">
                  <c:v>39904</c:v>
                </c:pt>
                <c:pt idx="196">
                  <c:v>39934</c:v>
                </c:pt>
                <c:pt idx="197">
                  <c:v>39965</c:v>
                </c:pt>
                <c:pt idx="198">
                  <c:v>39995</c:v>
                </c:pt>
                <c:pt idx="199">
                  <c:v>40026</c:v>
                </c:pt>
                <c:pt idx="200">
                  <c:v>40057</c:v>
                </c:pt>
                <c:pt idx="201">
                  <c:v>40087</c:v>
                </c:pt>
                <c:pt idx="202">
                  <c:v>40118</c:v>
                </c:pt>
                <c:pt idx="203">
                  <c:v>40148</c:v>
                </c:pt>
                <c:pt idx="204">
                  <c:v>40179</c:v>
                </c:pt>
                <c:pt idx="205">
                  <c:v>40210</c:v>
                </c:pt>
                <c:pt idx="206">
                  <c:v>40238</c:v>
                </c:pt>
                <c:pt idx="207">
                  <c:v>40269</c:v>
                </c:pt>
                <c:pt idx="208">
                  <c:v>40299</c:v>
                </c:pt>
                <c:pt idx="209">
                  <c:v>40330</c:v>
                </c:pt>
                <c:pt idx="210">
                  <c:v>40360</c:v>
                </c:pt>
                <c:pt idx="211">
                  <c:v>40391</c:v>
                </c:pt>
                <c:pt idx="212">
                  <c:v>40422</c:v>
                </c:pt>
                <c:pt idx="213">
                  <c:v>40452</c:v>
                </c:pt>
                <c:pt idx="214">
                  <c:v>40483</c:v>
                </c:pt>
                <c:pt idx="215">
                  <c:v>40513</c:v>
                </c:pt>
                <c:pt idx="216">
                  <c:v>40544</c:v>
                </c:pt>
                <c:pt idx="217">
                  <c:v>40575</c:v>
                </c:pt>
                <c:pt idx="218">
                  <c:v>40603</c:v>
                </c:pt>
                <c:pt idx="219">
                  <c:v>40634</c:v>
                </c:pt>
                <c:pt idx="220">
                  <c:v>40664</c:v>
                </c:pt>
                <c:pt idx="221">
                  <c:v>40695</c:v>
                </c:pt>
                <c:pt idx="222">
                  <c:v>40725</c:v>
                </c:pt>
                <c:pt idx="223">
                  <c:v>40756</c:v>
                </c:pt>
                <c:pt idx="224">
                  <c:v>40787</c:v>
                </c:pt>
                <c:pt idx="225">
                  <c:v>40817</c:v>
                </c:pt>
                <c:pt idx="226">
                  <c:v>40848</c:v>
                </c:pt>
                <c:pt idx="227">
                  <c:v>40878</c:v>
                </c:pt>
                <c:pt idx="228">
                  <c:v>40909</c:v>
                </c:pt>
                <c:pt idx="229">
                  <c:v>40940</c:v>
                </c:pt>
                <c:pt idx="230">
                  <c:v>40969</c:v>
                </c:pt>
                <c:pt idx="231">
                  <c:v>41000</c:v>
                </c:pt>
                <c:pt idx="232">
                  <c:v>41030</c:v>
                </c:pt>
                <c:pt idx="233">
                  <c:v>41061</c:v>
                </c:pt>
                <c:pt idx="234">
                  <c:v>41091</c:v>
                </c:pt>
                <c:pt idx="235">
                  <c:v>41122</c:v>
                </c:pt>
                <c:pt idx="236">
                  <c:v>41153</c:v>
                </c:pt>
                <c:pt idx="237">
                  <c:v>41183</c:v>
                </c:pt>
                <c:pt idx="238">
                  <c:v>41214</c:v>
                </c:pt>
                <c:pt idx="239">
                  <c:v>41244</c:v>
                </c:pt>
                <c:pt idx="240">
                  <c:v>41275</c:v>
                </c:pt>
                <c:pt idx="241">
                  <c:v>41306</c:v>
                </c:pt>
                <c:pt idx="242">
                  <c:v>41334</c:v>
                </c:pt>
                <c:pt idx="243">
                  <c:v>41365</c:v>
                </c:pt>
                <c:pt idx="244">
                  <c:v>41395</c:v>
                </c:pt>
                <c:pt idx="245">
                  <c:v>41426</c:v>
                </c:pt>
                <c:pt idx="246">
                  <c:v>41456</c:v>
                </c:pt>
                <c:pt idx="247">
                  <c:v>41487</c:v>
                </c:pt>
                <c:pt idx="248">
                  <c:v>41518</c:v>
                </c:pt>
                <c:pt idx="249">
                  <c:v>41548</c:v>
                </c:pt>
                <c:pt idx="250">
                  <c:v>41579</c:v>
                </c:pt>
                <c:pt idx="251">
                  <c:v>41609</c:v>
                </c:pt>
                <c:pt idx="252">
                  <c:v>41640</c:v>
                </c:pt>
                <c:pt idx="253">
                  <c:v>41671</c:v>
                </c:pt>
                <c:pt idx="254">
                  <c:v>41699</c:v>
                </c:pt>
                <c:pt idx="255">
                  <c:v>41730</c:v>
                </c:pt>
                <c:pt idx="256">
                  <c:v>41760</c:v>
                </c:pt>
                <c:pt idx="257">
                  <c:v>41791</c:v>
                </c:pt>
                <c:pt idx="258">
                  <c:v>41821</c:v>
                </c:pt>
                <c:pt idx="259">
                  <c:v>41852</c:v>
                </c:pt>
                <c:pt idx="260">
                  <c:v>41883</c:v>
                </c:pt>
                <c:pt idx="261">
                  <c:v>41913</c:v>
                </c:pt>
                <c:pt idx="262">
                  <c:v>41944</c:v>
                </c:pt>
                <c:pt idx="263">
                  <c:v>41974</c:v>
                </c:pt>
                <c:pt idx="264">
                  <c:v>42005</c:v>
                </c:pt>
                <c:pt idx="265">
                  <c:v>42036</c:v>
                </c:pt>
                <c:pt idx="266">
                  <c:v>42064</c:v>
                </c:pt>
                <c:pt idx="267">
                  <c:v>42095</c:v>
                </c:pt>
                <c:pt idx="268">
                  <c:v>42125</c:v>
                </c:pt>
                <c:pt idx="269">
                  <c:v>42156</c:v>
                </c:pt>
                <c:pt idx="270">
                  <c:v>42186</c:v>
                </c:pt>
              </c:numCache>
            </c:numRef>
          </c:cat>
          <c:val>
            <c:numRef>
              <c:f>Data!$N$5:$N$274</c:f>
              <c:numCache>
                <c:formatCode>0.0</c:formatCode>
                <c:ptCount val="270"/>
                <c:pt idx="0">
                  <c:v>3.7000000000000171</c:v>
                </c:pt>
                <c:pt idx="1">
                  <c:v>2.7999999999999829</c:v>
                </c:pt>
                <c:pt idx="2">
                  <c:v>0.70000000000001705</c:v>
                </c:pt>
                <c:pt idx="3">
                  <c:v>-1.9000000000000057</c:v>
                </c:pt>
                <c:pt idx="4">
                  <c:v>-3.0999999999999943</c:v>
                </c:pt>
                <c:pt idx="5">
                  <c:v>-2.5</c:v>
                </c:pt>
                <c:pt idx="6">
                  <c:v>2.5</c:v>
                </c:pt>
                <c:pt idx="7">
                  <c:v>2.6999999999999886</c:v>
                </c:pt>
                <c:pt idx="8">
                  <c:v>1.5</c:v>
                </c:pt>
                <c:pt idx="9">
                  <c:v>9.9999999999994316E-2</c:v>
                </c:pt>
                <c:pt idx="10">
                  <c:v>-3.5999999999999943</c:v>
                </c:pt>
                <c:pt idx="11">
                  <c:v>-2.1999999999999886</c:v>
                </c:pt>
                <c:pt idx="12">
                  <c:v>2</c:v>
                </c:pt>
                <c:pt idx="13">
                  <c:v>3.6999999999999886</c:v>
                </c:pt>
                <c:pt idx="14">
                  <c:v>0.30000000000001137</c:v>
                </c:pt>
                <c:pt idx="15">
                  <c:v>-0.80000000000001137</c:v>
                </c:pt>
                <c:pt idx="16">
                  <c:v>-1.7999999999999829</c:v>
                </c:pt>
                <c:pt idx="17">
                  <c:v>-2.9000000000000057</c:v>
                </c:pt>
                <c:pt idx="18">
                  <c:v>0.19999999999998863</c:v>
                </c:pt>
                <c:pt idx="19">
                  <c:v>3.0999999999999943</c:v>
                </c:pt>
                <c:pt idx="20">
                  <c:v>1</c:v>
                </c:pt>
                <c:pt idx="21">
                  <c:v>-1</c:v>
                </c:pt>
                <c:pt idx="22">
                  <c:v>-3.6999999999999886</c:v>
                </c:pt>
                <c:pt idx="23">
                  <c:v>-1.0999999999999943</c:v>
                </c:pt>
                <c:pt idx="24">
                  <c:v>1.6999999999999886</c:v>
                </c:pt>
                <c:pt idx="25">
                  <c:v>3.3000000000000114</c:v>
                </c:pt>
                <c:pt idx="26">
                  <c:v>0.40000000000000568</c:v>
                </c:pt>
                <c:pt idx="27">
                  <c:v>-1.4000000000000057</c:v>
                </c:pt>
                <c:pt idx="28">
                  <c:v>-2.9000000000000057</c:v>
                </c:pt>
                <c:pt idx="29">
                  <c:v>-2.1999999999999886</c:v>
                </c:pt>
                <c:pt idx="30">
                  <c:v>1.7999999999999829</c:v>
                </c:pt>
                <c:pt idx="31">
                  <c:v>2.5999999999999943</c:v>
                </c:pt>
                <c:pt idx="32">
                  <c:v>1.8000000000000114</c:v>
                </c:pt>
                <c:pt idx="33">
                  <c:v>-0.80000000000001137</c:v>
                </c:pt>
                <c:pt idx="34">
                  <c:v>-3.0999999999999943</c:v>
                </c:pt>
                <c:pt idx="35">
                  <c:v>-0.59999999999999432</c:v>
                </c:pt>
                <c:pt idx="36">
                  <c:v>1.1999999999999886</c:v>
                </c:pt>
                <c:pt idx="37">
                  <c:v>3.6000000000000227</c:v>
                </c:pt>
                <c:pt idx="38">
                  <c:v>9.9999999999994316E-2</c:v>
                </c:pt>
                <c:pt idx="39">
                  <c:v>-1.2000000000000171</c:v>
                </c:pt>
                <c:pt idx="40">
                  <c:v>-2.8999999999999773</c:v>
                </c:pt>
                <c:pt idx="41">
                  <c:v>-2.5</c:v>
                </c:pt>
                <c:pt idx="42">
                  <c:v>-0.20000000000001705</c:v>
                </c:pt>
                <c:pt idx="43">
                  <c:v>3.4000000000000057</c:v>
                </c:pt>
                <c:pt idx="44">
                  <c:v>1.9000000000000057</c:v>
                </c:pt>
                <c:pt idx="45">
                  <c:v>0</c:v>
                </c:pt>
                <c:pt idx="46">
                  <c:v>-3.0999999999999943</c:v>
                </c:pt>
                <c:pt idx="47">
                  <c:v>-0.70000000000001705</c:v>
                </c:pt>
                <c:pt idx="48">
                  <c:v>2.3000000000000114</c:v>
                </c:pt>
                <c:pt idx="49">
                  <c:v>2.5999999999999943</c:v>
                </c:pt>
                <c:pt idx="50">
                  <c:v>1.5999999999999943</c:v>
                </c:pt>
                <c:pt idx="51">
                  <c:v>-0.79999999999998295</c:v>
                </c:pt>
                <c:pt idx="52">
                  <c:v>-2.9000000000000057</c:v>
                </c:pt>
                <c:pt idx="53">
                  <c:v>-2.2000000000000171</c:v>
                </c:pt>
                <c:pt idx="54">
                  <c:v>-0.19999999999998863</c:v>
                </c:pt>
                <c:pt idx="55">
                  <c:v>3</c:v>
                </c:pt>
                <c:pt idx="56">
                  <c:v>1.9000000000000057</c:v>
                </c:pt>
                <c:pt idx="57">
                  <c:v>-0.20000000000001705</c:v>
                </c:pt>
                <c:pt idx="58">
                  <c:v>-3.0999999999999943</c:v>
                </c:pt>
                <c:pt idx="59">
                  <c:v>-1.7999999999999829</c:v>
                </c:pt>
                <c:pt idx="60">
                  <c:v>2.0999999999999943</c:v>
                </c:pt>
                <c:pt idx="61">
                  <c:v>3</c:v>
                </c:pt>
                <c:pt idx="62">
                  <c:v>0.90000000000000568</c:v>
                </c:pt>
                <c:pt idx="63">
                  <c:v>-0.5</c:v>
                </c:pt>
                <c:pt idx="64">
                  <c:v>-2.8000000000000114</c:v>
                </c:pt>
                <c:pt idx="65">
                  <c:v>-2.9000000000000057</c:v>
                </c:pt>
                <c:pt idx="66">
                  <c:v>2</c:v>
                </c:pt>
                <c:pt idx="67">
                  <c:v>2</c:v>
                </c:pt>
                <c:pt idx="68">
                  <c:v>2</c:v>
                </c:pt>
                <c:pt idx="69">
                  <c:v>-0.59999999999999432</c:v>
                </c:pt>
                <c:pt idx="70">
                  <c:v>-4.3000000000000114</c:v>
                </c:pt>
                <c:pt idx="71">
                  <c:v>-2.7999999999999829</c:v>
                </c:pt>
                <c:pt idx="72">
                  <c:v>1.7999999999999829</c:v>
                </c:pt>
                <c:pt idx="73">
                  <c:v>3</c:v>
                </c:pt>
                <c:pt idx="74">
                  <c:v>2.5</c:v>
                </c:pt>
                <c:pt idx="75">
                  <c:v>-1</c:v>
                </c:pt>
                <c:pt idx="76">
                  <c:v>-3.2999999999999829</c:v>
                </c:pt>
                <c:pt idx="77">
                  <c:v>-3.6000000000000085</c:v>
                </c:pt>
                <c:pt idx="78">
                  <c:v>0.20000000000000284</c:v>
                </c:pt>
                <c:pt idx="79">
                  <c:v>4.3000000000000114</c:v>
                </c:pt>
                <c:pt idx="80">
                  <c:v>2.7999999999999829</c:v>
                </c:pt>
                <c:pt idx="81">
                  <c:v>-1</c:v>
                </c:pt>
                <c:pt idx="82">
                  <c:v>-3.5</c:v>
                </c:pt>
                <c:pt idx="83">
                  <c:v>-3.2999999999999972</c:v>
                </c:pt>
                <c:pt idx="84">
                  <c:v>2.3999999999999915</c:v>
                </c:pt>
                <c:pt idx="85">
                  <c:v>3.3000000000000114</c:v>
                </c:pt>
                <c:pt idx="86">
                  <c:v>0.80000000000001137</c:v>
                </c:pt>
                <c:pt idx="87">
                  <c:v>-1.1000000000000227</c:v>
                </c:pt>
                <c:pt idx="88">
                  <c:v>-3.8999999999999773</c:v>
                </c:pt>
                <c:pt idx="89">
                  <c:v>-3.8000000000000114</c:v>
                </c:pt>
                <c:pt idx="90">
                  <c:v>0.79999999999999716</c:v>
                </c:pt>
                <c:pt idx="91">
                  <c:v>5.1000000000000085</c:v>
                </c:pt>
                <c:pt idx="92">
                  <c:v>2.4000000000000057</c:v>
                </c:pt>
                <c:pt idx="93">
                  <c:v>-1</c:v>
                </c:pt>
                <c:pt idx="94">
                  <c:v>-4.0000000000000142</c:v>
                </c:pt>
                <c:pt idx="95">
                  <c:v>-2.3999999999999915</c:v>
                </c:pt>
                <c:pt idx="96">
                  <c:v>3</c:v>
                </c:pt>
                <c:pt idx="97">
                  <c:v>3.7999999999999829</c:v>
                </c:pt>
                <c:pt idx="98">
                  <c:v>-0.29999999999998295</c:v>
                </c:pt>
                <c:pt idx="99">
                  <c:v>-2.0999999999999943</c:v>
                </c:pt>
                <c:pt idx="100">
                  <c:v>-3.5000000000000142</c:v>
                </c:pt>
                <c:pt idx="101">
                  <c:v>-3.7000000000000028</c:v>
                </c:pt>
                <c:pt idx="102">
                  <c:v>0</c:v>
                </c:pt>
                <c:pt idx="103">
                  <c:v>4.2000000000000028</c:v>
                </c:pt>
                <c:pt idx="104">
                  <c:v>2.7000000000000028</c:v>
                </c:pt>
                <c:pt idx="105">
                  <c:v>-1.5</c:v>
                </c:pt>
                <c:pt idx="106">
                  <c:v>-4.2999999999999972</c:v>
                </c:pt>
                <c:pt idx="107">
                  <c:v>-3.2999999999999972</c:v>
                </c:pt>
                <c:pt idx="108">
                  <c:v>3.0999999999999943</c:v>
                </c:pt>
                <c:pt idx="109">
                  <c:v>4.6999999999999886</c:v>
                </c:pt>
                <c:pt idx="110">
                  <c:v>0.60000000000002274</c:v>
                </c:pt>
                <c:pt idx="111">
                  <c:v>-1.7000000000000171</c:v>
                </c:pt>
                <c:pt idx="112">
                  <c:v>-4.3999999999999915</c:v>
                </c:pt>
                <c:pt idx="113">
                  <c:v>-4</c:v>
                </c:pt>
                <c:pt idx="114">
                  <c:v>1.7999999999999972</c:v>
                </c:pt>
                <c:pt idx="115">
                  <c:v>4.0999999999999943</c:v>
                </c:pt>
                <c:pt idx="116">
                  <c:v>2.2000000000000028</c:v>
                </c:pt>
                <c:pt idx="117">
                  <c:v>-1.2999999999999972</c:v>
                </c:pt>
                <c:pt idx="118">
                  <c:v>-4</c:v>
                </c:pt>
                <c:pt idx="119">
                  <c:v>-3.4000000000000057</c:v>
                </c:pt>
                <c:pt idx="120">
                  <c:v>2.5</c:v>
                </c:pt>
                <c:pt idx="121">
                  <c:v>3</c:v>
                </c:pt>
                <c:pt idx="122">
                  <c:v>0.30000000000001137</c:v>
                </c:pt>
                <c:pt idx="123">
                  <c:v>-1.4000000000000057</c:v>
                </c:pt>
                <c:pt idx="124">
                  <c:v>-3</c:v>
                </c:pt>
                <c:pt idx="125">
                  <c:v>-3.2999999999999972</c:v>
                </c:pt>
                <c:pt idx="126">
                  <c:v>1</c:v>
                </c:pt>
                <c:pt idx="127">
                  <c:v>4.7999999999999972</c:v>
                </c:pt>
                <c:pt idx="128">
                  <c:v>2.7999999999999972</c:v>
                </c:pt>
                <c:pt idx="129">
                  <c:v>-1.7000000000000028</c:v>
                </c:pt>
                <c:pt idx="130">
                  <c:v>-4.0999999999999943</c:v>
                </c:pt>
                <c:pt idx="131">
                  <c:v>-3.2000000000000028</c:v>
                </c:pt>
                <c:pt idx="132">
                  <c:v>2.7999999999999972</c:v>
                </c:pt>
                <c:pt idx="133">
                  <c:v>4.9000000000000057</c:v>
                </c:pt>
                <c:pt idx="134">
                  <c:v>0.79999999999999716</c:v>
                </c:pt>
                <c:pt idx="135">
                  <c:v>-0.89999999999999147</c:v>
                </c:pt>
                <c:pt idx="136">
                  <c:v>-3.3000000000000114</c:v>
                </c:pt>
                <c:pt idx="137">
                  <c:v>-4.1999999999999886</c:v>
                </c:pt>
                <c:pt idx="138">
                  <c:v>0.59999999999999432</c:v>
                </c:pt>
                <c:pt idx="139">
                  <c:v>4.7000000000000028</c:v>
                </c:pt>
                <c:pt idx="140">
                  <c:v>2.8999999999999915</c:v>
                </c:pt>
                <c:pt idx="141">
                  <c:v>-1.0999999999999943</c:v>
                </c:pt>
                <c:pt idx="142">
                  <c:v>-4.2000000000000028</c:v>
                </c:pt>
                <c:pt idx="143">
                  <c:v>-2.7000000000000028</c:v>
                </c:pt>
                <c:pt idx="144">
                  <c:v>2.6000000000000085</c:v>
                </c:pt>
                <c:pt idx="145">
                  <c:v>4.7999999999999972</c:v>
                </c:pt>
                <c:pt idx="146">
                  <c:v>0.20000000000000284</c:v>
                </c:pt>
                <c:pt idx="147">
                  <c:v>-1.2999999999999972</c:v>
                </c:pt>
                <c:pt idx="148">
                  <c:v>-4.1000000000000085</c:v>
                </c:pt>
                <c:pt idx="149">
                  <c:v>-4.5</c:v>
                </c:pt>
                <c:pt idx="150">
                  <c:v>2</c:v>
                </c:pt>
                <c:pt idx="151">
                  <c:v>4.7000000000000028</c:v>
                </c:pt>
                <c:pt idx="152">
                  <c:v>2.2000000000000028</c:v>
                </c:pt>
                <c:pt idx="153">
                  <c:v>-1.2000000000000028</c:v>
                </c:pt>
                <c:pt idx="154">
                  <c:v>-4</c:v>
                </c:pt>
                <c:pt idx="155">
                  <c:v>-2.5999999999999943</c:v>
                </c:pt>
                <c:pt idx="156">
                  <c:v>1.6999999999999886</c:v>
                </c:pt>
                <c:pt idx="157">
                  <c:v>5.4000000000000057</c:v>
                </c:pt>
                <c:pt idx="158">
                  <c:v>1.4000000000000057</c:v>
                </c:pt>
                <c:pt idx="159">
                  <c:v>-1</c:v>
                </c:pt>
                <c:pt idx="160">
                  <c:v>-3.5</c:v>
                </c:pt>
                <c:pt idx="161">
                  <c:v>-5.1000000000000085</c:v>
                </c:pt>
                <c:pt idx="162">
                  <c:v>2.2999999999999972</c:v>
                </c:pt>
                <c:pt idx="163">
                  <c:v>5.6000000000000085</c:v>
                </c:pt>
                <c:pt idx="164">
                  <c:v>1.5999999999999943</c:v>
                </c:pt>
                <c:pt idx="165">
                  <c:v>-1.5999999999999943</c:v>
                </c:pt>
                <c:pt idx="166">
                  <c:v>-3.1000000000000085</c:v>
                </c:pt>
                <c:pt idx="167">
                  <c:v>-2.6119999999999948</c:v>
                </c:pt>
                <c:pt idx="168">
                  <c:v>3.0289999999999964</c:v>
                </c:pt>
                <c:pt idx="169">
                  <c:v>3.5649999999999977</c:v>
                </c:pt>
                <c:pt idx="170">
                  <c:v>0.35200000000000387</c:v>
                </c:pt>
                <c:pt idx="171">
                  <c:v>-1.4819999999999993</c:v>
                </c:pt>
                <c:pt idx="172">
                  <c:v>-4.2270000000000039</c:v>
                </c:pt>
                <c:pt idx="173">
                  <c:v>-3.7249999999999943</c:v>
                </c:pt>
                <c:pt idx="174">
                  <c:v>0.93899999999999295</c:v>
                </c:pt>
                <c:pt idx="175">
                  <c:v>5.0960000000000036</c:v>
                </c:pt>
                <c:pt idx="176">
                  <c:v>2.311000000000007</c:v>
                </c:pt>
                <c:pt idx="177">
                  <c:v>-0.64200000000001012</c:v>
                </c:pt>
                <c:pt idx="178">
                  <c:v>-2.9469999999999885</c:v>
                </c:pt>
                <c:pt idx="179">
                  <c:v>-2.4620000000000033</c:v>
                </c:pt>
                <c:pt idx="180">
                  <c:v>2.0439999999999969</c:v>
                </c:pt>
                <c:pt idx="181">
                  <c:v>3.0420000000000016</c:v>
                </c:pt>
                <c:pt idx="182">
                  <c:v>1.2319999999999993</c:v>
                </c:pt>
                <c:pt idx="183">
                  <c:v>-1.3610000000000042</c:v>
                </c:pt>
                <c:pt idx="184">
                  <c:v>-3.7329999999999899</c:v>
                </c:pt>
                <c:pt idx="185">
                  <c:v>-2.6620000000000061</c:v>
                </c:pt>
                <c:pt idx="186">
                  <c:v>2.0190000000000055</c:v>
                </c:pt>
                <c:pt idx="187">
                  <c:v>4.7920000000000016</c:v>
                </c:pt>
                <c:pt idx="188">
                  <c:v>1.0749999999999886</c:v>
                </c:pt>
                <c:pt idx="189">
                  <c:v>-0.98099999999999454</c:v>
                </c:pt>
                <c:pt idx="190">
                  <c:v>-4.1839999999999975</c:v>
                </c:pt>
                <c:pt idx="191">
                  <c:v>-2.3140000000000072</c:v>
                </c:pt>
                <c:pt idx="192">
                  <c:v>4.061000000000007</c:v>
                </c:pt>
                <c:pt idx="193">
                  <c:v>3.7199999999999989</c:v>
                </c:pt>
                <c:pt idx="194">
                  <c:v>0.6629999999999967</c:v>
                </c:pt>
                <c:pt idx="195">
                  <c:v>-1.4569999999999936</c:v>
                </c:pt>
                <c:pt idx="196">
                  <c:v>-2.9519999999999982</c:v>
                </c:pt>
                <c:pt idx="197">
                  <c:v>-3.179000000000002</c:v>
                </c:pt>
                <c:pt idx="198">
                  <c:v>1.5099999999999909</c:v>
                </c:pt>
                <c:pt idx="199">
                  <c:v>5.3460000000000036</c:v>
                </c:pt>
                <c:pt idx="200">
                  <c:v>1.5220000000000056</c:v>
                </c:pt>
                <c:pt idx="201">
                  <c:v>-1.5330000000000013</c:v>
                </c:pt>
                <c:pt idx="202">
                  <c:v>-3.1080000000000041</c:v>
                </c:pt>
                <c:pt idx="203">
                  <c:v>-2.679000000000002</c:v>
                </c:pt>
                <c:pt idx="204">
                  <c:v>2.1910000000000025</c:v>
                </c:pt>
                <c:pt idx="205">
                  <c:v>3.2039999999999935</c:v>
                </c:pt>
                <c:pt idx="206">
                  <c:v>7.000000000000739E-2</c:v>
                </c:pt>
                <c:pt idx="207">
                  <c:v>-1.1370000000000005</c:v>
                </c:pt>
                <c:pt idx="208">
                  <c:v>-2.6869999999999976</c:v>
                </c:pt>
                <c:pt idx="209">
                  <c:v>-3.070999999999998</c:v>
                </c:pt>
                <c:pt idx="210">
                  <c:v>1.4189999999999969</c:v>
                </c:pt>
                <c:pt idx="211">
                  <c:v>4.3439999999999941</c:v>
                </c:pt>
                <c:pt idx="212">
                  <c:v>1.4429999999999978</c:v>
                </c:pt>
                <c:pt idx="213">
                  <c:v>-0.95599999999998886</c:v>
                </c:pt>
                <c:pt idx="214">
                  <c:v>-3.4270000000000067</c:v>
                </c:pt>
                <c:pt idx="215">
                  <c:v>-1.4069999999999965</c:v>
                </c:pt>
                <c:pt idx="216">
                  <c:v>1.7049999999999983</c:v>
                </c:pt>
                <c:pt idx="217">
                  <c:v>2.9170000000000016</c:v>
                </c:pt>
                <c:pt idx="218">
                  <c:v>0.93999999999999773</c:v>
                </c:pt>
                <c:pt idx="219">
                  <c:v>4.5000000000001705E-2</c:v>
                </c:pt>
                <c:pt idx="220">
                  <c:v>-1.6929999999999978</c:v>
                </c:pt>
                <c:pt idx="221">
                  <c:v>-1.8080000000000069</c:v>
                </c:pt>
                <c:pt idx="222">
                  <c:v>2.777000000000001</c:v>
                </c:pt>
                <c:pt idx="223">
                  <c:v>3.7250000000000085</c:v>
                </c:pt>
                <c:pt idx="224">
                  <c:v>2.3179999999999978</c:v>
                </c:pt>
                <c:pt idx="225">
                  <c:v>-0.30500000000000682</c:v>
                </c:pt>
                <c:pt idx="226">
                  <c:v>-3.8149999999999977</c:v>
                </c:pt>
                <c:pt idx="227">
                  <c:v>-1.3649999999999949</c:v>
                </c:pt>
                <c:pt idx="228">
                  <c:v>1.2069999999999936</c:v>
                </c:pt>
                <c:pt idx="229">
                  <c:v>3.945999999999998</c:v>
                </c:pt>
                <c:pt idx="230">
                  <c:v>1.2270000000000181</c:v>
                </c:pt>
                <c:pt idx="231">
                  <c:v>-0.79700000000001125</c:v>
                </c:pt>
                <c:pt idx="232">
                  <c:v>-2.4470000000000027</c:v>
                </c:pt>
                <c:pt idx="233">
                  <c:v>-2.9410000000000025</c:v>
                </c:pt>
                <c:pt idx="234">
                  <c:v>1.2680000000000007</c:v>
                </c:pt>
                <c:pt idx="235">
                  <c:v>5.0619999999999976</c:v>
                </c:pt>
                <c:pt idx="236">
                  <c:v>2.7290000000000134</c:v>
                </c:pt>
                <c:pt idx="237">
                  <c:v>-1.7860000000000014</c:v>
                </c:pt>
                <c:pt idx="238">
                  <c:v>-3.9170000000000016</c:v>
                </c:pt>
                <c:pt idx="239">
                  <c:v>-0.9690000000000083</c:v>
                </c:pt>
                <c:pt idx="240">
                  <c:v>1.6159999999999997</c:v>
                </c:pt>
                <c:pt idx="241">
                  <c:v>1.9759999999999991</c:v>
                </c:pt>
                <c:pt idx="242">
                  <c:v>0.58199999999999363</c:v>
                </c:pt>
                <c:pt idx="243">
                  <c:v>-0.90899999999999181</c:v>
                </c:pt>
                <c:pt idx="244">
                  <c:v>-1.7469999999999999</c:v>
                </c:pt>
                <c:pt idx="245">
                  <c:v>-1.9899999999999949</c:v>
                </c:pt>
                <c:pt idx="246">
                  <c:v>1.5519999999999925</c:v>
                </c:pt>
                <c:pt idx="247">
                  <c:v>3.9339999999999975</c:v>
                </c:pt>
                <c:pt idx="248">
                  <c:v>1.3689999999999998</c:v>
                </c:pt>
                <c:pt idx="249">
                  <c:v>-1.6349999999999909</c:v>
                </c:pt>
                <c:pt idx="250">
                  <c:v>-2.9740000000000038</c:v>
                </c:pt>
                <c:pt idx="251">
                  <c:v>-2.1859999999999928</c:v>
                </c:pt>
                <c:pt idx="252">
                  <c:v>1.2179999999999893</c:v>
                </c:pt>
                <c:pt idx="253">
                  <c:v>3.3950000000000102</c:v>
                </c:pt>
                <c:pt idx="254">
                  <c:v>0.74099999999998545</c:v>
                </c:pt>
                <c:pt idx="255">
                  <c:v>-0.66599999999999682</c:v>
                </c:pt>
                <c:pt idx="256">
                  <c:v>-1.6609999999999872</c:v>
                </c:pt>
                <c:pt idx="257">
                  <c:v>-2.6570000000000107</c:v>
                </c:pt>
                <c:pt idx="258">
                  <c:v>1.0810000000000031</c:v>
                </c:pt>
                <c:pt idx="259">
                  <c:v>4.5980000000000132</c:v>
                </c:pt>
                <c:pt idx="260">
                  <c:v>1.6370000000000005</c:v>
                </c:pt>
                <c:pt idx="261">
                  <c:v>-2.9380000000000166</c:v>
                </c:pt>
                <c:pt idx="262">
                  <c:v>-5.0810000000000031</c:v>
                </c:pt>
                <c:pt idx="263">
                  <c:v>-1.414999999999992</c:v>
                </c:pt>
                <c:pt idx="264">
                  <c:v>1.9299999999999926</c:v>
                </c:pt>
                <c:pt idx="265">
                  <c:v>3.7880000000000109</c:v>
                </c:pt>
                <c:pt idx="266">
                  <c:v>0.34799999999998477</c:v>
                </c:pt>
                <c:pt idx="267">
                  <c:v>-1.5099999999999909</c:v>
                </c:pt>
                <c:pt idx="268">
                  <c:v>-2.1290000000000049</c:v>
                </c:pt>
                <c:pt idx="269">
                  <c:v>-2.3469999999999942</c:v>
                </c:pt>
              </c:numCache>
            </c:numRef>
          </c:val>
          <c:smooth val="0"/>
          <c:extLst>
            <c:ext xmlns:c16="http://schemas.microsoft.com/office/drawing/2014/chart" uri="{C3380CC4-5D6E-409C-BE32-E72D297353CC}">
              <c16:uniqueId val="{00000000-8229-40CC-8C70-BA4E844F9EC9}"/>
            </c:ext>
          </c:extLst>
        </c:ser>
        <c:dLbls>
          <c:showLegendKey val="0"/>
          <c:showVal val="0"/>
          <c:showCatName val="0"/>
          <c:showSerName val="0"/>
          <c:showPercent val="0"/>
          <c:showBubbleSize val="0"/>
        </c:dLbls>
        <c:marker val="1"/>
        <c:smooth val="0"/>
        <c:axId val="613477184"/>
        <c:axId val="613481448"/>
      </c:lineChart>
      <c:dateAx>
        <c:axId val="613477184"/>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613481448"/>
        <c:crosses val="autoZero"/>
        <c:auto val="1"/>
        <c:lblOffset val="100"/>
        <c:baseTimeUnit val="months"/>
      </c:dateAx>
      <c:valAx>
        <c:axId val="613481448"/>
        <c:scaling>
          <c:orientation val="minMax"/>
        </c:scaling>
        <c:delete val="0"/>
        <c:axPos val="l"/>
        <c:numFmt formatCode="General" sourceLinked="0"/>
        <c:majorTickMark val="out"/>
        <c:minorTickMark val="none"/>
        <c:tickLblPos val="nextTo"/>
        <c:txPr>
          <a:bodyPr/>
          <a:lstStyle/>
          <a:p>
            <a:pPr>
              <a:defRPr sz="800" b="0"/>
            </a:pPr>
            <a:endParaRPr lang="en-US"/>
          </a:p>
        </c:txPr>
        <c:crossAx val="61347718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Education, Communications / Differences</a:t>
            </a:r>
          </a:p>
        </c:rich>
      </c:tx>
      <c:layout/>
      <c:overlay val="0"/>
    </c:title>
    <c:autoTitleDeleted val="0"/>
    <c:plotArea>
      <c:layout/>
      <c:lineChart>
        <c:grouping val="standard"/>
        <c:varyColors val="0"/>
        <c:ser>
          <c:idx val="0"/>
          <c:order val="0"/>
          <c:tx>
            <c:strRef>
              <c:f>Data!$O$4</c:f>
              <c:strCache>
                <c:ptCount val="1"/>
              </c:strCache>
            </c:strRef>
          </c:tx>
          <c:spPr>
            <a:ln>
              <a:solidFill>
                <a:srgbClr val="333399"/>
              </a:solidFill>
              <a:prstDash val="solid"/>
            </a:ln>
          </c:spPr>
          <c:marker>
            <c:symbol val="diamond"/>
            <c:size val="3"/>
          </c:marker>
          <c:cat>
            <c:numRef>
              <c:f>Data!$L$4:$L$274</c:f>
              <c:numCache>
                <c:formatCode>mmm\-yy</c:formatCode>
                <c:ptCount val="271"/>
                <c:pt idx="0">
                  <c:v>33970</c:v>
                </c:pt>
                <c:pt idx="1">
                  <c:v>34001</c:v>
                </c:pt>
                <c:pt idx="2">
                  <c:v>34029</c:v>
                </c:pt>
                <c:pt idx="3">
                  <c:v>34060</c:v>
                </c:pt>
                <c:pt idx="4">
                  <c:v>34090</c:v>
                </c:pt>
                <c:pt idx="5">
                  <c:v>34121</c:v>
                </c:pt>
                <c:pt idx="6">
                  <c:v>34151</c:v>
                </c:pt>
                <c:pt idx="7">
                  <c:v>34182</c:v>
                </c:pt>
                <c:pt idx="8">
                  <c:v>34213</c:v>
                </c:pt>
                <c:pt idx="9">
                  <c:v>34243</c:v>
                </c:pt>
                <c:pt idx="10">
                  <c:v>34274</c:v>
                </c:pt>
                <c:pt idx="11">
                  <c:v>34304</c:v>
                </c:pt>
                <c:pt idx="12">
                  <c:v>34335</c:v>
                </c:pt>
                <c:pt idx="13">
                  <c:v>34366</c:v>
                </c:pt>
                <c:pt idx="14">
                  <c:v>34394</c:v>
                </c:pt>
                <c:pt idx="15">
                  <c:v>34425</c:v>
                </c:pt>
                <c:pt idx="16">
                  <c:v>34455</c:v>
                </c:pt>
                <c:pt idx="17">
                  <c:v>34486</c:v>
                </c:pt>
                <c:pt idx="18">
                  <c:v>34516</c:v>
                </c:pt>
                <c:pt idx="19">
                  <c:v>34547</c:v>
                </c:pt>
                <c:pt idx="20">
                  <c:v>34578</c:v>
                </c:pt>
                <c:pt idx="21">
                  <c:v>34608</c:v>
                </c:pt>
                <c:pt idx="22">
                  <c:v>34639</c:v>
                </c:pt>
                <c:pt idx="23">
                  <c:v>34669</c:v>
                </c:pt>
                <c:pt idx="24">
                  <c:v>34700</c:v>
                </c:pt>
                <c:pt idx="25">
                  <c:v>34731</c:v>
                </c:pt>
                <c:pt idx="26">
                  <c:v>34759</c:v>
                </c:pt>
                <c:pt idx="27">
                  <c:v>34790</c:v>
                </c:pt>
                <c:pt idx="28">
                  <c:v>34820</c:v>
                </c:pt>
                <c:pt idx="29">
                  <c:v>34851</c:v>
                </c:pt>
                <c:pt idx="30">
                  <c:v>34881</c:v>
                </c:pt>
                <c:pt idx="31">
                  <c:v>34912</c:v>
                </c:pt>
                <c:pt idx="32">
                  <c:v>34943</c:v>
                </c:pt>
                <c:pt idx="33">
                  <c:v>34973</c:v>
                </c:pt>
                <c:pt idx="34">
                  <c:v>35004</c:v>
                </c:pt>
                <c:pt idx="35">
                  <c:v>35034</c:v>
                </c:pt>
                <c:pt idx="36">
                  <c:v>35065</c:v>
                </c:pt>
                <c:pt idx="37">
                  <c:v>35096</c:v>
                </c:pt>
                <c:pt idx="38">
                  <c:v>35125</c:v>
                </c:pt>
                <c:pt idx="39">
                  <c:v>35156</c:v>
                </c:pt>
                <c:pt idx="40">
                  <c:v>35186</c:v>
                </c:pt>
                <c:pt idx="41">
                  <c:v>35217</c:v>
                </c:pt>
                <c:pt idx="42">
                  <c:v>35247</c:v>
                </c:pt>
                <c:pt idx="43">
                  <c:v>35278</c:v>
                </c:pt>
                <c:pt idx="44">
                  <c:v>35309</c:v>
                </c:pt>
                <c:pt idx="45">
                  <c:v>35339</c:v>
                </c:pt>
                <c:pt idx="46">
                  <c:v>35370</c:v>
                </c:pt>
                <c:pt idx="47">
                  <c:v>35400</c:v>
                </c:pt>
                <c:pt idx="48">
                  <c:v>35431</c:v>
                </c:pt>
                <c:pt idx="49">
                  <c:v>35462</c:v>
                </c:pt>
                <c:pt idx="50">
                  <c:v>35490</c:v>
                </c:pt>
                <c:pt idx="51">
                  <c:v>35521</c:v>
                </c:pt>
                <c:pt idx="52">
                  <c:v>35551</c:v>
                </c:pt>
                <c:pt idx="53">
                  <c:v>35582</c:v>
                </c:pt>
                <c:pt idx="54">
                  <c:v>35612</c:v>
                </c:pt>
                <c:pt idx="55">
                  <c:v>35643</c:v>
                </c:pt>
                <c:pt idx="56">
                  <c:v>35674</c:v>
                </c:pt>
                <c:pt idx="57">
                  <c:v>35704</c:v>
                </c:pt>
                <c:pt idx="58">
                  <c:v>35735</c:v>
                </c:pt>
                <c:pt idx="59">
                  <c:v>35765</c:v>
                </c:pt>
                <c:pt idx="60">
                  <c:v>35796</c:v>
                </c:pt>
                <c:pt idx="61">
                  <c:v>35827</c:v>
                </c:pt>
                <c:pt idx="62">
                  <c:v>35855</c:v>
                </c:pt>
                <c:pt idx="63">
                  <c:v>35886</c:v>
                </c:pt>
                <c:pt idx="64">
                  <c:v>35916</c:v>
                </c:pt>
                <c:pt idx="65">
                  <c:v>35947</c:v>
                </c:pt>
                <c:pt idx="66">
                  <c:v>35977</c:v>
                </c:pt>
                <c:pt idx="67">
                  <c:v>36008</c:v>
                </c:pt>
                <c:pt idx="68">
                  <c:v>36039</c:v>
                </c:pt>
                <c:pt idx="69">
                  <c:v>36069</c:v>
                </c:pt>
                <c:pt idx="70">
                  <c:v>36100</c:v>
                </c:pt>
                <c:pt idx="71">
                  <c:v>36130</c:v>
                </c:pt>
                <c:pt idx="72">
                  <c:v>36161</c:v>
                </c:pt>
                <c:pt idx="73">
                  <c:v>36192</c:v>
                </c:pt>
                <c:pt idx="74">
                  <c:v>36220</c:v>
                </c:pt>
                <c:pt idx="75">
                  <c:v>36251</c:v>
                </c:pt>
                <c:pt idx="76">
                  <c:v>36281</c:v>
                </c:pt>
                <c:pt idx="77">
                  <c:v>36312</c:v>
                </c:pt>
                <c:pt idx="78">
                  <c:v>36342</c:v>
                </c:pt>
                <c:pt idx="79">
                  <c:v>36373</c:v>
                </c:pt>
                <c:pt idx="80">
                  <c:v>36404</c:v>
                </c:pt>
                <c:pt idx="81">
                  <c:v>36434</c:v>
                </c:pt>
                <c:pt idx="82">
                  <c:v>36465</c:v>
                </c:pt>
                <c:pt idx="83">
                  <c:v>36495</c:v>
                </c:pt>
                <c:pt idx="84">
                  <c:v>36526</c:v>
                </c:pt>
                <c:pt idx="85">
                  <c:v>36557</c:v>
                </c:pt>
                <c:pt idx="86">
                  <c:v>36586</c:v>
                </c:pt>
                <c:pt idx="87">
                  <c:v>36617</c:v>
                </c:pt>
                <c:pt idx="88">
                  <c:v>36647</c:v>
                </c:pt>
                <c:pt idx="89">
                  <c:v>36678</c:v>
                </c:pt>
                <c:pt idx="90">
                  <c:v>36708</c:v>
                </c:pt>
                <c:pt idx="91">
                  <c:v>36739</c:v>
                </c:pt>
                <c:pt idx="92">
                  <c:v>36770</c:v>
                </c:pt>
                <c:pt idx="93">
                  <c:v>36800</c:v>
                </c:pt>
                <c:pt idx="94">
                  <c:v>36831</c:v>
                </c:pt>
                <c:pt idx="95">
                  <c:v>36861</c:v>
                </c:pt>
                <c:pt idx="96">
                  <c:v>36892</c:v>
                </c:pt>
                <c:pt idx="97">
                  <c:v>36923</c:v>
                </c:pt>
                <c:pt idx="98">
                  <c:v>36951</c:v>
                </c:pt>
                <c:pt idx="99">
                  <c:v>36982</c:v>
                </c:pt>
                <c:pt idx="100">
                  <c:v>37012</c:v>
                </c:pt>
                <c:pt idx="101">
                  <c:v>37043</c:v>
                </c:pt>
                <c:pt idx="102">
                  <c:v>37073</c:v>
                </c:pt>
                <c:pt idx="103">
                  <c:v>37104</c:v>
                </c:pt>
                <c:pt idx="104">
                  <c:v>37135</c:v>
                </c:pt>
                <c:pt idx="105">
                  <c:v>37165</c:v>
                </c:pt>
                <c:pt idx="106">
                  <c:v>37196</c:v>
                </c:pt>
                <c:pt idx="107">
                  <c:v>37226</c:v>
                </c:pt>
                <c:pt idx="108">
                  <c:v>37257</c:v>
                </c:pt>
                <c:pt idx="109">
                  <c:v>37288</c:v>
                </c:pt>
                <c:pt idx="110">
                  <c:v>37316</c:v>
                </c:pt>
                <c:pt idx="111">
                  <c:v>37347</c:v>
                </c:pt>
                <c:pt idx="112">
                  <c:v>37377</c:v>
                </c:pt>
                <c:pt idx="113">
                  <c:v>37408</c:v>
                </c:pt>
                <c:pt idx="114">
                  <c:v>37438</c:v>
                </c:pt>
                <c:pt idx="115">
                  <c:v>37469</c:v>
                </c:pt>
                <c:pt idx="116">
                  <c:v>37500</c:v>
                </c:pt>
                <c:pt idx="117">
                  <c:v>37530</c:v>
                </c:pt>
                <c:pt idx="118">
                  <c:v>37561</c:v>
                </c:pt>
                <c:pt idx="119">
                  <c:v>37591</c:v>
                </c:pt>
                <c:pt idx="120">
                  <c:v>37622</c:v>
                </c:pt>
                <c:pt idx="121">
                  <c:v>37653</c:v>
                </c:pt>
                <c:pt idx="122">
                  <c:v>37681</c:v>
                </c:pt>
                <c:pt idx="123">
                  <c:v>37712</c:v>
                </c:pt>
                <c:pt idx="124">
                  <c:v>37742</c:v>
                </c:pt>
                <c:pt idx="125">
                  <c:v>37773</c:v>
                </c:pt>
                <c:pt idx="126">
                  <c:v>37803</c:v>
                </c:pt>
                <c:pt idx="127">
                  <c:v>37834</c:v>
                </c:pt>
                <c:pt idx="128">
                  <c:v>37865</c:v>
                </c:pt>
                <c:pt idx="129">
                  <c:v>37895</c:v>
                </c:pt>
                <c:pt idx="130">
                  <c:v>37926</c:v>
                </c:pt>
                <c:pt idx="131">
                  <c:v>37956</c:v>
                </c:pt>
                <c:pt idx="132">
                  <c:v>37987</c:v>
                </c:pt>
                <c:pt idx="133">
                  <c:v>38018</c:v>
                </c:pt>
                <c:pt idx="134">
                  <c:v>38047</c:v>
                </c:pt>
                <c:pt idx="135">
                  <c:v>38078</c:v>
                </c:pt>
                <c:pt idx="136">
                  <c:v>38108</c:v>
                </c:pt>
                <c:pt idx="137">
                  <c:v>38139</c:v>
                </c:pt>
                <c:pt idx="138">
                  <c:v>38169</c:v>
                </c:pt>
                <c:pt idx="139">
                  <c:v>38200</c:v>
                </c:pt>
                <c:pt idx="140">
                  <c:v>38231</c:v>
                </c:pt>
                <c:pt idx="141">
                  <c:v>38261</c:v>
                </c:pt>
                <c:pt idx="142">
                  <c:v>38292</c:v>
                </c:pt>
                <c:pt idx="143">
                  <c:v>38322</c:v>
                </c:pt>
                <c:pt idx="144">
                  <c:v>38353</c:v>
                </c:pt>
                <c:pt idx="145">
                  <c:v>38384</c:v>
                </c:pt>
                <c:pt idx="146">
                  <c:v>38412</c:v>
                </c:pt>
                <c:pt idx="147">
                  <c:v>38443</c:v>
                </c:pt>
                <c:pt idx="148">
                  <c:v>38473</c:v>
                </c:pt>
                <c:pt idx="149">
                  <c:v>38504</c:v>
                </c:pt>
                <c:pt idx="150">
                  <c:v>38534</c:v>
                </c:pt>
                <c:pt idx="151">
                  <c:v>38565</c:v>
                </c:pt>
                <c:pt idx="152">
                  <c:v>38596</c:v>
                </c:pt>
                <c:pt idx="153">
                  <c:v>38626</c:v>
                </c:pt>
                <c:pt idx="154">
                  <c:v>38657</c:v>
                </c:pt>
                <c:pt idx="155">
                  <c:v>38687</c:v>
                </c:pt>
                <c:pt idx="156">
                  <c:v>38718</c:v>
                </c:pt>
                <c:pt idx="157">
                  <c:v>38749</c:v>
                </c:pt>
                <c:pt idx="158">
                  <c:v>38777</c:v>
                </c:pt>
                <c:pt idx="159">
                  <c:v>38808</c:v>
                </c:pt>
                <c:pt idx="160">
                  <c:v>38838</c:v>
                </c:pt>
                <c:pt idx="161">
                  <c:v>38869</c:v>
                </c:pt>
                <c:pt idx="162">
                  <c:v>38899</c:v>
                </c:pt>
                <c:pt idx="163">
                  <c:v>38930</c:v>
                </c:pt>
                <c:pt idx="164">
                  <c:v>38961</c:v>
                </c:pt>
                <c:pt idx="165">
                  <c:v>38991</c:v>
                </c:pt>
                <c:pt idx="166">
                  <c:v>39022</c:v>
                </c:pt>
                <c:pt idx="167">
                  <c:v>39052</c:v>
                </c:pt>
                <c:pt idx="168">
                  <c:v>39083</c:v>
                </c:pt>
                <c:pt idx="169">
                  <c:v>39114</c:v>
                </c:pt>
                <c:pt idx="170">
                  <c:v>39142</c:v>
                </c:pt>
                <c:pt idx="171">
                  <c:v>39173</c:v>
                </c:pt>
                <c:pt idx="172">
                  <c:v>39203</c:v>
                </c:pt>
                <c:pt idx="173">
                  <c:v>39234</c:v>
                </c:pt>
                <c:pt idx="174">
                  <c:v>39264</c:v>
                </c:pt>
                <c:pt idx="175">
                  <c:v>39295</c:v>
                </c:pt>
                <c:pt idx="176">
                  <c:v>39326</c:v>
                </c:pt>
                <c:pt idx="177">
                  <c:v>39356</c:v>
                </c:pt>
                <c:pt idx="178">
                  <c:v>39387</c:v>
                </c:pt>
                <c:pt idx="179">
                  <c:v>39417</c:v>
                </c:pt>
                <c:pt idx="180">
                  <c:v>39448</c:v>
                </c:pt>
                <c:pt idx="181">
                  <c:v>39479</c:v>
                </c:pt>
                <c:pt idx="182">
                  <c:v>39508</c:v>
                </c:pt>
                <c:pt idx="183">
                  <c:v>39539</c:v>
                </c:pt>
                <c:pt idx="184">
                  <c:v>39569</c:v>
                </c:pt>
                <c:pt idx="185">
                  <c:v>39600</c:v>
                </c:pt>
                <c:pt idx="186">
                  <c:v>39630</c:v>
                </c:pt>
                <c:pt idx="187">
                  <c:v>39661</c:v>
                </c:pt>
                <c:pt idx="188">
                  <c:v>39692</c:v>
                </c:pt>
                <c:pt idx="189">
                  <c:v>39722</c:v>
                </c:pt>
                <c:pt idx="190">
                  <c:v>39753</c:v>
                </c:pt>
                <c:pt idx="191">
                  <c:v>39783</c:v>
                </c:pt>
                <c:pt idx="192">
                  <c:v>39814</c:v>
                </c:pt>
                <c:pt idx="193">
                  <c:v>39845</c:v>
                </c:pt>
                <c:pt idx="194">
                  <c:v>39873</c:v>
                </c:pt>
                <c:pt idx="195">
                  <c:v>39904</c:v>
                </c:pt>
                <c:pt idx="196">
                  <c:v>39934</c:v>
                </c:pt>
                <c:pt idx="197">
                  <c:v>39965</c:v>
                </c:pt>
                <c:pt idx="198">
                  <c:v>39995</c:v>
                </c:pt>
                <c:pt idx="199">
                  <c:v>40026</c:v>
                </c:pt>
                <c:pt idx="200">
                  <c:v>40057</c:v>
                </c:pt>
                <c:pt idx="201">
                  <c:v>40087</c:v>
                </c:pt>
                <c:pt idx="202">
                  <c:v>40118</c:v>
                </c:pt>
                <c:pt idx="203">
                  <c:v>40148</c:v>
                </c:pt>
                <c:pt idx="204">
                  <c:v>40179</c:v>
                </c:pt>
                <c:pt idx="205">
                  <c:v>40210</c:v>
                </c:pt>
                <c:pt idx="206">
                  <c:v>40238</c:v>
                </c:pt>
                <c:pt idx="207">
                  <c:v>40269</c:v>
                </c:pt>
                <c:pt idx="208">
                  <c:v>40299</c:v>
                </c:pt>
                <c:pt idx="209">
                  <c:v>40330</c:v>
                </c:pt>
                <c:pt idx="210">
                  <c:v>40360</c:v>
                </c:pt>
                <c:pt idx="211">
                  <c:v>40391</c:v>
                </c:pt>
                <c:pt idx="212">
                  <c:v>40422</c:v>
                </c:pt>
                <c:pt idx="213">
                  <c:v>40452</c:v>
                </c:pt>
                <c:pt idx="214">
                  <c:v>40483</c:v>
                </c:pt>
                <c:pt idx="215">
                  <c:v>40513</c:v>
                </c:pt>
                <c:pt idx="216">
                  <c:v>40544</c:v>
                </c:pt>
                <c:pt idx="217">
                  <c:v>40575</c:v>
                </c:pt>
                <c:pt idx="218">
                  <c:v>40603</c:v>
                </c:pt>
                <c:pt idx="219">
                  <c:v>40634</c:v>
                </c:pt>
                <c:pt idx="220">
                  <c:v>40664</c:v>
                </c:pt>
                <c:pt idx="221">
                  <c:v>40695</c:v>
                </c:pt>
                <c:pt idx="222">
                  <c:v>40725</c:v>
                </c:pt>
                <c:pt idx="223">
                  <c:v>40756</c:v>
                </c:pt>
                <c:pt idx="224">
                  <c:v>40787</c:v>
                </c:pt>
                <c:pt idx="225">
                  <c:v>40817</c:v>
                </c:pt>
                <c:pt idx="226">
                  <c:v>40848</c:v>
                </c:pt>
                <c:pt idx="227">
                  <c:v>40878</c:v>
                </c:pt>
                <c:pt idx="228">
                  <c:v>40909</c:v>
                </c:pt>
                <c:pt idx="229">
                  <c:v>40940</c:v>
                </c:pt>
                <c:pt idx="230">
                  <c:v>40969</c:v>
                </c:pt>
                <c:pt idx="231">
                  <c:v>41000</c:v>
                </c:pt>
                <c:pt idx="232">
                  <c:v>41030</c:v>
                </c:pt>
                <c:pt idx="233">
                  <c:v>41061</c:v>
                </c:pt>
                <c:pt idx="234">
                  <c:v>41091</c:v>
                </c:pt>
                <c:pt idx="235">
                  <c:v>41122</c:v>
                </c:pt>
                <c:pt idx="236">
                  <c:v>41153</c:v>
                </c:pt>
                <c:pt idx="237">
                  <c:v>41183</c:v>
                </c:pt>
                <c:pt idx="238">
                  <c:v>41214</c:v>
                </c:pt>
                <c:pt idx="239">
                  <c:v>41244</c:v>
                </c:pt>
                <c:pt idx="240">
                  <c:v>41275</c:v>
                </c:pt>
                <c:pt idx="241">
                  <c:v>41306</c:v>
                </c:pt>
                <c:pt idx="242">
                  <c:v>41334</c:v>
                </c:pt>
                <c:pt idx="243">
                  <c:v>41365</c:v>
                </c:pt>
                <c:pt idx="244">
                  <c:v>41395</c:v>
                </c:pt>
                <c:pt idx="245">
                  <c:v>41426</c:v>
                </c:pt>
                <c:pt idx="246">
                  <c:v>41456</c:v>
                </c:pt>
                <c:pt idx="247">
                  <c:v>41487</c:v>
                </c:pt>
                <c:pt idx="248">
                  <c:v>41518</c:v>
                </c:pt>
                <c:pt idx="249">
                  <c:v>41548</c:v>
                </c:pt>
                <c:pt idx="250">
                  <c:v>41579</c:v>
                </c:pt>
                <c:pt idx="251">
                  <c:v>41609</c:v>
                </c:pt>
                <c:pt idx="252">
                  <c:v>41640</c:v>
                </c:pt>
                <c:pt idx="253">
                  <c:v>41671</c:v>
                </c:pt>
                <c:pt idx="254">
                  <c:v>41699</c:v>
                </c:pt>
                <c:pt idx="255">
                  <c:v>41730</c:v>
                </c:pt>
                <c:pt idx="256">
                  <c:v>41760</c:v>
                </c:pt>
                <c:pt idx="257">
                  <c:v>41791</c:v>
                </c:pt>
                <c:pt idx="258">
                  <c:v>41821</c:v>
                </c:pt>
                <c:pt idx="259">
                  <c:v>41852</c:v>
                </c:pt>
                <c:pt idx="260">
                  <c:v>41883</c:v>
                </c:pt>
                <c:pt idx="261">
                  <c:v>41913</c:v>
                </c:pt>
                <c:pt idx="262">
                  <c:v>41944</c:v>
                </c:pt>
                <c:pt idx="263">
                  <c:v>41974</c:v>
                </c:pt>
                <c:pt idx="264">
                  <c:v>42005</c:v>
                </c:pt>
                <c:pt idx="265">
                  <c:v>42036</c:v>
                </c:pt>
                <c:pt idx="266">
                  <c:v>42064</c:v>
                </c:pt>
                <c:pt idx="267">
                  <c:v>42095</c:v>
                </c:pt>
                <c:pt idx="268">
                  <c:v>42125</c:v>
                </c:pt>
                <c:pt idx="269">
                  <c:v>42156</c:v>
                </c:pt>
                <c:pt idx="270">
                  <c:v>42186</c:v>
                </c:pt>
              </c:numCache>
            </c:numRef>
          </c:cat>
          <c:val>
            <c:numRef>
              <c:f>Data!$O$5:$O$274</c:f>
              <c:numCache>
                <c:formatCode>0.0</c:formatCode>
                <c:ptCount val="270"/>
                <c:pt idx="0">
                  <c:v>0</c:v>
                </c:pt>
                <c:pt idx="1">
                  <c:v>0.10000000000000853</c:v>
                </c:pt>
                <c:pt idx="2">
                  <c:v>-0.10000000000000853</c:v>
                </c:pt>
                <c:pt idx="3">
                  <c:v>0.20000000000000284</c:v>
                </c:pt>
                <c:pt idx="4">
                  <c:v>0</c:v>
                </c:pt>
                <c:pt idx="5">
                  <c:v>0.29999999999999716</c:v>
                </c:pt>
                <c:pt idx="6">
                  <c:v>0.79999999999999716</c:v>
                </c:pt>
                <c:pt idx="7">
                  <c:v>1.4000000000000057</c:v>
                </c:pt>
                <c:pt idx="8">
                  <c:v>0.20000000000000284</c:v>
                </c:pt>
                <c:pt idx="9">
                  <c:v>9.9999999999994316E-2</c:v>
                </c:pt>
                <c:pt idx="10">
                  <c:v>0.10000000000000853</c:v>
                </c:pt>
                <c:pt idx="11">
                  <c:v>9.9999999999994316E-2</c:v>
                </c:pt>
                <c:pt idx="12">
                  <c:v>0.40000000000000568</c:v>
                </c:pt>
                <c:pt idx="13">
                  <c:v>-0.10000000000000853</c:v>
                </c:pt>
                <c:pt idx="14">
                  <c:v>0</c:v>
                </c:pt>
                <c:pt idx="15">
                  <c:v>0.10000000000000853</c:v>
                </c:pt>
                <c:pt idx="16">
                  <c:v>0.19999999999998863</c:v>
                </c:pt>
                <c:pt idx="17">
                  <c:v>0.10000000000000853</c:v>
                </c:pt>
                <c:pt idx="18">
                  <c:v>0.79999999999999716</c:v>
                </c:pt>
                <c:pt idx="19">
                  <c:v>1.2000000000000028</c:v>
                </c:pt>
                <c:pt idx="20">
                  <c:v>9.9999999999994316E-2</c:v>
                </c:pt>
                <c:pt idx="21">
                  <c:v>0</c:v>
                </c:pt>
                <c:pt idx="22">
                  <c:v>0</c:v>
                </c:pt>
                <c:pt idx="23">
                  <c:v>1</c:v>
                </c:pt>
                <c:pt idx="24">
                  <c:v>0</c:v>
                </c:pt>
                <c:pt idx="25">
                  <c:v>-9.9999999999994316E-2</c:v>
                </c:pt>
                <c:pt idx="26">
                  <c:v>0</c:v>
                </c:pt>
                <c:pt idx="27">
                  <c:v>-0.10000000000000853</c:v>
                </c:pt>
                <c:pt idx="28">
                  <c:v>0.20000000000000284</c:v>
                </c:pt>
                <c:pt idx="29">
                  <c:v>0.20000000000000284</c:v>
                </c:pt>
                <c:pt idx="30">
                  <c:v>0.90000000000000568</c:v>
                </c:pt>
                <c:pt idx="31">
                  <c:v>1.2999999999999972</c:v>
                </c:pt>
                <c:pt idx="32">
                  <c:v>0</c:v>
                </c:pt>
                <c:pt idx="33">
                  <c:v>0</c:v>
                </c:pt>
                <c:pt idx="34">
                  <c:v>0.20000000000000284</c:v>
                </c:pt>
                <c:pt idx="35">
                  <c:v>0.19999999999998863</c:v>
                </c:pt>
                <c:pt idx="36">
                  <c:v>0.10000000000000853</c:v>
                </c:pt>
                <c:pt idx="37">
                  <c:v>0.20000000000000284</c:v>
                </c:pt>
                <c:pt idx="38">
                  <c:v>-0.5</c:v>
                </c:pt>
                <c:pt idx="39">
                  <c:v>0.5</c:v>
                </c:pt>
                <c:pt idx="40">
                  <c:v>0.19999999999998863</c:v>
                </c:pt>
                <c:pt idx="41">
                  <c:v>0.10000000000000853</c:v>
                </c:pt>
                <c:pt idx="42">
                  <c:v>1</c:v>
                </c:pt>
                <c:pt idx="43">
                  <c:v>1.0999999999999943</c:v>
                </c:pt>
                <c:pt idx="44">
                  <c:v>0.20000000000000284</c:v>
                </c:pt>
                <c:pt idx="45">
                  <c:v>0</c:v>
                </c:pt>
                <c:pt idx="46">
                  <c:v>9.9999999999994316E-2</c:v>
                </c:pt>
                <c:pt idx="47">
                  <c:v>0.30000000000001137</c:v>
                </c:pt>
                <c:pt idx="48">
                  <c:v>9.9999999999994316E-2</c:v>
                </c:pt>
                <c:pt idx="49">
                  <c:v>0</c:v>
                </c:pt>
                <c:pt idx="50">
                  <c:v>0</c:v>
                </c:pt>
                <c:pt idx="51">
                  <c:v>9.9999999999994316E-2</c:v>
                </c:pt>
                <c:pt idx="52">
                  <c:v>0.10000000000000853</c:v>
                </c:pt>
                <c:pt idx="53">
                  <c:v>0.20000000000000284</c:v>
                </c:pt>
                <c:pt idx="54">
                  <c:v>0.69999999999998863</c:v>
                </c:pt>
                <c:pt idx="55">
                  <c:v>1.1000000000000085</c:v>
                </c:pt>
                <c:pt idx="56">
                  <c:v>0.20000000000000284</c:v>
                </c:pt>
                <c:pt idx="57">
                  <c:v>9.9999999999994316E-2</c:v>
                </c:pt>
                <c:pt idx="58">
                  <c:v>0</c:v>
                </c:pt>
                <c:pt idx="59">
                  <c:v>-9.9999999999994316E-2</c:v>
                </c:pt>
                <c:pt idx="60">
                  <c:v>-0.10000000000000853</c:v>
                </c:pt>
                <c:pt idx="61">
                  <c:v>0.10000000000000853</c:v>
                </c:pt>
                <c:pt idx="62">
                  <c:v>0</c:v>
                </c:pt>
                <c:pt idx="63">
                  <c:v>0.19999999999998863</c:v>
                </c:pt>
                <c:pt idx="64">
                  <c:v>0</c:v>
                </c:pt>
                <c:pt idx="65">
                  <c:v>-9.9999999999994316E-2</c:v>
                </c:pt>
                <c:pt idx="66">
                  <c:v>9.9999999999994316E-2</c:v>
                </c:pt>
                <c:pt idx="67">
                  <c:v>0.80000000000001137</c:v>
                </c:pt>
                <c:pt idx="68">
                  <c:v>9.9999999999994316E-2</c:v>
                </c:pt>
                <c:pt idx="69">
                  <c:v>0</c:v>
                </c:pt>
                <c:pt idx="70">
                  <c:v>-0.29999999999999716</c:v>
                </c:pt>
                <c:pt idx="71">
                  <c:v>0.20000000000000284</c:v>
                </c:pt>
                <c:pt idx="72">
                  <c:v>0</c:v>
                </c:pt>
                <c:pt idx="73">
                  <c:v>-0.10000000000000853</c:v>
                </c:pt>
                <c:pt idx="74">
                  <c:v>-9.9999999999994316E-2</c:v>
                </c:pt>
                <c:pt idx="75">
                  <c:v>-0.29999999999999716</c:v>
                </c:pt>
                <c:pt idx="76">
                  <c:v>-0.10000000000000853</c:v>
                </c:pt>
                <c:pt idx="77">
                  <c:v>0.10000000000000853</c:v>
                </c:pt>
                <c:pt idx="78">
                  <c:v>0.79999999999999716</c:v>
                </c:pt>
                <c:pt idx="79">
                  <c:v>0.70000000000000284</c:v>
                </c:pt>
                <c:pt idx="80">
                  <c:v>0.19999999999998863</c:v>
                </c:pt>
                <c:pt idx="81">
                  <c:v>0.10000000000000853</c:v>
                </c:pt>
                <c:pt idx="82">
                  <c:v>9.9999999999994316E-2</c:v>
                </c:pt>
                <c:pt idx="83">
                  <c:v>0.40000000000000568</c:v>
                </c:pt>
                <c:pt idx="84">
                  <c:v>-0.5</c:v>
                </c:pt>
                <c:pt idx="85">
                  <c:v>-0.20000000000000284</c:v>
                </c:pt>
                <c:pt idx="86">
                  <c:v>-0.20000000000000284</c:v>
                </c:pt>
                <c:pt idx="87">
                  <c:v>0</c:v>
                </c:pt>
                <c:pt idx="88">
                  <c:v>-0.29999999999999716</c:v>
                </c:pt>
                <c:pt idx="89">
                  <c:v>0.5</c:v>
                </c:pt>
                <c:pt idx="90">
                  <c:v>0.79999999999999716</c:v>
                </c:pt>
                <c:pt idx="91">
                  <c:v>0.10000000000000853</c:v>
                </c:pt>
                <c:pt idx="92">
                  <c:v>0.69999999999998863</c:v>
                </c:pt>
                <c:pt idx="93">
                  <c:v>-0.39999999999999147</c:v>
                </c:pt>
                <c:pt idx="94">
                  <c:v>0.39999999999999147</c:v>
                </c:pt>
                <c:pt idx="95">
                  <c:v>0.30000000000001137</c:v>
                </c:pt>
                <c:pt idx="96">
                  <c:v>9.9999999999994316E-2</c:v>
                </c:pt>
                <c:pt idx="97">
                  <c:v>0.29999999999999716</c:v>
                </c:pt>
                <c:pt idx="98">
                  <c:v>-0.20000000000000284</c:v>
                </c:pt>
                <c:pt idx="99">
                  <c:v>-9.9999999999994316E-2</c:v>
                </c:pt>
                <c:pt idx="100">
                  <c:v>0.40000000000000568</c:v>
                </c:pt>
                <c:pt idx="101">
                  <c:v>0.39999999999999147</c:v>
                </c:pt>
                <c:pt idx="102">
                  <c:v>1</c:v>
                </c:pt>
                <c:pt idx="103">
                  <c:v>0.79999999999999716</c:v>
                </c:pt>
                <c:pt idx="104">
                  <c:v>0.5</c:v>
                </c:pt>
                <c:pt idx="105">
                  <c:v>-9.9999999999994316E-2</c:v>
                </c:pt>
                <c:pt idx="106">
                  <c:v>-9.9999999999994316E-2</c:v>
                </c:pt>
                <c:pt idx="107">
                  <c:v>0.29999999999999716</c:v>
                </c:pt>
                <c:pt idx="108">
                  <c:v>9.9999999999994316E-2</c:v>
                </c:pt>
                <c:pt idx="109">
                  <c:v>-0.70000000000000284</c:v>
                </c:pt>
                <c:pt idx="110">
                  <c:v>-0.39999999999999147</c:v>
                </c:pt>
                <c:pt idx="111">
                  <c:v>0.39999999999999147</c:v>
                </c:pt>
                <c:pt idx="112">
                  <c:v>0.30000000000001137</c:v>
                </c:pt>
                <c:pt idx="113">
                  <c:v>0.69999999999998863</c:v>
                </c:pt>
                <c:pt idx="114">
                  <c:v>1.3000000000000114</c:v>
                </c:pt>
                <c:pt idx="115">
                  <c:v>0.59999999999999432</c:v>
                </c:pt>
                <c:pt idx="116">
                  <c:v>-9.9999999999994316E-2</c:v>
                </c:pt>
                <c:pt idx="117">
                  <c:v>-0.10000000000000853</c:v>
                </c:pt>
                <c:pt idx="118">
                  <c:v>-9.9999999999994316E-2</c:v>
                </c:pt>
                <c:pt idx="119">
                  <c:v>0.5</c:v>
                </c:pt>
                <c:pt idx="120">
                  <c:v>0</c:v>
                </c:pt>
                <c:pt idx="121">
                  <c:v>-0.29999999999999716</c:v>
                </c:pt>
                <c:pt idx="122">
                  <c:v>-0.40000000000000568</c:v>
                </c:pt>
                <c:pt idx="123">
                  <c:v>-0.40000000000000568</c:v>
                </c:pt>
                <c:pt idx="124">
                  <c:v>-9.9999999999994316E-2</c:v>
                </c:pt>
                <c:pt idx="125">
                  <c:v>0.40000000000000568</c:v>
                </c:pt>
                <c:pt idx="126">
                  <c:v>1.1999999999999886</c:v>
                </c:pt>
                <c:pt idx="127">
                  <c:v>0.80000000000001137</c:v>
                </c:pt>
                <c:pt idx="128">
                  <c:v>0</c:v>
                </c:pt>
                <c:pt idx="129">
                  <c:v>-0.10000000000000853</c:v>
                </c:pt>
                <c:pt idx="130">
                  <c:v>0.10000000000000853</c:v>
                </c:pt>
                <c:pt idx="131">
                  <c:v>0.19999999999998863</c:v>
                </c:pt>
                <c:pt idx="132">
                  <c:v>0.10000000000000853</c:v>
                </c:pt>
                <c:pt idx="133">
                  <c:v>-0.10000000000000853</c:v>
                </c:pt>
                <c:pt idx="134">
                  <c:v>-0.19999999999998863</c:v>
                </c:pt>
                <c:pt idx="135">
                  <c:v>-0.30000000000001137</c:v>
                </c:pt>
                <c:pt idx="136">
                  <c:v>0.20000000000000284</c:v>
                </c:pt>
                <c:pt idx="137">
                  <c:v>0.10000000000000853</c:v>
                </c:pt>
                <c:pt idx="138">
                  <c:v>0.79999999999999716</c:v>
                </c:pt>
                <c:pt idx="139">
                  <c:v>1.2000000000000028</c:v>
                </c:pt>
                <c:pt idx="140">
                  <c:v>-0.40000000000000568</c:v>
                </c:pt>
                <c:pt idx="141">
                  <c:v>0.20000000000000284</c:v>
                </c:pt>
                <c:pt idx="142">
                  <c:v>-0.10000000000000853</c:v>
                </c:pt>
                <c:pt idx="143">
                  <c:v>0.10000000000000853</c:v>
                </c:pt>
                <c:pt idx="144">
                  <c:v>9.9999999999994316E-2</c:v>
                </c:pt>
                <c:pt idx="145">
                  <c:v>-9.9999999999994316E-2</c:v>
                </c:pt>
                <c:pt idx="146">
                  <c:v>0.20000000000000284</c:v>
                </c:pt>
                <c:pt idx="147">
                  <c:v>-0.20000000000000284</c:v>
                </c:pt>
                <c:pt idx="148">
                  <c:v>9.9999999999994316E-2</c:v>
                </c:pt>
                <c:pt idx="149">
                  <c:v>0.10000000000000853</c:v>
                </c:pt>
                <c:pt idx="150">
                  <c:v>0.79999999999999716</c:v>
                </c:pt>
                <c:pt idx="151">
                  <c:v>1.5999999999999943</c:v>
                </c:pt>
                <c:pt idx="152">
                  <c:v>-0.20000000000000284</c:v>
                </c:pt>
                <c:pt idx="153">
                  <c:v>0.20000000000000284</c:v>
                </c:pt>
                <c:pt idx="154">
                  <c:v>0</c:v>
                </c:pt>
                <c:pt idx="155">
                  <c:v>0.40000000000000568</c:v>
                </c:pt>
                <c:pt idx="156">
                  <c:v>0</c:v>
                </c:pt>
                <c:pt idx="157">
                  <c:v>-0.10000000000000853</c:v>
                </c:pt>
                <c:pt idx="158">
                  <c:v>0.20000000000000284</c:v>
                </c:pt>
                <c:pt idx="159">
                  <c:v>-9.9999999999994316E-2</c:v>
                </c:pt>
                <c:pt idx="160">
                  <c:v>0.20000000000000284</c:v>
                </c:pt>
                <c:pt idx="161">
                  <c:v>0.39999999999999147</c:v>
                </c:pt>
                <c:pt idx="162">
                  <c:v>1.2000000000000028</c:v>
                </c:pt>
                <c:pt idx="163">
                  <c:v>0.90000000000000568</c:v>
                </c:pt>
                <c:pt idx="164">
                  <c:v>9.9999999999994316E-2</c:v>
                </c:pt>
                <c:pt idx="165">
                  <c:v>-0.40000000000000568</c:v>
                </c:pt>
                <c:pt idx="166">
                  <c:v>-9.9999999999994316E-2</c:v>
                </c:pt>
                <c:pt idx="167">
                  <c:v>-0.18500000000000227</c:v>
                </c:pt>
                <c:pt idx="168">
                  <c:v>0.15600000000000591</c:v>
                </c:pt>
                <c:pt idx="169">
                  <c:v>0.25999999999999091</c:v>
                </c:pt>
                <c:pt idx="170">
                  <c:v>7.000000000000739E-2</c:v>
                </c:pt>
                <c:pt idx="171">
                  <c:v>0.48600000000000421</c:v>
                </c:pt>
                <c:pt idx="172">
                  <c:v>-5.3000000000011482E-2</c:v>
                </c:pt>
                <c:pt idx="173">
                  <c:v>0.29100000000001103</c:v>
                </c:pt>
                <c:pt idx="174">
                  <c:v>1.2860000000000014</c:v>
                </c:pt>
                <c:pt idx="175">
                  <c:v>0.96199999999998909</c:v>
                </c:pt>
                <c:pt idx="176">
                  <c:v>0.28400000000000603</c:v>
                </c:pt>
                <c:pt idx="177">
                  <c:v>-0.14799999999999613</c:v>
                </c:pt>
                <c:pt idx="178">
                  <c:v>9.6999999999994202E-2</c:v>
                </c:pt>
                <c:pt idx="179">
                  <c:v>0.25600000000000023</c:v>
                </c:pt>
                <c:pt idx="180">
                  <c:v>4.0000000000048885E-3</c:v>
                </c:pt>
                <c:pt idx="181">
                  <c:v>6.599999999998829E-2</c:v>
                </c:pt>
                <c:pt idx="182">
                  <c:v>0.24099999999999966</c:v>
                </c:pt>
                <c:pt idx="183">
                  <c:v>0.27500000000000568</c:v>
                </c:pt>
                <c:pt idx="184">
                  <c:v>0.48000000000000398</c:v>
                </c:pt>
                <c:pt idx="185">
                  <c:v>0.61699999999999022</c:v>
                </c:pt>
                <c:pt idx="186">
                  <c:v>1.2080000000000126</c:v>
                </c:pt>
                <c:pt idx="187">
                  <c:v>0.85199999999998965</c:v>
                </c:pt>
                <c:pt idx="188">
                  <c:v>0.1810000000000116</c:v>
                </c:pt>
                <c:pt idx="189">
                  <c:v>7.1999999999988518E-2</c:v>
                </c:pt>
                <c:pt idx="190">
                  <c:v>0.16300000000001091</c:v>
                </c:pt>
                <c:pt idx="191">
                  <c:v>0.22999999999998977</c:v>
                </c:pt>
                <c:pt idx="192">
                  <c:v>3.9000000000001478E-2</c:v>
                </c:pt>
                <c:pt idx="193">
                  <c:v>-3.0000000000001137E-3</c:v>
                </c:pt>
                <c:pt idx="194">
                  <c:v>8.5999999999998522E-2</c:v>
                </c:pt>
                <c:pt idx="195">
                  <c:v>0.19400000000000261</c:v>
                </c:pt>
                <c:pt idx="196">
                  <c:v>5.2000000000006708E-2</c:v>
                </c:pt>
                <c:pt idx="197">
                  <c:v>0.39499999999999602</c:v>
                </c:pt>
                <c:pt idx="198">
                  <c:v>1.2139999999999844</c:v>
                </c:pt>
                <c:pt idx="199">
                  <c:v>0.90700000000001069</c:v>
                </c:pt>
                <c:pt idx="200">
                  <c:v>9.2999999999989313E-2</c:v>
                </c:pt>
                <c:pt idx="201">
                  <c:v>-0.28299999999998704</c:v>
                </c:pt>
                <c:pt idx="202">
                  <c:v>3.8000000000010914E-2</c:v>
                </c:pt>
                <c:pt idx="203">
                  <c:v>0.18899999999999295</c:v>
                </c:pt>
                <c:pt idx="204">
                  <c:v>3.299999999998704E-2</c:v>
                </c:pt>
                <c:pt idx="205">
                  <c:v>0.13100000000000023</c:v>
                </c:pt>
                <c:pt idx="206">
                  <c:v>0.10800000000000409</c:v>
                </c:pt>
                <c:pt idx="207">
                  <c:v>-7.3999999999983856E-2</c:v>
                </c:pt>
                <c:pt idx="208">
                  <c:v>-7.0000000000050022E-3</c:v>
                </c:pt>
                <c:pt idx="209">
                  <c:v>0.3230000000000075</c:v>
                </c:pt>
                <c:pt idx="210">
                  <c:v>1.0129999999999768</c:v>
                </c:pt>
                <c:pt idx="211">
                  <c:v>0.55500000000000682</c:v>
                </c:pt>
                <c:pt idx="212">
                  <c:v>-0.19499999999999318</c:v>
                </c:pt>
                <c:pt idx="213">
                  <c:v>-6.4999999999997726E-2</c:v>
                </c:pt>
                <c:pt idx="214">
                  <c:v>-0.34600000000000364</c:v>
                </c:pt>
                <c:pt idx="215">
                  <c:v>0.11699999999999022</c:v>
                </c:pt>
                <c:pt idx="216">
                  <c:v>2.7000000000015234E-2</c:v>
                </c:pt>
                <c:pt idx="217">
                  <c:v>-1.0000000000019327E-2</c:v>
                </c:pt>
                <c:pt idx="218">
                  <c:v>-3.8999999999987267E-2</c:v>
                </c:pt>
                <c:pt idx="219">
                  <c:v>-4.3000000000006366E-2</c:v>
                </c:pt>
                <c:pt idx="220">
                  <c:v>-3.1999999999982265E-2</c:v>
                </c:pt>
                <c:pt idx="221">
                  <c:v>0.29099999999999682</c:v>
                </c:pt>
                <c:pt idx="222">
                  <c:v>1.1689999999999827</c:v>
                </c:pt>
                <c:pt idx="223">
                  <c:v>0.59900000000001796</c:v>
                </c:pt>
                <c:pt idx="224">
                  <c:v>0.1279999999999859</c:v>
                </c:pt>
                <c:pt idx="225">
                  <c:v>-4.9999999999954525E-3</c:v>
                </c:pt>
                <c:pt idx="226">
                  <c:v>-2.199999999999136E-2</c:v>
                </c:pt>
                <c:pt idx="227">
                  <c:v>0.33899999999999864</c:v>
                </c:pt>
                <c:pt idx="228">
                  <c:v>0.132000000000005</c:v>
                </c:pt>
                <c:pt idx="229">
                  <c:v>3.6000000000001364E-2</c:v>
                </c:pt>
                <c:pt idx="230">
                  <c:v>4.8999999999978172E-2</c:v>
                </c:pt>
                <c:pt idx="231">
                  <c:v>0.18600000000000705</c:v>
                </c:pt>
                <c:pt idx="232">
                  <c:v>-1.4000000000010004E-2</c:v>
                </c:pt>
                <c:pt idx="233">
                  <c:v>9.0000000000003411E-2</c:v>
                </c:pt>
                <c:pt idx="234">
                  <c:v>0.492999999999995</c:v>
                </c:pt>
                <c:pt idx="235">
                  <c:v>0.60000000000002274</c:v>
                </c:pt>
                <c:pt idx="236">
                  <c:v>0.1279999999999859</c:v>
                </c:pt>
                <c:pt idx="237">
                  <c:v>-3.1000000000005912E-2</c:v>
                </c:pt>
                <c:pt idx="238">
                  <c:v>-4.2000000000001592E-2</c:v>
                </c:pt>
                <c:pt idx="239">
                  <c:v>0.53100000000000591</c:v>
                </c:pt>
                <c:pt idx="240">
                  <c:v>0.29200000000000159</c:v>
                </c:pt>
                <c:pt idx="241">
                  <c:v>0.10800000000000409</c:v>
                </c:pt>
                <c:pt idx="242">
                  <c:v>-0.39500000000001023</c:v>
                </c:pt>
                <c:pt idx="243">
                  <c:v>-2.5999999999982037E-2</c:v>
                </c:pt>
                <c:pt idx="244">
                  <c:v>-0.10599999999999454</c:v>
                </c:pt>
                <c:pt idx="245">
                  <c:v>0.23599999999999</c:v>
                </c:pt>
                <c:pt idx="246">
                  <c:v>0.78499999999999659</c:v>
                </c:pt>
                <c:pt idx="247">
                  <c:v>0.60400000000001342</c:v>
                </c:pt>
                <c:pt idx="248">
                  <c:v>0.13700000000000045</c:v>
                </c:pt>
                <c:pt idx="249">
                  <c:v>-1.6000000000019554E-2</c:v>
                </c:pt>
                <c:pt idx="250">
                  <c:v>1.300000000000523E-2</c:v>
                </c:pt>
                <c:pt idx="251">
                  <c:v>0.14799999999999613</c:v>
                </c:pt>
                <c:pt idx="252">
                  <c:v>3.9999999999992042E-2</c:v>
                </c:pt>
                <c:pt idx="253">
                  <c:v>8.0000000000012506E-2</c:v>
                </c:pt>
                <c:pt idx="254">
                  <c:v>0.15399999999999636</c:v>
                </c:pt>
                <c:pt idx="255">
                  <c:v>-3.4999999999996589E-2</c:v>
                </c:pt>
                <c:pt idx="256">
                  <c:v>3.4999999999996589E-2</c:v>
                </c:pt>
                <c:pt idx="257">
                  <c:v>0.21999999999999886</c:v>
                </c:pt>
                <c:pt idx="258">
                  <c:v>0.64000000000001478</c:v>
                </c:pt>
                <c:pt idx="259">
                  <c:v>0.33499999999997954</c:v>
                </c:pt>
                <c:pt idx="260">
                  <c:v>-0.46599999999997976</c:v>
                </c:pt>
                <c:pt idx="261">
                  <c:v>-0.30000000000001137</c:v>
                </c:pt>
                <c:pt idx="262">
                  <c:v>-0.29800000000000182</c:v>
                </c:pt>
                <c:pt idx="263">
                  <c:v>0.19400000000001683</c:v>
                </c:pt>
                <c:pt idx="264">
                  <c:v>-4.4000000000011141E-2</c:v>
                </c:pt>
                <c:pt idx="265">
                  <c:v>3.9999999999906777E-3</c:v>
                </c:pt>
                <c:pt idx="266">
                  <c:v>0.14300000000000068</c:v>
                </c:pt>
                <c:pt idx="267">
                  <c:v>-0.30699999999998795</c:v>
                </c:pt>
                <c:pt idx="268">
                  <c:v>2.5000000000005684E-2</c:v>
                </c:pt>
                <c:pt idx="269">
                  <c:v>0.17499999999998295</c:v>
                </c:pt>
              </c:numCache>
            </c:numRef>
          </c:val>
          <c:smooth val="0"/>
          <c:extLst>
            <c:ext xmlns:c16="http://schemas.microsoft.com/office/drawing/2014/chart" uri="{C3380CC4-5D6E-409C-BE32-E72D297353CC}">
              <c16:uniqueId val="{00000000-F626-4D31-86B5-1374CA6C7A64}"/>
            </c:ext>
          </c:extLst>
        </c:ser>
        <c:dLbls>
          <c:showLegendKey val="0"/>
          <c:showVal val="0"/>
          <c:showCatName val="0"/>
          <c:showSerName val="0"/>
          <c:showPercent val="0"/>
          <c:showBubbleSize val="0"/>
        </c:dLbls>
        <c:marker val="1"/>
        <c:smooth val="0"/>
        <c:axId val="613481120"/>
        <c:axId val="605546336"/>
      </c:lineChart>
      <c:dateAx>
        <c:axId val="613481120"/>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605546336"/>
        <c:crosses val="autoZero"/>
        <c:auto val="1"/>
        <c:lblOffset val="100"/>
        <c:baseTimeUnit val="months"/>
      </c:dateAx>
      <c:valAx>
        <c:axId val="605546336"/>
        <c:scaling>
          <c:orientation val="minMax"/>
        </c:scaling>
        <c:delete val="0"/>
        <c:axPos val="l"/>
        <c:numFmt formatCode="General" sourceLinked="0"/>
        <c:majorTickMark val="out"/>
        <c:minorTickMark val="none"/>
        <c:tickLblPos val="nextTo"/>
        <c:txPr>
          <a:bodyPr/>
          <a:lstStyle/>
          <a:p>
            <a:pPr>
              <a:defRPr sz="800" b="0"/>
            </a:pPr>
            <a:endParaRPr lang="en-US"/>
          </a:p>
        </c:txPr>
        <c:crossAx val="61348112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Food, Beverages / Differences</a:t>
            </a:r>
          </a:p>
        </c:rich>
      </c:tx>
      <c:layout/>
      <c:overlay val="0"/>
    </c:title>
    <c:autoTitleDeleted val="0"/>
    <c:plotArea>
      <c:layout/>
      <c:lineChart>
        <c:grouping val="standard"/>
        <c:varyColors val="0"/>
        <c:ser>
          <c:idx val="0"/>
          <c:order val="0"/>
          <c:tx>
            <c:strRef>
              <c:f>Data!$P$4</c:f>
              <c:strCache>
                <c:ptCount val="1"/>
              </c:strCache>
            </c:strRef>
          </c:tx>
          <c:spPr>
            <a:ln>
              <a:solidFill>
                <a:srgbClr val="333399"/>
              </a:solidFill>
              <a:prstDash val="solid"/>
            </a:ln>
          </c:spPr>
          <c:marker>
            <c:symbol val="diamond"/>
            <c:size val="3"/>
          </c:marker>
          <c:cat>
            <c:numRef>
              <c:f>Data!$L$4:$L$274</c:f>
              <c:numCache>
                <c:formatCode>mmm\-yy</c:formatCode>
                <c:ptCount val="271"/>
                <c:pt idx="0">
                  <c:v>33970</c:v>
                </c:pt>
                <c:pt idx="1">
                  <c:v>34001</c:v>
                </c:pt>
                <c:pt idx="2">
                  <c:v>34029</c:v>
                </c:pt>
                <c:pt idx="3">
                  <c:v>34060</c:v>
                </c:pt>
                <c:pt idx="4">
                  <c:v>34090</c:v>
                </c:pt>
                <c:pt idx="5">
                  <c:v>34121</c:v>
                </c:pt>
                <c:pt idx="6">
                  <c:v>34151</c:v>
                </c:pt>
                <c:pt idx="7">
                  <c:v>34182</c:v>
                </c:pt>
                <c:pt idx="8">
                  <c:v>34213</c:v>
                </c:pt>
                <c:pt idx="9">
                  <c:v>34243</c:v>
                </c:pt>
                <c:pt idx="10">
                  <c:v>34274</c:v>
                </c:pt>
                <c:pt idx="11">
                  <c:v>34304</c:v>
                </c:pt>
                <c:pt idx="12">
                  <c:v>34335</c:v>
                </c:pt>
                <c:pt idx="13">
                  <c:v>34366</c:v>
                </c:pt>
                <c:pt idx="14">
                  <c:v>34394</c:v>
                </c:pt>
                <c:pt idx="15">
                  <c:v>34425</c:v>
                </c:pt>
                <c:pt idx="16">
                  <c:v>34455</c:v>
                </c:pt>
                <c:pt idx="17">
                  <c:v>34486</c:v>
                </c:pt>
                <c:pt idx="18">
                  <c:v>34516</c:v>
                </c:pt>
                <c:pt idx="19">
                  <c:v>34547</c:v>
                </c:pt>
                <c:pt idx="20">
                  <c:v>34578</c:v>
                </c:pt>
                <c:pt idx="21">
                  <c:v>34608</c:v>
                </c:pt>
                <c:pt idx="22">
                  <c:v>34639</c:v>
                </c:pt>
                <c:pt idx="23">
                  <c:v>34669</c:v>
                </c:pt>
                <c:pt idx="24">
                  <c:v>34700</c:v>
                </c:pt>
                <c:pt idx="25">
                  <c:v>34731</c:v>
                </c:pt>
                <c:pt idx="26">
                  <c:v>34759</c:v>
                </c:pt>
                <c:pt idx="27">
                  <c:v>34790</c:v>
                </c:pt>
                <c:pt idx="28">
                  <c:v>34820</c:v>
                </c:pt>
                <c:pt idx="29">
                  <c:v>34851</c:v>
                </c:pt>
                <c:pt idx="30">
                  <c:v>34881</c:v>
                </c:pt>
                <c:pt idx="31">
                  <c:v>34912</c:v>
                </c:pt>
                <c:pt idx="32">
                  <c:v>34943</c:v>
                </c:pt>
                <c:pt idx="33">
                  <c:v>34973</c:v>
                </c:pt>
                <c:pt idx="34">
                  <c:v>35004</c:v>
                </c:pt>
                <c:pt idx="35">
                  <c:v>35034</c:v>
                </c:pt>
                <c:pt idx="36">
                  <c:v>35065</c:v>
                </c:pt>
                <c:pt idx="37">
                  <c:v>35096</c:v>
                </c:pt>
                <c:pt idx="38">
                  <c:v>35125</c:v>
                </c:pt>
                <c:pt idx="39">
                  <c:v>35156</c:v>
                </c:pt>
                <c:pt idx="40">
                  <c:v>35186</c:v>
                </c:pt>
                <c:pt idx="41">
                  <c:v>35217</c:v>
                </c:pt>
                <c:pt idx="42">
                  <c:v>35247</c:v>
                </c:pt>
                <c:pt idx="43">
                  <c:v>35278</c:v>
                </c:pt>
                <c:pt idx="44">
                  <c:v>35309</c:v>
                </c:pt>
                <c:pt idx="45">
                  <c:v>35339</c:v>
                </c:pt>
                <c:pt idx="46">
                  <c:v>35370</c:v>
                </c:pt>
                <c:pt idx="47">
                  <c:v>35400</c:v>
                </c:pt>
                <c:pt idx="48">
                  <c:v>35431</c:v>
                </c:pt>
                <c:pt idx="49">
                  <c:v>35462</c:v>
                </c:pt>
                <c:pt idx="50">
                  <c:v>35490</c:v>
                </c:pt>
                <c:pt idx="51">
                  <c:v>35521</c:v>
                </c:pt>
                <c:pt idx="52">
                  <c:v>35551</c:v>
                </c:pt>
                <c:pt idx="53">
                  <c:v>35582</c:v>
                </c:pt>
                <c:pt idx="54">
                  <c:v>35612</c:v>
                </c:pt>
                <c:pt idx="55">
                  <c:v>35643</c:v>
                </c:pt>
                <c:pt idx="56">
                  <c:v>35674</c:v>
                </c:pt>
                <c:pt idx="57">
                  <c:v>35704</c:v>
                </c:pt>
                <c:pt idx="58">
                  <c:v>35735</c:v>
                </c:pt>
                <c:pt idx="59">
                  <c:v>35765</c:v>
                </c:pt>
                <c:pt idx="60">
                  <c:v>35796</c:v>
                </c:pt>
                <c:pt idx="61">
                  <c:v>35827</c:v>
                </c:pt>
                <c:pt idx="62">
                  <c:v>35855</c:v>
                </c:pt>
                <c:pt idx="63">
                  <c:v>35886</c:v>
                </c:pt>
                <c:pt idx="64">
                  <c:v>35916</c:v>
                </c:pt>
                <c:pt idx="65">
                  <c:v>35947</c:v>
                </c:pt>
                <c:pt idx="66">
                  <c:v>35977</c:v>
                </c:pt>
                <c:pt idx="67">
                  <c:v>36008</c:v>
                </c:pt>
                <c:pt idx="68">
                  <c:v>36039</c:v>
                </c:pt>
                <c:pt idx="69">
                  <c:v>36069</c:v>
                </c:pt>
                <c:pt idx="70">
                  <c:v>36100</c:v>
                </c:pt>
                <c:pt idx="71">
                  <c:v>36130</c:v>
                </c:pt>
                <c:pt idx="72">
                  <c:v>36161</c:v>
                </c:pt>
                <c:pt idx="73">
                  <c:v>36192</c:v>
                </c:pt>
                <c:pt idx="74">
                  <c:v>36220</c:v>
                </c:pt>
                <c:pt idx="75">
                  <c:v>36251</c:v>
                </c:pt>
                <c:pt idx="76">
                  <c:v>36281</c:v>
                </c:pt>
                <c:pt idx="77">
                  <c:v>36312</c:v>
                </c:pt>
                <c:pt idx="78">
                  <c:v>36342</c:v>
                </c:pt>
                <c:pt idx="79">
                  <c:v>36373</c:v>
                </c:pt>
                <c:pt idx="80">
                  <c:v>36404</c:v>
                </c:pt>
                <c:pt idx="81">
                  <c:v>36434</c:v>
                </c:pt>
                <c:pt idx="82">
                  <c:v>36465</c:v>
                </c:pt>
                <c:pt idx="83">
                  <c:v>36495</c:v>
                </c:pt>
                <c:pt idx="84">
                  <c:v>36526</c:v>
                </c:pt>
                <c:pt idx="85">
                  <c:v>36557</c:v>
                </c:pt>
                <c:pt idx="86">
                  <c:v>36586</c:v>
                </c:pt>
                <c:pt idx="87">
                  <c:v>36617</c:v>
                </c:pt>
                <c:pt idx="88">
                  <c:v>36647</c:v>
                </c:pt>
                <c:pt idx="89">
                  <c:v>36678</c:v>
                </c:pt>
                <c:pt idx="90">
                  <c:v>36708</c:v>
                </c:pt>
                <c:pt idx="91">
                  <c:v>36739</c:v>
                </c:pt>
                <c:pt idx="92">
                  <c:v>36770</c:v>
                </c:pt>
                <c:pt idx="93">
                  <c:v>36800</c:v>
                </c:pt>
                <c:pt idx="94">
                  <c:v>36831</c:v>
                </c:pt>
                <c:pt idx="95">
                  <c:v>36861</c:v>
                </c:pt>
                <c:pt idx="96">
                  <c:v>36892</c:v>
                </c:pt>
                <c:pt idx="97">
                  <c:v>36923</c:v>
                </c:pt>
                <c:pt idx="98">
                  <c:v>36951</c:v>
                </c:pt>
                <c:pt idx="99">
                  <c:v>36982</c:v>
                </c:pt>
                <c:pt idx="100">
                  <c:v>37012</c:v>
                </c:pt>
                <c:pt idx="101">
                  <c:v>37043</c:v>
                </c:pt>
                <c:pt idx="102">
                  <c:v>37073</c:v>
                </c:pt>
                <c:pt idx="103">
                  <c:v>37104</c:v>
                </c:pt>
                <c:pt idx="104">
                  <c:v>37135</c:v>
                </c:pt>
                <c:pt idx="105">
                  <c:v>37165</c:v>
                </c:pt>
                <c:pt idx="106">
                  <c:v>37196</c:v>
                </c:pt>
                <c:pt idx="107">
                  <c:v>37226</c:v>
                </c:pt>
                <c:pt idx="108">
                  <c:v>37257</c:v>
                </c:pt>
                <c:pt idx="109">
                  <c:v>37288</c:v>
                </c:pt>
                <c:pt idx="110">
                  <c:v>37316</c:v>
                </c:pt>
                <c:pt idx="111">
                  <c:v>37347</c:v>
                </c:pt>
                <c:pt idx="112">
                  <c:v>37377</c:v>
                </c:pt>
                <c:pt idx="113">
                  <c:v>37408</c:v>
                </c:pt>
                <c:pt idx="114">
                  <c:v>37438</c:v>
                </c:pt>
                <c:pt idx="115">
                  <c:v>37469</c:v>
                </c:pt>
                <c:pt idx="116">
                  <c:v>37500</c:v>
                </c:pt>
                <c:pt idx="117">
                  <c:v>37530</c:v>
                </c:pt>
                <c:pt idx="118">
                  <c:v>37561</c:v>
                </c:pt>
                <c:pt idx="119">
                  <c:v>37591</c:v>
                </c:pt>
                <c:pt idx="120">
                  <c:v>37622</c:v>
                </c:pt>
                <c:pt idx="121">
                  <c:v>37653</c:v>
                </c:pt>
                <c:pt idx="122">
                  <c:v>37681</c:v>
                </c:pt>
                <c:pt idx="123">
                  <c:v>37712</c:v>
                </c:pt>
                <c:pt idx="124">
                  <c:v>37742</c:v>
                </c:pt>
                <c:pt idx="125">
                  <c:v>37773</c:v>
                </c:pt>
                <c:pt idx="126">
                  <c:v>37803</c:v>
                </c:pt>
                <c:pt idx="127">
                  <c:v>37834</c:v>
                </c:pt>
                <c:pt idx="128">
                  <c:v>37865</c:v>
                </c:pt>
                <c:pt idx="129">
                  <c:v>37895</c:v>
                </c:pt>
                <c:pt idx="130">
                  <c:v>37926</c:v>
                </c:pt>
                <c:pt idx="131">
                  <c:v>37956</c:v>
                </c:pt>
                <c:pt idx="132">
                  <c:v>37987</c:v>
                </c:pt>
                <c:pt idx="133">
                  <c:v>38018</c:v>
                </c:pt>
                <c:pt idx="134">
                  <c:v>38047</c:v>
                </c:pt>
                <c:pt idx="135">
                  <c:v>38078</c:v>
                </c:pt>
                <c:pt idx="136">
                  <c:v>38108</c:v>
                </c:pt>
                <c:pt idx="137">
                  <c:v>38139</c:v>
                </c:pt>
                <c:pt idx="138">
                  <c:v>38169</c:v>
                </c:pt>
                <c:pt idx="139">
                  <c:v>38200</c:v>
                </c:pt>
                <c:pt idx="140">
                  <c:v>38231</c:v>
                </c:pt>
                <c:pt idx="141">
                  <c:v>38261</c:v>
                </c:pt>
                <c:pt idx="142">
                  <c:v>38292</c:v>
                </c:pt>
                <c:pt idx="143">
                  <c:v>38322</c:v>
                </c:pt>
                <c:pt idx="144">
                  <c:v>38353</c:v>
                </c:pt>
                <c:pt idx="145">
                  <c:v>38384</c:v>
                </c:pt>
                <c:pt idx="146">
                  <c:v>38412</c:v>
                </c:pt>
                <c:pt idx="147">
                  <c:v>38443</c:v>
                </c:pt>
                <c:pt idx="148">
                  <c:v>38473</c:v>
                </c:pt>
                <c:pt idx="149">
                  <c:v>38504</c:v>
                </c:pt>
                <c:pt idx="150">
                  <c:v>38534</c:v>
                </c:pt>
                <c:pt idx="151">
                  <c:v>38565</c:v>
                </c:pt>
                <c:pt idx="152">
                  <c:v>38596</c:v>
                </c:pt>
                <c:pt idx="153">
                  <c:v>38626</c:v>
                </c:pt>
                <c:pt idx="154">
                  <c:v>38657</c:v>
                </c:pt>
                <c:pt idx="155">
                  <c:v>38687</c:v>
                </c:pt>
                <c:pt idx="156">
                  <c:v>38718</c:v>
                </c:pt>
                <c:pt idx="157">
                  <c:v>38749</c:v>
                </c:pt>
                <c:pt idx="158">
                  <c:v>38777</c:v>
                </c:pt>
                <c:pt idx="159">
                  <c:v>38808</c:v>
                </c:pt>
                <c:pt idx="160">
                  <c:v>38838</c:v>
                </c:pt>
                <c:pt idx="161">
                  <c:v>38869</c:v>
                </c:pt>
                <c:pt idx="162">
                  <c:v>38899</c:v>
                </c:pt>
                <c:pt idx="163">
                  <c:v>38930</c:v>
                </c:pt>
                <c:pt idx="164">
                  <c:v>38961</c:v>
                </c:pt>
                <c:pt idx="165">
                  <c:v>38991</c:v>
                </c:pt>
                <c:pt idx="166">
                  <c:v>39022</c:v>
                </c:pt>
                <c:pt idx="167">
                  <c:v>39052</c:v>
                </c:pt>
                <c:pt idx="168">
                  <c:v>39083</c:v>
                </c:pt>
                <c:pt idx="169">
                  <c:v>39114</c:v>
                </c:pt>
                <c:pt idx="170">
                  <c:v>39142</c:v>
                </c:pt>
                <c:pt idx="171">
                  <c:v>39173</c:v>
                </c:pt>
                <c:pt idx="172">
                  <c:v>39203</c:v>
                </c:pt>
                <c:pt idx="173">
                  <c:v>39234</c:v>
                </c:pt>
                <c:pt idx="174">
                  <c:v>39264</c:v>
                </c:pt>
                <c:pt idx="175">
                  <c:v>39295</c:v>
                </c:pt>
                <c:pt idx="176">
                  <c:v>39326</c:v>
                </c:pt>
                <c:pt idx="177">
                  <c:v>39356</c:v>
                </c:pt>
                <c:pt idx="178">
                  <c:v>39387</c:v>
                </c:pt>
                <c:pt idx="179">
                  <c:v>39417</c:v>
                </c:pt>
                <c:pt idx="180">
                  <c:v>39448</c:v>
                </c:pt>
                <c:pt idx="181">
                  <c:v>39479</c:v>
                </c:pt>
                <c:pt idx="182">
                  <c:v>39508</c:v>
                </c:pt>
                <c:pt idx="183">
                  <c:v>39539</c:v>
                </c:pt>
                <c:pt idx="184">
                  <c:v>39569</c:v>
                </c:pt>
                <c:pt idx="185">
                  <c:v>39600</c:v>
                </c:pt>
                <c:pt idx="186">
                  <c:v>39630</c:v>
                </c:pt>
                <c:pt idx="187">
                  <c:v>39661</c:v>
                </c:pt>
                <c:pt idx="188">
                  <c:v>39692</c:v>
                </c:pt>
                <c:pt idx="189">
                  <c:v>39722</c:v>
                </c:pt>
                <c:pt idx="190">
                  <c:v>39753</c:v>
                </c:pt>
                <c:pt idx="191">
                  <c:v>39783</c:v>
                </c:pt>
                <c:pt idx="192">
                  <c:v>39814</c:v>
                </c:pt>
                <c:pt idx="193">
                  <c:v>39845</c:v>
                </c:pt>
                <c:pt idx="194">
                  <c:v>39873</c:v>
                </c:pt>
                <c:pt idx="195">
                  <c:v>39904</c:v>
                </c:pt>
                <c:pt idx="196">
                  <c:v>39934</c:v>
                </c:pt>
                <c:pt idx="197">
                  <c:v>39965</c:v>
                </c:pt>
                <c:pt idx="198">
                  <c:v>39995</c:v>
                </c:pt>
                <c:pt idx="199">
                  <c:v>40026</c:v>
                </c:pt>
                <c:pt idx="200">
                  <c:v>40057</c:v>
                </c:pt>
                <c:pt idx="201">
                  <c:v>40087</c:v>
                </c:pt>
                <c:pt idx="202">
                  <c:v>40118</c:v>
                </c:pt>
                <c:pt idx="203">
                  <c:v>40148</c:v>
                </c:pt>
                <c:pt idx="204">
                  <c:v>40179</c:v>
                </c:pt>
                <c:pt idx="205">
                  <c:v>40210</c:v>
                </c:pt>
                <c:pt idx="206">
                  <c:v>40238</c:v>
                </c:pt>
                <c:pt idx="207">
                  <c:v>40269</c:v>
                </c:pt>
                <c:pt idx="208">
                  <c:v>40299</c:v>
                </c:pt>
                <c:pt idx="209">
                  <c:v>40330</c:v>
                </c:pt>
                <c:pt idx="210">
                  <c:v>40360</c:v>
                </c:pt>
                <c:pt idx="211">
                  <c:v>40391</c:v>
                </c:pt>
                <c:pt idx="212">
                  <c:v>40422</c:v>
                </c:pt>
                <c:pt idx="213">
                  <c:v>40452</c:v>
                </c:pt>
                <c:pt idx="214">
                  <c:v>40483</c:v>
                </c:pt>
                <c:pt idx="215">
                  <c:v>40513</c:v>
                </c:pt>
                <c:pt idx="216">
                  <c:v>40544</c:v>
                </c:pt>
                <c:pt idx="217">
                  <c:v>40575</c:v>
                </c:pt>
                <c:pt idx="218">
                  <c:v>40603</c:v>
                </c:pt>
                <c:pt idx="219">
                  <c:v>40634</c:v>
                </c:pt>
                <c:pt idx="220">
                  <c:v>40664</c:v>
                </c:pt>
                <c:pt idx="221">
                  <c:v>40695</c:v>
                </c:pt>
                <c:pt idx="222">
                  <c:v>40725</c:v>
                </c:pt>
                <c:pt idx="223">
                  <c:v>40756</c:v>
                </c:pt>
                <c:pt idx="224">
                  <c:v>40787</c:v>
                </c:pt>
                <c:pt idx="225">
                  <c:v>40817</c:v>
                </c:pt>
                <c:pt idx="226">
                  <c:v>40848</c:v>
                </c:pt>
                <c:pt idx="227">
                  <c:v>40878</c:v>
                </c:pt>
                <c:pt idx="228">
                  <c:v>40909</c:v>
                </c:pt>
                <c:pt idx="229">
                  <c:v>40940</c:v>
                </c:pt>
                <c:pt idx="230">
                  <c:v>40969</c:v>
                </c:pt>
                <c:pt idx="231">
                  <c:v>41000</c:v>
                </c:pt>
                <c:pt idx="232">
                  <c:v>41030</c:v>
                </c:pt>
                <c:pt idx="233">
                  <c:v>41061</c:v>
                </c:pt>
                <c:pt idx="234">
                  <c:v>41091</c:v>
                </c:pt>
                <c:pt idx="235">
                  <c:v>41122</c:v>
                </c:pt>
                <c:pt idx="236">
                  <c:v>41153</c:v>
                </c:pt>
                <c:pt idx="237">
                  <c:v>41183</c:v>
                </c:pt>
                <c:pt idx="238">
                  <c:v>41214</c:v>
                </c:pt>
                <c:pt idx="239">
                  <c:v>41244</c:v>
                </c:pt>
                <c:pt idx="240">
                  <c:v>41275</c:v>
                </c:pt>
                <c:pt idx="241">
                  <c:v>41306</c:v>
                </c:pt>
                <c:pt idx="242">
                  <c:v>41334</c:v>
                </c:pt>
                <c:pt idx="243">
                  <c:v>41365</c:v>
                </c:pt>
                <c:pt idx="244">
                  <c:v>41395</c:v>
                </c:pt>
                <c:pt idx="245">
                  <c:v>41426</c:v>
                </c:pt>
                <c:pt idx="246">
                  <c:v>41456</c:v>
                </c:pt>
                <c:pt idx="247">
                  <c:v>41487</c:v>
                </c:pt>
                <c:pt idx="248">
                  <c:v>41518</c:v>
                </c:pt>
                <c:pt idx="249">
                  <c:v>41548</c:v>
                </c:pt>
                <c:pt idx="250">
                  <c:v>41579</c:v>
                </c:pt>
                <c:pt idx="251">
                  <c:v>41609</c:v>
                </c:pt>
                <c:pt idx="252">
                  <c:v>41640</c:v>
                </c:pt>
                <c:pt idx="253">
                  <c:v>41671</c:v>
                </c:pt>
                <c:pt idx="254">
                  <c:v>41699</c:v>
                </c:pt>
                <c:pt idx="255">
                  <c:v>41730</c:v>
                </c:pt>
                <c:pt idx="256">
                  <c:v>41760</c:v>
                </c:pt>
                <c:pt idx="257">
                  <c:v>41791</c:v>
                </c:pt>
                <c:pt idx="258">
                  <c:v>41821</c:v>
                </c:pt>
                <c:pt idx="259">
                  <c:v>41852</c:v>
                </c:pt>
                <c:pt idx="260">
                  <c:v>41883</c:v>
                </c:pt>
                <c:pt idx="261">
                  <c:v>41913</c:v>
                </c:pt>
                <c:pt idx="262">
                  <c:v>41944</c:v>
                </c:pt>
                <c:pt idx="263">
                  <c:v>41974</c:v>
                </c:pt>
                <c:pt idx="264">
                  <c:v>42005</c:v>
                </c:pt>
                <c:pt idx="265">
                  <c:v>42036</c:v>
                </c:pt>
                <c:pt idx="266">
                  <c:v>42064</c:v>
                </c:pt>
                <c:pt idx="267">
                  <c:v>42095</c:v>
                </c:pt>
                <c:pt idx="268">
                  <c:v>42125</c:v>
                </c:pt>
                <c:pt idx="269">
                  <c:v>42156</c:v>
                </c:pt>
                <c:pt idx="270">
                  <c:v>42186</c:v>
                </c:pt>
              </c:numCache>
            </c:numRef>
          </c:cat>
          <c:val>
            <c:numRef>
              <c:f>Data!$P$5:$P$274</c:f>
              <c:numCache>
                <c:formatCode>0.0</c:formatCode>
                <c:ptCount val="270"/>
                <c:pt idx="0">
                  <c:v>0.19999999999998863</c:v>
                </c:pt>
                <c:pt idx="1">
                  <c:v>0.20000000000001705</c:v>
                </c:pt>
                <c:pt idx="2">
                  <c:v>0.5</c:v>
                </c:pt>
                <c:pt idx="3">
                  <c:v>0.40000000000000568</c:v>
                </c:pt>
                <c:pt idx="4">
                  <c:v>-0.70000000000001705</c:v>
                </c:pt>
                <c:pt idx="5">
                  <c:v>0</c:v>
                </c:pt>
                <c:pt idx="6">
                  <c:v>0.40000000000000568</c:v>
                </c:pt>
                <c:pt idx="7">
                  <c:v>0.30000000000001137</c:v>
                </c:pt>
                <c:pt idx="8">
                  <c:v>0.5</c:v>
                </c:pt>
                <c:pt idx="9">
                  <c:v>0.29999999999998295</c:v>
                </c:pt>
                <c:pt idx="10">
                  <c:v>0.70000000000001705</c:v>
                </c:pt>
                <c:pt idx="11">
                  <c:v>1</c:v>
                </c:pt>
                <c:pt idx="12">
                  <c:v>-0.70000000000001705</c:v>
                </c:pt>
                <c:pt idx="13">
                  <c:v>0.30000000000001137</c:v>
                </c:pt>
                <c:pt idx="14">
                  <c:v>9.9999999999994316E-2</c:v>
                </c:pt>
                <c:pt idx="15">
                  <c:v>9.9999999999994316E-2</c:v>
                </c:pt>
                <c:pt idx="16">
                  <c:v>9.9999999999994316E-2</c:v>
                </c:pt>
                <c:pt idx="17">
                  <c:v>0.60000000000002274</c:v>
                </c:pt>
                <c:pt idx="18">
                  <c:v>0.5</c:v>
                </c:pt>
                <c:pt idx="19">
                  <c:v>0.29999999999998295</c:v>
                </c:pt>
                <c:pt idx="20">
                  <c:v>0</c:v>
                </c:pt>
                <c:pt idx="21">
                  <c:v>0.30000000000001137</c:v>
                </c:pt>
                <c:pt idx="22">
                  <c:v>1.2999999999999829</c:v>
                </c:pt>
                <c:pt idx="23">
                  <c:v>0.70000000000001705</c:v>
                </c:pt>
                <c:pt idx="24">
                  <c:v>-9.9999999999994316E-2</c:v>
                </c:pt>
                <c:pt idx="25">
                  <c:v>9.9999999999994316E-2</c:v>
                </c:pt>
                <c:pt idx="26">
                  <c:v>1</c:v>
                </c:pt>
                <c:pt idx="27">
                  <c:v>-0.20000000000001705</c:v>
                </c:pt>
                <c:pt idx="28">
                  <c:v>-0.29999999999998295</c:v>
                </c:pt>
                <c:pt idx="29">
                  <c:v>0.19999999999998863</c:v>
                </c:pt>
                <c:pt idx="30">
                  <c:v>0.30000000000001137</c:v>
                </c:pt>
                <c:pt idx="31">
                  <c:v>0.5</c:v>
                </c:pt>
                <c:pt idx="32">
                  <c:v>0.40000000000000568</c:v>
                </c:pt>
                <c:pt idx="33">
                  <c:v>0</c:v>
                </c:pt>
                <c:pt idx="34">
                  <c:v>0.5</c:v>
                </c:pt>
                <c:pt idx="35">
                  <c:v>1.0999999999999943</c:v>
                </c:pt>
                <c:pt idx="36">
                  <c:v>-9.9999999999994316E-2</c:v>
                </c:pt>
                <c:pt idx="37">
                  <c:v>0.79999999999998295</c:v>
                </c:pt>
                <c:pt idx="38">
                  <c:v>0.59999999999999432</c:v>
                </c:pt>
                <c:pt idx="39">
                  <c:v>-0.19999999999998863</c:v>
                </c:pt>
                <c:pt idx="40">
                  <c:v>0.59999999999999432</c:v>
                </c:pt>
                <c:pt idx="41">
                  <c:v>0.5</c:v>
                </c:pt>
                <c:pt idx="42">
                  <c:v>0.59999999999999432</c:v>
                </c:pt>
                <c:pt idx="43">
                  <c:v>0.80000000000001137</c:v>
                </c:pt>
                <c:pt idx="44">
                  <c:v>0.80000000000001137</c:v>
                </c:pt>
                <c:pt idx="45">
                  <c:v>0.39999999999997726</c:v>
                </c:pt>
                <c:pt idx="46">
                  <c:v>0.40000000000000568</c:v>
                </c:pt>
                <c:pt idx="47">
                  <c:v>0.30000000000001137</c:v>
                </c:pt>
                <c:pt idx="48">
                  <c:v>0</c:v>
                </c:pt>
                <c:pt idx="49">
                  <c:v>0.19999999999998863</c:v>
                </c:pt>
                <c:pt idx="50">
                  <c:v>0</c:v>
                </c:pt>
                <c:pt idx="51">
                  <c:v>0</c:v>
                </c:pt>
                <c:pt idx="52">
                  <c:v>0</c:v>
                </c:pt>
                <c:pt idx="53">
                  <c:v>0.40000000000000568</c:v>
                </c:pt>
                <c:pt idx="54">
                  <c:v>0.59999999999999432</c:v>
                </c:pt>
                <c:pt idx="55">
                  <c:v>0.30000000000001137</c:v>
                </c:pt>
                <c:pt idx="56">
                  <c:v>0.29999999999998295</c:v>
                </c:pt>
                <c:pt idx="57">
                  <c:v>0.20000000000001705</c:v>
                </c:pt>
                <c:pt idx="58">
                  <c:v>0.19999999999998863</c:v>
                </c:pt>
                <c:pt idx="59">
                  <c:v>1.2000000000000171</c:v>
                </c:pt>
                <c:pt idx="60">
                  <c:v>-0.5</c:v>
                </c:pt>
                <c:pt idx="61">
                  <c:v>0.29999999999998295</c:v>
                </c:pt>
                <c:pt idx="62">
                  <c:v>9.9999999999994316E-2</c:v>
                </c:pt>
                <c:pt idx="63">
                  <c:v>0.5</c:v>
                </c:pt>
                <c:pt idx="64">
                  <c:v>-9.9999999999994316E-2</c:v>
                </c:pt>
                <c:pt idx="65">
                  <c:v>0.30000000000001137</c:v>
                </c:pt>
                <c:pt idx="66">
                  <c:v>0.5</c:v>
                </c:pt>
                <c:pt idx="67">
                  <c:v>9.9999999999994316E-2</c:v>
                </c:pt>
                <c:pt idx="68">
                  <c:v>0.90000000000000568</c:v>
                </c:pt>
                <c:pt idx="69">
                  <c:v>9.9999999999994316E-2</c:v>
                </c:pt>
                <c:pt idx="70">
                  <c:v>0.19999999999998863</c:v>
                </c:pt>
                <c:pt idx="71">
                  <c:v>1.2000000000000171</c:v>
                </c:pt>
                <c:pt idx="72">
                  <c:v>-9.9999999999994316E-2</c:v>
                </c:pt>
                <c:pt idx="73">
                  <c:v>-0.10000000000002274</c:v>
                </c:pt>
                <c:pt idx="74">
                  <c:v>0.20000000000001705</c:v>
                </c:pt>
                <c:pt idx="75">
                  <c:v>0.29999999999998295</c:v>
                </c:pt>
                <c:pt idx="76">
                  <c:v>-9.9999999999994316E-2</c:v>
                </c:pt>
                <c:pt idx="77">
                  <c:v>9.9999999999994316E-2</c:v>
                </c:pt>
                <c:pt idx="78">
                  <c:v>0.5</c:v>
                </c:pt>
                <c:pt idx="79">
                  <c:v>0.40000000000000568</c:v>
                </c:pt>
                <c:pt idx="80">
                  <c:v>0.40000000000000568</c:v>
                </c:pt>
                <c:pt idx="81">
                  <c:v>0.19999999999998863</c:v>
                </c:pt>
                <c:pt idx="82">
                  <c:v>0.20000000000001705</c:v>
                </c:pt>
                <c:pt idx="83">
                  <c:v>0.69999999999998863</c:v>
                </c:pt>
                <c:pt idx="84">
                  <c:v>0.20000000000001705</c:v>
                </c:pt>
                <c:pt idx="85">
                  <c:v>0.29999999999998295</c:v>
                </c:pt>
                <c:pt idx="86">
                  <c:v>9.9999999999994316E-2</c:v>
                </c:pt>
                <c:pt idx="87">
                  <c:v>0.60000000000002274</c:v>
                </c:pt>
                <c:pt idx="88">
                  <c:v>9.9999999999994316E-2</c:v>
                </c:pt>
                <c:pt idx="89">
                  <c:v>0.79999999999998295</c:v>
                </c:pt>
                <c:pt idx="90">
                  <c:v>0.5</c:v>
                </c:pt>
                <c:pt idx="91">
                  <c:v>0.20000000000001705</c:v>
                </c:pt>
                <c:pt idx="92">
                  <c:v>0.19999999999998863</c:v>
                </c:pt>
                <c:pt idx="93">
                  <c:v>-9.9999999999994316E-2</c:v>
                </c:pt>
                <c:pt idx="94">
                  <c:v>1</c:v>
                </c:pt>
                <c:pt idx="95">
                  <c:v>0.90000000000000568</c:v>
                </c:pt>
                <c:pt idx="96">
                  <c:v>0.40000000000000568</c:v>
                </c:pt>
                <c:pt idx="97">
                  <c:v>0.39999999999997726</c:v>
                </c:pt>
                <c:pt idx="98">
                  <c:v>0.20000000000001705</c:v>
                </c:pt>
                <c:pt idx="99">
                  <c:v>0.5</c:v>
                </c:pt>
                <c:pt idx="100">
                  <c:v>0.5</c:v>
                </c:pt>
                <c:pt idx="101">
                  <c:v>0.59999999999999432</c:v>
                </c:pt>
                <c:pt idx="102">
                  <c:v>0.40000000000000568</c:v>
                </c:pt>
                <c:pt idx="103">
                  <c:v>0.19999999999998863</c:v>
                </c:pt>
                <c:pt idx="104">
                  <c:v>0.70000000000001705</c:v>
                </c:pt>
                <c:pt idx="105">
                  <c:v>-0.10000000000002274</c:v>
                </c:pt>
                <c:pt idx="106">
                  <c:v>0</c:v>
                </c:pt>
                <c:pt idx="107">
                  <c:v>1</c:v>
                </c:pt>
                <c:pt idx="108">
                  <c:v>0.20000000000001705</c:v>
                </c:pt>
                <c:pt idx="109">
                  <c:v>0.19999999999998863</c:v>
                </c:pt>
                <c:pt idx="110">
                  <c:v>9.9999999999994316E-2</c:v>
                </c:pt>
                <c:pt idx="111">
                  <c:v>-0.29999999999998295</c:v>
                </c:pt>
                <c:pt idx="112">
                  <c:v>0</c:v>
                </c:pt>
                <c:pt idx="113">
                  <c:v>0.19999999999998863</c:v>
                </c:pt>
                <c:pt idx="114">
                  <c:v>0</c:v>
                </c:pt>
                <c:pt idx="115">
                  <c:v>0.30000000000001137</c:v>
                </c:pt>
                <c:pt idx="116">
                  <c:v>0.19999999999998863</c:v>
                </c:pt>
                <c:pt idx="117">
                  <c:v>0.30000000000001137</c:v>
                </c:pt>
                <c:pt idx="118">
                  <c:v>0.40000000000000568</c:v>
                </c:pt>
                <c:pt idx="119">
                  <c:v>0.29999999999998295</c:v>
                </c:pt>
                <c:pt idx="120">
                  <c:v>0.80000000000001137</c:v>
                </c:pt>
                <c:pt idx="121">
                  <c:v>0.29999999999998295</c:v>
                </c:pt>
                <c:pt idx="122">
                  <c:v>-0.19999999999998863</c:v>
                </c:pt>
                <c:pt idx="123">
                  <c:v>0.40000000000000568</c:v>
                </c:pt>
                <c:pt idx="124">
                  <c:v>0.79999999999998295</c:v>
                </c:pt>
                <c:pt idx="125">
                  <c:v>0.10000000000002274</c:v>
                </c:pt>
                <c:pt idx="126">
                  <c:v>0.59999999999999432</c:v>
                </c:pt>
                <c:pt idx="127">
                  <c:v>0.40000000000000568</c:v>
                </c:pt>
                <c:pt idx="128">
                  <c:v>0.89999999999997726</c:v>
                </c:pt>
                <c:pt idx="129">
                  <c:v>0.70000000000001705</c:v>
                </c:pt>
                <c:pt idx="130">
                  <c:v>1.1999999999999886</c:v>
                </c:pt>
                <c:pt idx="131">
                  <c:v>0.20000000000001705</c:v>
                </c:pt>
                <c:pt idx="132">
                  <c:v>0.19999999999998863</c:v>
                </c:pt>
                <c:pt idx="133">
                  <c:v>0.40000000000000568</c:v>
                </c:pt>
                <c:pt idx="134">
                  <c:v>9.9999999999994316E-2</c:v>
                </c:pt>
                <c:pt idx="135">
                  <c:v>1.5</c:v>
                </c:pt>
                <c:pt idx="136">
                  <c:v>0.30000000000001137</c:v>
                </c:pt>
                <c:pt idx="137">
                  <c:v>0.39999999999997726</c:v>
                </c:pt>
                <c:pt idx="138">
                  <c:v>0.10000000000002274</c:v>
                </c:pt>
                <c:pt idx="139">
                  <c:v>-0.10000000000002274</c:v>
                </c:pt>
                <c:pt idx="140">
                  <c:v>1.2000000000000171</c:v>
                </c:pt>
                <c:pt idx="141">
                  <c:v>0.19999999999998863</c:v>
                </c:pt>
                <c:pt idx="142">
                  <c:v>0.30000000000001137</c:v>
                </c:pt>
                <c:pt idx="143">
                  <c:v>0.59999999999999432</c:v>
                </c:pt>
                <c:pt idx="144">
                  <c:v>-0.19999999999998863</c:v>
                </c:pt>
                <c:pt idx="145">
                  <c:v>0.29999999999998295</c:v>
                </c:pt>
                <c:pt idx="146">
                  <c:v>1.0999999999999943</c:v>
                </c:pt>
                <c:pt idx="147">
                  <c:v>0.40000000000000568</c:v>
                </c:pt>
                <c:pt idx="148">
                  <c:v>-0.19999999999998863</c:v>
                </c:pt>
                <c:pt idx="149">
                  <c:v>0.40000000000000568</c:v>
                </c:pt>
                <c:pt idx="150">
                  <c:v>0</c:v>
                </c:pt>
                <c:pt idx="151">
                  <c:v>0.5</c:v>
                </c:pt>
                <c:pt idx="152">
                  <c:v>0.69999999999998863</c:v>
                </c:pt>
                <c:pt idx="153">
                  <c:v>0.30000000000001137</c:v>
                </c:pt>
                <c:pt idx="154">
                  <c:v>0.39999999999997726</c:v>
                </c:pt>
                <c:pt idx="155">
                  <c:v>1.3000000000000114</c:v>
                </c:pt>
                <c:pt idx="156">
                  <c:v>-9.9999999999994316E-2</c:v>
                </c:pt>
                <c:pt idx="157">
                  <c:v>9.9999999999994316E-2</c:v>
                </c:pt>
                <c:pt idx="158">
                  <c:v>-0.30000000000001137</c:v>
                </c:pt>
                <c:pt idx="159">
                  <c:v>0.5</c:v>
                </c:pt>
                <c:pt idx="160">
                  <c:v>0.40000000000000568</c:v>
                </c:pt>
                <c:pt idx="161">
                  <c:v>0.5</c:v>
                </c:pt>
                <c:pt idx="162">
                  <c:v>0.40000000000000568</c:v>
                </c:pt>
                <c:pt idx="163">
                  <c:v>0.69999999999998863</c:v>
                </c:pt>
                <c:pt idx="164">
                  <c:v>0.80000000000001137</c:v>
                </c:pt>
                <c:pt idx="165">
                  <c:v>-0.30000000000001137</c:v>
                </c:pt>
                <c:pt idx="166">
                  <c:v>0.20000000000001705</c:v>
                </c:pt>
                <c:pt idx="167">
                  <c:v>1.7980000000000018</c:v>
                </c:pt>
                <c:pt idx="168">
                  <c:v>1.2039999999999793</c:v>
                </c:pt>
                <c:pt idx="169">
                  <c:v>0.46700000000001296</c:v>
                </c:pt>
                <c:pt idx="170">
                  <c:v>0.42300000000000182</c:v>
                </c:pt>
                <c:pt idx="171">
                  <c:v>0.93299999999999272</c:v>
                </c:pt>
                <c:pt idx="172">
                  <c:v>0.65999999999999659</c:v>
                </c:pt>
                <c:pt idx="173">
                  <c:v>0.64799999999999613</c:v>
                </c:pt>
                <c:pt idx="174">
                  <c:v>0.75600000000000023</c:v>
                </c:pt>
                <c:pt idx="175">
                  <c:v>0.99000000000000909</c:v>
                </c:pt>
                <c:pt idx="176">
                  <c:v>0.84499999999999886</c:v>
                </c:pt>
                <c:pt idx="177">
                  <c:v>0.43899999999999295</c:v>
                </c:pt>
                <c:pt idx="178">
                  <c:v>0.37300000000001887</c:v>
                </c:pt>
                <c:pt idx="179">
                  <c:v>1.900999999999982</c:v>
                </c:pt>
                <c:pt idx="180">
                  <c:v>0.625</c:v>
                </c:pt>
                <c:pt idx="181">
                  <c:v>0.23000000000001819</c:v>
                </c:pt>
                <c:pt idx="182">
                  <c:v>1.6730000000000018</c:v>
                </c:pt>
                <c:pt idx="183">
                  <c:v>0.88599999999999568</c:v>
                </c:pt>
                <c:pt idx="184">
                  <c:v>1.132000000000005</c:v>
                </c:pt>
                <c:pt idx="185">
                  <c:v>1.9429999999999836</c:v>
                </c:pt>
                <c:pt idx="186">
                  <c:v>1.0930000000000177</c:v>
                </c:pt>
                <c:pt idx="187">
                  <c:v>1.2529999999999859</c:v>
                </c:pt>
                <c:pt idx="188">
                  <c:v>1.0330000000000155</c:v>
                </c:pt>
                <c:pt idx="189">
                  <c:v>4.6999999999997044E-2</c:v>
                </c:pt>
                <c:pt idx="190">
                  <c:v>8.6999999999989086E-2</c:v>
                </c:pt>
                <c:pt idx="191">
                  <c:v>0.89000000000001478</c:v>
                </c:pt>
                <c:pt idx="192">
                  <c:v>-0.39600000000001501</c:v>
                </c:pt>
                <c:pt idx="193">
                  <c:v>-0.53899999999998727</c:v>
                </c:pt>
                <c:pt idx="194">
                  <c:v>-0.43000000000000682</c:v>
                </c:pt>
                <c:pt idx="195">
                  <c:v>-0.28800000000001091</c:v>
                </c:pt>
                <c:pt idx="196">
                  <c:v>-4.5999999999992269E-2</c:v>
                </c:pt>
                <c:pt idx="197">
                  <c:v>-0.42199999999999704</c:v>
                </c:pt>
                <c:pt idx="198">
                  <c:v>9.2999999999989313E-2</c:v>
                </c:pt>
                <c:pt idx="199">
                  <c:v>-8.4000000000003183E-2</c:v>
                </c:pt>
                <c:pt idx="200">
                  <c:v>0.34000000000000341</c:v>
                </c:pt>
                <c:pt idx="201">
                  <c:v>-0.22399999999998954</c:v>
                </c:pt>
                <c:pt idx="202">
                  <c:v>0.3160000000000025</c:v>
                </c:pt>
                <c:pt idx="203">
                  <c:v>1.1740000000000066</c:v>
                </c:pt>
                <c:pt idx="204">
                  <c:v>-8.300000000002683E-2</c:v>
                </c:pt>
                <c:pt idx="205">
                  <c:v>0.23799999999999955</c:v>
                </c:pt>
                <c:pt idx="206">
                  <c:v>0.15800000000001546</c:v>
                </c:pt>
                <c:pt idx="207">
                  <c:v>0.15700000000001069</c:v>
                </c:pt>
                <c:pt idx="208">
                  <c:v>-0.13100000000000023</c:v>
                </c:pt>
                <c:pt idx="209">
                  <c:v>-2.3000000000024556E-2</c:v>
                </c:pt>
                <c:pt idx="210">
                  <c:v>0.33800000000002228</c:v>
                </c:pt>
                <c:pt idx="211">
                  <c:v>0.70900000000000318</c:v>
                </c:pt>
                <c:pt idx="212">
                  <c:v>0.41899999999998272</c:v>
                </c:pt>
                <c:pt idx="213">
                  <c:v>-1.3999999999981583E-2</c:v>
                </c:pt>
                <c:pt idx="214">
                  <c:v>0.28699999999997772</c:v>
                </c:pt>
                <c:pt idx="215">
                  <c:v>1.882000000000005</c:v>
                </c:pt>
                <c:pt idx="216">
                  <c:v>0.87899999999999068</c:v>
                </c:pt>
                <c:pt idx="217">
                  <c:v>1.4400000000000261</c:v>
                </c:pt>
                <c:pt idx="218">
                  <c:v>0.76899999999997704</c:v>
                </c:pt>
                <c:pt idx="219">
                  <c:v>0.83400000000000318</c:v>
                </c:pt>
                <c:pt idx="220">
                  <c:v>0.36899999999999977</c:v>
                </c:pt>
                <c:pt idx="221">
                  <c:v>0.8720000000000141</c:v>
                </c:pt>
                <c:pt idx="222">
                  <c:v>1.1670000000000016</c:v>
                </c:pt>
                <c:pt idx="223">
                  <c:v>0.95799999999999841</c:v>
                </c:pt>
                <c:pt idx="224">
                  <c:v>0.4369999999999834</c:v>
                </c:pt>
                <c:pt idx="225">
                  <c:v>-0.22899999999998499</c:v>
                </c:pt>
                <c:pt idx="226">
                  <c:v>0.47399999999998954</c:v>
                </c:pt>
                <c:pt idx="227">
                  <c:v>1.429000000000002</c:v>
                </c:pt>
                <c:pt idx="228">
                  <c:v>-0.10599999999999454</c:v>
                </c:pt>
                <c:pt idx="229">
                  <c:v>0.25499999999999545</c:v>
                </c:pt>
                <c:pt idx="230">
                  <c:v>0.40800000000001546</c:v>
                </c:pt>
                <c:pt idx="231">
                  <c:v>0.14099999999999113</c:v>
                </c:pt>
                <c:pt idx="232">
                  <c:v>0.25199999999998113</c:v>
                </c:pt>
                <c:pt idx="233">
                  <c:v>4.8000000000001819E-2</c:v>
                </c:pt>
                <c:pt idx="234">
                  <c:v>0.46000000000000796</c:v>
                </c:pt>
                <c:pt idx="235">
                  <c:v>0.15500000000000114</c:v>
                </c:pt>
                <c:pt idx="236">
                  <c:v>0.54599999999999227</c:v>
                </c:pt>
                <c:pt idx="237">
                  <c:v>2.4000000000000909E-2</c:v>
                </c:pt>
                <c:pt idx="238">
                  <c:v>0.48799999999999955</c:v>
                </c:pt>
                <c:pt idx="239">
                  <c:v>0.95300000000000296</c:v>
                </c:pt>
                <c:pt idx="240">
                  <c:v>4.6999999999997044E-2</c:v>
                </c:pt>
                <c:pt idx="241">
                  <c:v>3.7000000000006139E-2</c:v>
                </c:pt>
                <c:pt idx="242">
                  <c:v>0.49399999999999977</c:v>
                </c:pt>
                <c:pt idx="243">
                  <c:v>-0.28700000000000614</c:v>
                </c:pt>
                <c:pt idx="244">
                  <c:v>0.25200000000000955</c:v>
                </c:pt>
                <c:pt idx="245">
                  <c:v>0.23099999999999454</c:v>
                </c:pt>
                <c:pt idx="246">
                  <c:v>0.39100000000001955</c:v>
                </c:pt>
                <c:pt idx="247">
                  <c:v>9.5999999999975216E-2</c:v>
                </c:pt>
                <c:pt idx="248">
                  <c:v>0.35000000000002274</c:v>
                </c:pt>
                <c:pt idx="249">
                  <c:v>-0.20900000000000318</c:v>
                </c:pt>
                <c:pt idx="250">
                  <c:v>0.23499999999998522</c:v>
                </c:pt>
                <c:pt idx="251">
                  <c:v>0.97200000000000841</c:v>
                </c:pt>
                <c:pt idx="252">
                  <c:v>0.6839999999999975</c:v>
                </c:pt>
                <c:pt idx="253">
                  <c:v>0.75</c:v>
                </c:pt>
                <c:pt idx="254">
                  <c:v>0.87700000000000955</c:v>
                </c:pt>
                <c:pt idx="255">
                  <c:v>0.96199999999998909</c:v>
                </c:pt>
                <c:pt idx="256">
                  <c:v>-3.8000000000010914E-2</c:v>
                </c:pt>
                <c:pt idx="257">
                  <c:v>0.64700000000001978</c:v>
                </c:pt>
                <c:pt idx="258">
                  <c:v>0.8230000000000075</c:v>
                </c:pt>
                <c:pt idx="259">
                  <c:v>0.76299999999997681</c:v>
                </c:pt>
                <c:pt idx="260">
                  <c:v>0.51500000000001478</c:v>
                </c:pt>
                <c:pt idx="261">
                  <c:v>0.12699999999998113</c:v>
                </c:pt>
                <c:pt idx="262">
                  <c:v>0.68300000000002115</c:v>
                </c:pt>
                <c:pt idx="263">
                  <c:v>0.51499999999998636</c:v>
                </c:pt>
                <c:pt idx="264">
                  <c:v>0.16900000000001114</c:v>
                </c:pt>
                <c:pt idx="265">
                  <c:v>-0.58000000000001251</c:v>
                </c:pt>
                <c:pt idx="266">
                  <c:v>5.7000000000016371E-2</c:v>
                </c:pt>
                <c:pt idx="267">
                  <c:v>9.9999999999994316E-2</c:v>
                </c:pt>
                <c:pt idx="268">
                  <c:v>0.39900000000000091</c:v>
                </c:pt>
                <c:pt idx="269">
                  <c:v>0.31299999999998818</c:v>
                </c:pt>
              </c:numCache>
            </c:numRef>
          </c:val>
          <c:smooth val="0"/>
          <c:extLst>
            <c:ext xmlns:c16="http://schemas.microsoft.com/office/drawing/2014/chart" uri="{C3380CC4-5D6E-409C-BE32-E72D297353CC}">
              <c16:uniqueId val="{00000000-447C-48EE-BA40-C35339F3C30E}"/>
            </c:ext>
          </c:extLst>
        </c:ser>
        <c:dLbls>
          <c:showLegendKey val="0"/>
          <c:showVal val="0"/>
          <c:showCatName val="0"/>
          <c:showSerName val="0"/>
          <c:showPercent val="0"/>
          <c:showBubbleSize val="0"/>
        </c:dLbls>
        <c:marker val="1"/>
        <c:smooth val="0"/>
        <c:axId val="605544696"/>
        <c:axId val="605545680"/>
      </c:lineChart>
      <c:dateAx>
        <c:axId val="605544696"/>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605545680"/>
        <c:crosses val="autoZero"/>
        <c:auto val="1"/>
        <c:lblOffset val="100"/>
        <c:baseTimeUnit val="months"/>
      </c:dateAx>
      <c:valAx>
        <c:axId val="605545680"/>
        <c:scaling>
          <c:orientation val="minMax"/>
        </c:scaling>
        <c:delete val="0"/>
        <c:axPos val="l"/>
        <c:numFmt formatCode="General" sourceLinked="0"/>
        <c:majorTickMark val="out"/>
        <c:minorTickMark val="none"/>
        <c:tickLblPos val="nextTo"/>
        <c:txPr>
          <a:bodyPr/>
          <a:lstStyle/>
          <a:p>
            <a:pPr>
              <a:defRPr sz="800" b="0"/>
            </a:pPr>
            <a:endParaRPr lang="en-US"/>
          </a:p>
        </c:txPr>
        <c:crossAx val="60554469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Housing / Differences</a:t>
            </a:r>
          </a:p>
        </c:rich>
      </c:tx>
      <c:layout/>
      <c:overlay val="0"/>
    </c:title>
    <c:autoTitleDeleted val="0"/>
    <c:plotArea>
      <c:layout/>
      <c:lineChart>
        <c:grouping val="standard"/>
        <c:varyColors val="0"/>
        <c:ser>
          <c:idx val="0"/>
          <c:order val="0"/>
          <c:tx>
            <c:strRef>
              <c:f>Data!$Q$4</c:f>
              <c:strCache>
                <c:ptCount val="1"/>
              </c:strCache>
            </c:strRef>
          </c:tx>
          <c:spPr>
            <a:ln>
              <a:solidFill>
                <a:srgbClr val="333399"/>
              </a:solidFill>
              <a:prstDash val="solid"/>
            </a:ln>
          </c:spPr>
          <c:marker>
            <c:symbol val="diamond"/>
            <c:size val="3"/>
          </c:marker>
          <c:cat>
            <c:numRef>
              <c:f>Data!$L$4:$L$274</c:f>
              <c:numCache>
                <c:formatCode>mmm\-yy</c:formatCode>
                <c:ptCount val="271"/>
                <c:pt idx="0">
                  <c:v>33970</c:v>
                </c:pt>
                <c:pt idx="1">
                  <c:v>34001</c:v>
                </c:pt>
                <c:pt idx="2">
                  <c:v>34029</c:v>
                </c:pt>
                <c:pt idx="3">
                  <c:v>34060</c:v>
                </c:pt>
                <c:pt idx="4">
                  <c:v>34090</c:v>
                </c:pt>
                <c:pt idx="5">
                  <c:v>34121</c:v>
                </c:pt>
                <c:pt idx="6">
                  <c:v>34151</c:v>
                </c:pt>
                <c:pt idx="7">
                  <c:v>34182</c:v>
                </c:pt>
                <c:pt idx="8">
                  <c:v>34213</c:v>
                </c:pt>
                <c:pt idx="9">
                  <c:v>34243</c:v>
                </c:pt>
                <c:pt idx="10">
                  <c:v>34274</c:v>
                </c:pt>
                <c:pt idx="11">
                  <c:v>34304</c:v>
                </c:pt>
                <c:pt idx="12">
                  <c:v>34335</c:v>
                </c:pt>
                <c:pt idx="13">
                  <c:v>34366</c:v>
                </c:pt>
                <c:pt idx="14">
                  <c:v>34394</c:v>
                </c:pt>
                <c:pt idx="15">
                  <c:v>34425</c:v>
                </c:pt>
                <c:pt idx="16">
                  <c:v>34455</c:v>
                </c:pt>
                <c:pt idx="17">
                  <c:v>34486</c:v>
                </c:pt>
                <c:pt idx="18">
                  <c:v>34516</c:v>
                </c:pt>
                <c:pt idx="19">
                  <c:v>34547</c:v>
                </c:pt>
                <c:pt idx="20">
                  <c:v>34578</c:v>
                </c:pt>
                <c:pt idx="21">
                  <c:v>34608</c:v>
                </c:pt>
                <c:pt idx="22">
                  <c:v>34639</c:v>
                </c:pt>
                <c:pt idx="23">
                  <c:v>34669</c:v>
                </c:pt>
                <c:pt idx="24">
                  <c:v>34700</c:v>
                </c:pt>
                <c:pt idx="25">
                  <c:v>34731</c:v>
                </c:pt>
                <c:pt idx="26">
                  <c:v>34759</c:v>
                </c:pt>
                <c:pt idx="27">
                  <c:v>34790</c:v>
                </c:pt>
                <c:pt idx="28">
                  <c:v>34820</c:v>
                </c:pt>
                <c:pt idx="29">
                  <c:v>34851</c:v>
                </c:pt>
                <c:pt idx="30">
                  <c:v>34881</c:v>
                </c:pt>
                <c:pt idx="31">
                  <c:v>34912</c:v>
                </c:pt>
                <c:pt idx="32">
                  <c:v>34943</c:v>
                </c:pt>
                <c:pt idx="33">
                  <c:v>34973</c:v>
                </c:pt>
                <c:pt idx="34">
                  <c:v>35004</c:v>
                </c:pt>
                <c:pt idx="35">
                  <c:v>35034</c:v>
                </c:pt>
                <c:pt idx="36">
                  <c:v>35065</c:v>
                </c:pt>
                <c:pt idx="37">
                  <c:v>35096</c:v>
                </c:pt>
                <c:pt idx="38">
                  <c:v>35125</c:v>
                </c:pt>
                <c:pt idx="39">
                  <c:v>35156</c:v>
                </c:pt>
                <c:pt idx="40">
                  <c:v>35186</c:v>
                </c:pt>
                <c:pt idx="41">
                  <c:v>35217</c:v>
                </c:pt>
                <c:pt idx="42">
                  <c:v>35247</c:v>
                </c:pt>
                <c:pt idx="43">
                  <c:v>35278</c:v>
                </c:pt>
                <c:pt idx="44">
                  <c:v>35309</c:v>
                </c:pt>
                <c:pt idx="45">
                  <c:v>35339</c:v>
                </c:pt>
                <c:pt idx="46">
                  <c:v>35370</c:v>
                </c:pt>
                <c:pt idx="47">
                  <c:v>35400</c:v>
                </c:pt>
                <c:pt idx="48">
                  <c:v>35431</c:v>
                </c:pt>
                <c:pt idx="49">
                  <c:v>35462</c:v>
                </c:pt>
                <c:pt idx="50">
                  <c:v>35490</c:v>
                </c:pt>
                <c:pt idx="51">
                  <c:v>35521</c:v>
                </c:pt>
                <c:pt idx="52">
                  <c:v>35551</c:v>
                </c:pt>
                <c:pt idx="53">
                  <c:v>35582</c:v>
                </c:pt>
                <c:pt idx="54">
                  <c:v>35612</c:v>
                </c:pt>
                <c:pt idx="55">
                  <c:v>35643</c:v>
                </c:pt>
                <c:pt idx="56">
                  <c:v>35674</c:v>
                </c:pt>
                <c:pt idx="57">
                  <c:v>35704</c:v>
                </c:pt>
                <c:pt idx="58">
                  <c:v>35735</c:v>
                </c:pt>
                <c:pt idx="59">
                  <c:v>35765</c:v>
                </c:pt>
                <c:pt idx="60">
                  <c:v>35796</c:v>
                </c:pt>
                <c:pt idx="61">
                  <c:v>35827</c:v>
                </c:pt>
                <c:pt idx="62">
                  <c:v>35855</c:v>
                </c:pt>
                <c:pt idx="63">
                  <c:v>35886</c:v>
                </c:pt>
                <c:pt idx="64">
                  <c:v>35916</c:v>
                </c:pt>
                <c:pt idx="65">
                  <c:v>35947</c:v>
                </c:pt>
                <c:pt idx="66">
                  <c:v>35977</c:v>
                </c:pt>
                <c:pt idx="67">
                  <c:v>36008</c:v>
                </c:pt>
                <c:pt idx="68">
                  <c:v>36039</c:v>
                </c:pt>
                <c:pt idx="69">
                  <c:v>36069</c:v>
                </c:pt>
                <c:pt idx="70">
                  <c:v>36100</c:v>
                </c:pt>
                <c:pt idx="71">
                  <c:v>36130</c:v>
                </c:pt>
                <c:pt idx="72">
                  <c:v>36161</c:v>
                </c:pt>
                <c:pt idx="73">
                  <c:v>36192</c:v>
                </c:pt>
                <c:pt idx="74">
                  <c:v>36220</c:v>
                </c:pt>
                <c:pt idx="75">
                  <c:v>36251</c:v>
                </c:pt>
                <c:pt idx="76">
                  <c:v>36281</c:v>
                </c:pt>
                <c:pt idx="77">
                  <c:v>36312</c:v>
                </c:pt>
                <c:pt idx="78">
                  <c:v>36342</c:v>
                </c:pt>
                <c:pt idx="79">
                  <c:v>36373</c:v>
                </c:pt>
                <c:pt idx="80">
                  <c:v>36404</c:v>
                </c:pt>
                <c:pt idx="81">
                  <c:v>36434</c:v>
                </c:pt>
                <c:pt idx="82">
                  <c:v>36465</c:v>
                </c:pt>
                <c:pt idx="83">
                  <c:v>36495</c:v>
                </c:pt>
                <c:pt idx="84">
                  <c:v>36526</c:v>
                </c:pt>
                <c:pt idx="85">
                  <c:v>36557</c:v>
                </c:pt>
                <c:pt idx="86">
                  <c:v>36586</c:v>
                </c:pt>
                <c:pt idx="87">
                  <c:v>36617</c:v>
                </c:pt>
                <c:pt idx="88">
                  <c:v>36647</c:v>
                </c:pt>
                <c:pt idx="89">
                  <c:v>36678</c:v>
                </c:pt>
                <c:pt idx="90">
                  <c:v>36708</c:v>
                </c:pt>
                <c:pt idx="91">
                  <c:v>36739</c:v>
                </c:pt>
                <c:pt idx="92">
                  <c:v>36770</c:v>
                </c:pt>
                <c:pt idx="93">
                  <c:v>36800</c:v>
                </c:pt>
                <c:pt idx="94">
                  <c:v>36831</c:v>
                </c:pt>
                <c:pt idx="95">
                  <c:v>36861</c:v>
                </c:pt>
                <c:pt idx="96">
                  <c:v>36892</c:v>
                </c:pt>
                <c:pt idx="97">
                  <c:v>36923</c:v>
                </c:pt>
                <c:pt idx="98">
                  <c:v>36951</c:v>
                </c:pt>
                <c:pt idx="99">
                  <c:v>36982</c:v>
                </c:pt>
                <c:pt idx="100">
                  <c:v>37012</c:v>
                </c:pt>
                <c:pt idx="101">
                  <c:v>37043</c:v>
                </c:pt>
                <c:pt idx="102">
                  <c:v>37073</c:v>
                </c:pt>
                <c:pt idx="103">
                  <c:v>37104</c:v>
                </c:pt>
                <c:pt idx="104">
                  <c:v>37135</c:v>
                </c:pt>
                <c:pt idx="105">
                  <c:v>37165</c:v>
                </c:pt>
                <c:pt idx="106">
                  <c:v>37196</c:v>
                </c:pt>
                <c:pt idx="107">
                  <c:v>37226</c:v>
                </c:pt>
                <c:pt idx="108">
                  <c:v>37257</c:v>
                </c:pt>
                <c:pt idx="109">
                  <c:v>37288</c:v>
                </c:pt>
                <c:pt idx="110">
                  <c:v>37316</c:v>
                </c:pt>
                <c:pt idx="111">
                  <c:v>37347</c:v>
                </c:pt>
                <c:pt idx="112">
                  <c:v>37377</c:v>
                </c:pt>
                <c:pt idx="113">
                  <c:v>37408</c:v>
                </c:pt>
                <c:pt idx="114">
                  <c:v>37438</c:v>
                </c:pt>
                <c:pt idx="115">
                  <c:v>37469</c:v>
                </c:pt>
                <c:pt idx="116">
                  <c:v>37500</c:v>
                </c:pt>
                <c:pt idx="117">
                  <c:v>37530</c:v>
                </c:pt>
                <c:pt idx="118">
                  <c:v>37561</c:v>
                </c:pt>
                <c:pt idx="119">
                  <c:v>37591</c:v>
                </c:pt>
                <c:pt idx="120">
                  <c:v>37622</c:v>
                </c:pt>
                <c:pt idx="121">
                  <c:v>37653</c:v>
                </c:pt>
                <c:pt idx="122">
                  <c:v>37681</c:v>
                </c:pt>
                <c:pt idx="123">
                  <c:v>37712</c:v>
                </c:pt>
                <c:pt idx="124">
                  <c:v>37742</c:v>
                </c:pt>
                <c:pt idx="125">
                  <c:v>37773</c:v>
                </c:pt>
                <c:pt idx="126">
                  <c:v>37803</c:v>
                </c:pt>
                <c:pt idx="127">
                  <c:v>37834</c:v>
                </c:pt>
                <c:pt idx="128">
                  <c:v>37865</c:v>
                </c:pt>
                <c:pt idx="129">
                  <c:v>37895</c:v>
                </c:pt>
                <c:pt idx="130">
                  <c:v>37926</c:v>
                </c:pt>
                <c:pt idx="131">
                  <c:v>37956</c:v>
                </c:pt>
                <c:pt idx="132">
                  <c:v>37987</c:v>
                </c:pt>
                <c:pt idx="133">
                  <c:v>38018</c:v>
                </c:pt>
                <c:pt idx="134">
                  <c:v>38047</c:v>
                </c:pt>
                <c:pt idx="135">
                  <c:v>38078</c:v>
                </c:pt>
                <c:pt idx="136">
                  <c:v>38108</c:v>
                </c:pt>
                <c:pt idx="137">
                  <c:v>38139</c:v>
                </c:pt>
                <c:pt idx="138">
                  <c:v>38169</c:v>
                </c:pt>
                <c:pt idx="139">
                  <c:v>38200</c:v>
                </c:pt>
                <c:pt idx="140">
                  <c:v>38231</c:v>
                </c:pt>
                <c:pt idx="141">
                  <c:v>38261</c:v>
                </c:pt>
                <c:pt idx="142">
                  <c:v>38292</c:v>
                </c:pt>
                <c:pt idx="143">
                  <c:v>38322</c:v>
                </c:pt>
                <c:pt idx="144">
                  <c:v>38353</c:v>
                </c:pt>
                <c:pt idx="145">
                  <c:v>38384</c:v>
                </c:pt>
                <c:pt idx="146">
                  <c:v>38412</c:v>
                </c:pt>
                <c:pt idx="147">
                  <c:v>38443</c:v>
                </c:pt>
                <c:pt idx="148">
                  <c:v>38473</c:v>
                </c:pt>
                <c:pt idx="149">
                  <c:v>38504</c:v>
                </c:pt>
                <c:pt idx="150">
                  <c:v>38534</c:v>
                </c:pt>
                <c:pt idx="151">
                  <c:v>38565</c:v>
                </c:pt>
                <c:pt idx="152">
                  <c:v>38596</c:v>
                </c:pt>
                <c:pt idx="153">
                  <c:v>38626</c:v>
                </c:pt>
                <c:pt idx="154">
                  <c:v>38657</c:v>
                </c:pt>
                <c:pt idx="155">
                  <c:v>38687</c:v>
                </c:pt>
                <c:pt idx="156">
                  <c:v>38718</c:v>
                </c:pt>
                <c:pt idx="157">
                  <c:v>38749</c:v>
                </c:pt>
                <c:pt idx="158">
                  <c:v>38777</c:v>
                </c:pt>
                <c:pt idx="159">
                  <c:v>38808</c:v>
                </c:pt>
                <c:pt idx="160">
                  <c:v>38838</c:v>
                </c:pt>
                <c:pt idx="161">
                  <c:v>38869</c:v>
                </c:pt>
                <c:pt idx="162">
                  <c:v>38899</c:v>
                </c:pt>
                <c:pt idx="163">
                  <c:v>38930</c:v>
                </c:pt>
                <c:pt idx="164">
                  <c:v>38961</c:v>
                </c:pt>
                <c:pt idx="165">
                  <c:v>38991</c:v>
                </c:pt>
                <c:pt idx="166">
                  <c:v>39022</c:v>
                </c:pt>
                <c:pt idx="167">
                  <c:v>39052</c:v>
                </c:pt>
                <c:pt idx="168">
                  <c:v>39083</c:v>
                </c:pt>
                <c:pt idx="169">
                  <c:v>39114</c:v>
                </c:pt>
                <c:pt idx="170">
                  <c:v>39142</c:v>
                </c:pt>
                <c:pt idx="171">
                  <c:v>39173</c:v>
                </c:pt>
                <c:pt idx="172">
                  <c:v>39203</c:v>
                </c:pt>
                <c:pt idx="173">
                  <c:v>39234</c:v>
                </c:pt>
                <c:pt idx="174">
                  <c:v>39264</c:v>
                </c:pt>
                <c:pt idx="175">
                  <c:v>39295</c:v>
                </c:pt>
                <c:pt idx="176">
                  <c:v>39326</c:v>
                </c:pt>
                <c:pt idx="177">
                  <c:v>39356</c:v>
                </c:pt>
                <c:pt idx="178">
                  <c:v>39387</c:v>
                </c:pt>
                <c:pt idx="179">
                  <c:v>39417</c:v>
                </c:pt>
                <c:pt idx="180">
                  <c:v>39448</c:v>
                </c:pt>
                <c:pt idx="181">
                  <c:v>39479</c:v>
                </c:pt>
                <c:pt idx="182">
                  <c:v>39508</c:v>
                </c:pt>
                <c:pt idx="183">
                  <c:v>39539</c:v>
                </c:pt>
                <c:pt idx="184">
                  <c:v>39569</c:v>
                </c:pt>
                <c:pt idx="185">
                  <c:v>39600</c:v>
                </c:pt>
                <c:pt idx="186">
                  <c:v>39630</c:v>
                </c:pt>
                <c:pt idx="187">
                  <c:v>39661</c:v>
                </c:pt>
                <c:pt idx="188">
                  <c:v>39692</c:v>
                </c:pt>
                <c:pt idx="189">
                  <c:v>39722</c:v>
                </c:pt>
                <c:pt idx="190">
                  <c:v>39753</c:v>
                </c:pt>
                <c:pt idx="191">
                  <c:v>39783</c:v>
                </c:pt>
                <c:pt idx="192">
                  <c:v>39814</c:v>
                </c:pt>
                <c:pt idx="193">
                  <c:v>39845</c:v>
                </c:pt>
                <c:pt idx="194">
                  <c:v>39873</c:v>
                </c:pt>
                <c:pt idx="195">
                  <c:v>39904</c:v>
                </c:pt>
                <c:pt idx="196">
                  <c:v>39934</c:v>
                </c:pt>
                <c:pt idx="197">
                  <c:v>39965</c:v>
                </c:pt>
                <c:pt idx="198">
                  <c:v>39995</c:v>
                </c:pt>
                <c:pt idx="199">
                  <c:v>40026</c:v>
                </c:pt>
                <c:pt idx="200">
                  <c:v>40057</c:v>
                </c:pt>
                <c:pt idx="201">
                  <c:v>40087</c:v>
                </c:pt>
                <c:pt idx="202">
                  <c:v>40118</c:v>
                </c:pt>
                <c:pt idx="203">
                  <c:v>40148</c:v>
                </c:pt>
                <c:pt idx="204">
                  <c:v>40179</c:v>
                </c:pt>
                <c:pt idx="205">
                  <c:v>40210</c:v>
                </c:pt>
                <c:pt idx="206">
                  <c:v>40238</c:v>
                </c:pt>
                <c:pt idx="207">
                  <c:v>40269</c:v>
                </c:pt>
                <c:pt idx="208">
                  <c:v>40299</c:v>
                </c:pt>
                <c:pt idx="209">
                  <c:v>40330</c:v>
                </c:pt>
                <c:pt idx="210">
                  <c:v>40360</c:v>
                </c:pt>
                <c:pt idx="211">
                  <c:v>40391</c:v>
                </c:pt>
                <c:pt idx="212">
                  <c:v>40422</c:v>
                </c:pt>
                <c:pt idx="213">
                  <c:v>40452</c:v>
                </c:pt>
                <c:pt idx="214">
                  <c:v>40483</c:v>
                </c:pt>
                <c:pt idx="215">
                  <c:v>40513</c:v>
                </c:pt>
                <c:pt idx="216">
                  <c:v>40544</c:v>
                </c:pt>
                <c:pt idx="217">
                  <c:v>40575</c:v>
                </c:pt>
                <c:pt idx="218">
                  <c:v>40603</c:v>
                </c:pt>
                <c:pt idx="219">
                  <c:v>40634</c:v>
                </c:pt>
                <c:pt idx="220">
                  <c:v>40664</c:v>
                </c:pt>
                <c:pt idx="221">
                  <c:v>40695</c:v>
                </c:pt>
                <c:pt idx="222">
                  <c:v>40725</c:v>
                </c:pt>
                <c:pt idx="223">
                  <c:v>40756</c:v>
                </c:pt>
                <c:pt idx="224">
                  <c:v>40787</c:v>
                </c:pt>
                <c:pt idx="225">
                  <c:v>40817</c:v>
                </c:pt>
                <c:pt idx="226">
                  <c:v>40848</c:v>
                </c:pt>
                <c:pt idx="227">
                  <c:v>40878</c:v>
                </c:pt>
                <c:pt idx="228">
                  <c:v>40909</c:v>
                </c:pt>
                <c:pt idx="229">
                  <c:v>40940</c:v>
                </c:pt>
                <c:pt idx="230">
                  <c:v>40969</c:v>
                </c:pt>
                <c:pt idx="231">
                  <c:v>41000</c:v>
                </c:pt>
                <c:pt idx="232">
                  <c:v>41030</c:v>
                </c:pt>
                <c:pt idx="233">
                  <c:v>41061</c:v>
                </c:pt>
                <c:pt idx="234">
                  <c:v>41091</c:v>
                </c:pt>
                <c:pt idx="235">
                  <c:v>41122</c:v>
                </c:pt>
                <c:pt idx="236">
                  <c:v>41153</c:v>
                </c:pt>
                <c:pt idx="237">
                  <c:v>41183</c:v>
                </c:pt>
                <c:pt idx="238">
                  <c:v>41214</c:v>
                </c:pt>
                <c:pt idx="239">
                  <c:v>41244</c:v>
                </c:pt>
                <c:pt idx="240">
                  <c:v>41275</c:v>
                </c:pt>
                <c:pt idx="241">
                  <c:v>41306</c:v>
                </c:pt>
                <c:pt idx="242">
                  <c:v>41334</c:v>
                </c:pt>
                <c:pt idx="243">
                  <c:v>41365</c:v>
                </c:pt>
                <c:pt idx="244">
                  <c:v>41395</c:v>
                </c:pt>
                <c:pt idx="245">
                  <c:v>41426</c:v>
                </c:pt>
                <c:pt idx="246">
                  <c:v>41456</c:v>
                </c:pt>
                <c:pt idx="247">
                  <c:v>41487</c:v>
                </c:pt>
                <c:pt idx="248">
                  <c:v>41518</c:v>
                </c:pt>
                <c:pt idx="249">
                  <c:v>41548</c:v>
                </c:pt>
                <c:pt idx="250">
                  <c:v>41579</c:v>
                </c:pt>
                <c:pt idx="251">
                  <c:v>41609</c:v>
                </c:pt>
                <c:pt idx="252">
                  <c:v>41640</c:v>
                </c:pt>
                <c:pt idx="253">
                  <c:v>41671</c:v>
                </c:pt>
                <c:pt idx="254">
                  <c:v>41699</c:v>
                </c:pt>
                <c:pt idx="255">
                  <c:v>41730</c:v>
                </c:pt>
                <c:pt idx="256">
                  <c:v>41760</c:v>
                </c:pt>
                <c:pt idx="257">
                  <c:v>41791</c:v>
                </c:pt>
                <c:pt idx="258">
                  <c:v>41821</c:v>
                </c:pt>
                <c:pt idx="259">
                  <c:v>41852</c:v>
                </c:pt>
                <c:pt idx="260">
                  <c:v>41883</c:v>
                </c:pt>
                <c:pt idx="261">
                  <c:v>41913</c:v>
                </c:pt>
                <c:pt idx="262">
                  <c:v>41944</c:v>
                </c:pt>
                <c:pt idx="263">
                  <c:v>41974</c:v>
                </c:pt>
                <c:pt idx="264">
                  <c:v>42005</c:v>
                </c:pt>
                <c:pt idx="265">
                  <c:v>42036</c:v>
                </c:pt>
                <c:pt idx="266">
                  <c:v>42064</c:v>
                </c:pt>
                <c:pt idx="267">
                  <c:v>42095</c:v>
                </c:pt>
                <c:pt idx="268">
                  <c:v>42125</c:v>
                </c:pt>
                <c:pt idx="269">
                  <c:v>42156</c:v>
                </c:pt>
                <c:pt idx="270">
                  <c:v>42186</c:v>
                </c:pt>
              </c:numCache>
            </c:numRef>
          </c:cat>
          <c:val>
            <c:numRef>
              <c:f>Data!$Q$5:$Q$274</c:f>
              <c:numCache>
                <c:formatCode>0.0</c:formatCode>
                <c:ptCount val="270"/>
                <c:pt idx="0">
                  <c:v>0.39999999999997726</c:v>
                </c:pt>
                <c:pt idx="1">
                  <c:v>0.5</c:v>
                </c:pt>
                <c:pt idx="2">
                  <c:v>0.20000000000001705</c:v>
                </c:pt>
                <c:pt idx="3">
                  <c:v>9.9999999999994316E-2</c:v>
                </c:pt>
                <c:pt idx="4">
                  <c:v>1</c:v>
                </c:pt>
                <c:pt idx="5">
                  <c:v>0.40000000000000568</c:v>
                </c:pt>
                <c:pt idx="6">
                  <c:v>0.40000000000000568</c:v>
                </c:pt>
                <c:pt idx="7">
                  <c:v>0</c:v>
                </c:pt>
                <c:pt idx="8">
                  <c:v>-0.10000000000002274</c:v>
                </c:pt>
                <c:pt idx="9">
                  <c:v>-0.19999999999998863</c:v>
                </c:pt>
                <c:pt idx="10">
                  <c:v>0.30000000000001137</c:v>
                </c:pt>
                <c:pt idx="11">
                  <c:v>0.59999999999999432</c:v>
                </c:pt>
                <c:pt idx="12">
                  <c:v>0.79999999999998295</c:v>
                </c:pt>
                <c:pt idx="13">
                  <c:v>0.40000000000000568</c:v>
                </c:pt>
                <c:pt idx="14">
                  <c:v>-0.19999999999998863</c:v>
                </c:pt>
                <c:pt idx="15">
                  <c:v>0.19999999999998863</c:v>
                </c:pt>
                <c:pt idx="16">
                  <c:v>0.80000000000001137</c:v>
                </c:pt>
                <c:pt idx="17">
                  <c:v>0.5</c:v>
                </c:pt>
                <c:pt idx="18">
                  <c:v>0.5</c:v>
                </c:pt>
                <c:pt idx="19">
                  <c:v>-9.9999999999994316E-2</c:v>
                </c:pt>
                <c:pt idx="20">
                  <c:v>-0.10000000000002274</c:v>
                </c:pt>
                <c:pt idx="21">
                  <c:v>-0.19999999999998863</c:v>
                </c:pt>
                <c:pt idx="22">
                  <c:v>-9.9999999999994316E-2</c:v>
                </c:pt>
                <c:pt idx="23">
                  <c:v>1</c:v>
                </c:pt>
                <c:pt idx="24">
                  <c:v>0.59999999999999432</c:v>
                </c:pt>
                <c:pt idx="25">
                  <c:v>0.40000000000000568</c:v>
                </c:pt>
                <c:pt idx="26">
                  <c:v>0</c:v>
                </c:pt>
                <c:pt idx="27">
                  <c:v>0.19999999999998863</c:v>
                </c:pt>
                <c:pt idx="28">
                  <c:v>0.90000000000000568</c:v>
                </c:pt>
                <c:pt idx="29">
                  <c:v>0.69999999999998863</c:v>
                </c:pt>
                <c:pt idx="30">
                  <c:v>0.40000000000000568</c:v>
                </c:pt>
                <c:pt idx="31">
                  <c:v>-9.9999999999994316E-2</c:v>
                </c:pt>
                <c:pt idx="32">
                  <c:v>0.19999999999998863</c:v>
                </c:pt>
                <c:pt idx="33">
                  <c:v>-0.29999999999998295</c:v>
                </c:pt>
                <c:pt idx="34">
                  <c:v>0.29999999999998295</c:v>
                </c:pt>
                <c:pt idx="35">
                  <c:v>0.90000000000000568</c:v>
                </c:pt>
                <c:pt idx="36">
                  <c:v>0.59999999999999432</c:v>
                </c:pt>
                <c:pt idx="37">
                  <c:v>0.5</c:v>
                </c:pt>
                <c:pt idx="38">
                  <c:v>0.10000000000002274</c:v>
                </c:pt>
                <c:pt idx="39">
                  <c:v>0.19999999999998863</c:v>
                </c:pt>
                <c:pt idx="40">
                  <c:v>0.69999999999998863</c:v>
                </c:pt>
                <c:pt idx="41">
                  <c:v>0.90000000000000568</c:v>
                </c:pt>
                <c:pt idx="42">
                  <c:v>0.40000000000000568</c:v>
                </c:pt>
                <c:pt idx="43">
                  <c:v>-9.9999999999994316E-2</c:v>
                </c:pt>
                <c:pt idx="44">
                  <c:v>9.9999999999994316E-2</c:v>
                </c:pt>
                <c:pt idx="45">
                  <c:v>-9.9999999999994316E-2</c:v>
                </c:pt>
                <c:pt idx="46">
                  <c:v>9.9999999999994316E-2</c:v>
                </c:pt>
                <c:pt idx="47">
                  <c:v>1.0999999999999943</c:v>
                </c:pt>
                <c:pt idx="48">
                  <c:v>0.70000000000001705</c:v>
                </c:pt>
                <c:pt idx="49">
                  <c:v>9.9999999999994316E-2</c:v>
                </c:pt>
                <c:pt idx="50">
                  <c:v>-9.9999999999994316E-2</c:v>
                </c:pt>
                <c:pt idx="51">
                  <c:v>9.9999999999994316E-2</c:v>
                </c:pt>
                <c:pt idx="52">
                  <c:v>1</c:v>
                </c:pt>
                <c:pt idx="53">
                  <c:v>0.59999999999999432</c:v>
                </c:pt>
                <c:pt idx="54">
                  <c:v>9.9999999999994316E-2</c:v>
                </c:pt>
                <c:pt idx="55">
                  <c:v>9.9999999999994316E-2</c:v>
                </c:pt>
                <c:pt idx="56">
                  <c:v>0</c:v>
                </c:pt>
                <c:pt idx="57">
                  <c:v>0</c:v>
                </c:pt>
                <c:pt idx="58">
                  <c:v>0</c:v>
                </c:pt>
                <c:pt idx="59">
                  <c:v>0.60000000000002274</c:v>
                </c:pt>
                <c:pt idx="60">
                  <c:v>0.5</c:v>
                </c:pt>
                <c:pt idx="61">
                  <c:v>0.39999999999997726</c:v>
                </c:pt>
                <c:pt idx="62">
                  <c:v>0.30000000000001137</c:v>
                </c:pt>
                <c:pt idx="63">
                  <c:v>0.19999999999998863</c:v>
                </c:pt>
                <c:pt idx="64">
                  <c:v>0.90000000000000568</c:v>
                </c:pt>
                <c:pt idx="65">
                  <c:v>0.59999999999999432</c:v>
                </c:pt>
                <c:pt idx="66">
                  <c:v>0.30000000000001137</c:v>
                </c:pt>
                <c:pt idx="67">
                  <c:v>0</c:v>
                </c:pt>
                <c:pt idx="68">
                  <c:v>-9.9999999999994316E-2</c:v>
                </c:pt>
                <c:pt idx="69">
                  <c:v>-9.9999999999994316E-2</c:v>
                </c:pt>
                <c:pt idx="70">
                  <c:v>0</c:v>
                </c:pt>
                <c:pt idx="71">
                  <c:v>0.5</c:v>
                </c:pt>
                <c:pt idx="72">
                  <c:v>0.5</c:v>
                </c:pt>
                <c:pt idx="73">
                  <c:v>0.5</c:v>
                </c:pt>
                <c:pt idx="74">
                  <c:v>0.19999999999998863</c:v>
                </c:pt>
                <c:pt idx="75">
                  <c:v>0</c:v>
                </c:pt>
                <c:pt idx="76">
                  <c:v>1.0999999999999943</c:v>
                </c:pt>
                <c:pt idx="77">
                  <c:v>0.59999999999999432</c:v>
                </c:pt>
                <c:pt idx="78">
                  <c:v>0.30000000000001137</c:v>
                </c:pt>
                <c:pt idx="79">
                  <c:v>0.19999999999998863</c:v>
                </c:pt>
                <c:pt idx="80">
                  <c:v>-0.19999999999998863</c:v>
                </c:pt>
                <c:pt idx="81">
                  <c:v>-9.9999999999994316E-2</c:v>
                </c:pt>
                <c:pt idx="82">
                  <c:v>-9.9999999999994316E-2</c:v>
                </c:pt>
                <c:pt idx="83">
                  <c:v>1.1999999999999886</c:v>
                </c:pt>
                <c:pt idx="84">
                  <c:v>1.0999999999999943</c:v>
                </c:pt>
                <c:pt idx="85">
                  <c:v>0.70000000000001705</c:v>
                </c:pt>
                <c:pt idx="86">
                  <c:v>9.9999999999994316E-2</c:v>
                </c:pt>
                <c:pt idx="87">
                  <c:v>0.19999999999998863</c:v>
                </c:pt>
                <c:pt idx="88">
                  <c:v>1.5</c:v>
                </c:pt>
                <c:pt idx="89">
                  <c:v>1</c:v>
                </c:pt>
                <c:pt idx="90">
                  <c:v>0.30000000000001137</c:v>
                </c:pt>
                <c:pt idx="91">
                  <c:v>0.5</c:v>
                </c:pt>
                <c:pt idx="92">
                  <c:v>0.29999999999998295</c:v>
                </c:pt>
                <c:pt idx="93">
                  <c:v>-9.9999999999994316E-2</c:v>
                </c:pt>
                <c:pt idx="94">
                  <c:v>0.30000000000001137</c:v>
                </c:pt>
                <c:pt idx="95">
                  <c:v>2.1999999999999886</c:v>
                </c:pt>
                <c:pt idx="96">
                  <c:v>0.59999999999999432</c:v>
                </c:pt>
                <c:pt idx="97">
                  <c:v>0.70000000000001705</c:v>
                </c:pt>
                <c:pt idx="98">
                  <c:v>0</c:v>
                </c:pt>
                <c:pt idx="99">
                  <c:v>0.5</c:v>
                </c:pt>
                <c:pt idx="100">
                  <c:v>1.4000000000000057</c:v>
                </c:pt>
                <c:pt idx="101">
                  <c:v>0.29999999999998295</c:v>
                </c:pt>
                <c:pt idx="102">
                  <c:v>0.40000000000000568</c:v>
                </c:pt>
                <c:pt idx="103">
                  <c:v>-0.59999999999999432</c:v>
                </c:pt>
                <c:pt idx="104">
                  <c:v>-0.70000000000001705</c:v>
                </c:pt>
                <c:pt idx="105">
                  <c:v>0.20000000000001705</c:v>
                </c:pt>
                <c:pt idx="106">
                  <c:v>0</c:v>
                </c:pt>
                <c:pt idx="107">
                  <c:v>0.69999999999998863</c:v>
                </c:pt>
                <c:pt idx="108">
                  <c:v>0.90000000000000568</c:v>
                </c:pt>
                <c:pt idx="109">
                  <c:v>0.59999999999999432</c:v>
                </c:pt>
                <c:pt idx="110">
                  <c:v>0.40000000000000568</c:v>
                </c:pt>
                <c:pt idx="111">
                  <c:v>0.19999999999998863</c:v>
                </c:pt>
                <c:pt idx="112">
                  <c:v>1</c:v>
                </c:pt>
                <c:pt idx="113">
                  <c:v>0.5</c:v>
                </c:pt>
                <c:pt idx="114">
                  <c:v>0.5</c:v>
                </c:pt>
                <c:pt idx="115">
                  <c:v>-0.19999999999998863</c:v>
                </c:pt>
                <c:pt idx="116">
                  <c:v>-9.9999999999994316E-2</c:v>
                </c:pt>
                <c:pt idx="117">
                  <c:v>-0.20000000000001705</c:v>
                </c:pt>
                <c:pt idx="118">
                  <c:v>-9.9999999999994316E-2</c:v>
                </c:pt>
                <c:pt idx="119">
                  <c:v>1.2000000000000171</c:v>
                </c:pt>
                <c:pt idx="120">
                  <c:v>0.89999999999997726</c:v>
                </c:pt>
                <c:pt idx="121">
                  <c:v>1.1000000000000227</c:v>
                </c:pt>
                <c:pt idx="122">
                  <c:v>-0.20000000000001705</c:v>
                </c:pt>
                <c:pt idx="123">
                  <c:v>0.40000000000000568</c:v>
                </c:pt>
                <c:pt idx="124">
                  <c:v>0.80000000000001137</c:v>
                </c:pt>
                <c:pt idx="125">
                  <c:v>0.59999999999999432</c:v>
                </c:pt>
                <c:pt idx="126">
                  <c:v>0.19999999999998863</c:v>
                </c:pt>
                <c:pt idx="127">
                  <c:v>-0.29999999999998295</c:v>
                </c:pt>
                <c:pt idx="128">
                  <c:v>-0.10000000000002274</c:v>
                </c:pt>
                <c:pt idx="129">
                  <c:v>-0.59999999999999432</c:v>
                </c:pt>
                <c:pt idx="130">
                  <c:v>0</c:v>
                </c:pt>
                <c:pt idx="131">
                  <c:v>1.2000000000000171</c:v>
                </c:pt>
                <c:pt idx="132">
                  <c:v>0.69999999999998863</c:v>
                </c:pt>
                <c:pt idx="133">
                  <c:v>0.90000000000000568</c:v>
                </c:pt>
                <c:pt idx="134">
                  <c:v>0.5</c:v>
                </c:pt>
                <c:pt idx="135">
                  <c:v>0.5</c:v>
                </c:pt>
                <c:pt idx="136">
                  <c:v>1.4000000000000057</c:v>
                </c:pt>
                <c:pt idx="137">
                  <c:v>0.59999999999999432</c:v>
                </c:pt>
                <c:pt idx="138">
                  <c:v>0.29999999999998295</c:v>
                </c:pt>
                <c:pt idx="139">
                  <c:v>-0.19999999999998863</c:v>
                </c:pt>
                <c:pt idx="140">
                  <c:v>0</c:v>
                </c:pt>
                <c:pt idx="141">
                  <c:v>-0.19999999999998863</c:v>
                </c:pt>
                <c:pt idx="142">
                  <c:v>-0.10000000000002274</c:v>
                </c:pt>
                <c:pt idx="143">
                  <c:v>1.1000000000000227</c:v>
                </c:pt>
                <c:pt idx="144">
                  <c:v>0.89999999999997726</c:v>
                </c:pt>
                <c:pt idx="145">
                  <c:v>1.4000000000000057</c:v>
                </c:pt>
                <c:pt idx="146">
                  <c:v>0.30000000000001137</c:v>
                </c:pt>
                <c:pt idx="147">
                  <c:v>9.9999999999994316E-2</c:v>
                </c:pt>
                <c:pt idx="148">
                  <c:v>1</c:v>
                </c:pt>
                <c:pt idx="149">
                  <c:v>1.0999999999999943</c:v>
                </c:pt>
                <c:pt idx="150">
                  <c:v>0.30000000000001137</c:v>
                </c:pt>
                <c:pt idx="151">
                  <c:v>9.9999999999994316E-2</c:v>
                </c:pt>
                <c:pt idx="152">
                  <c:v>1.4000000000000057</c:v>
                </c:pt>
                <c:pt idx="153">
                  <c:v>9.9999999999994316E-2</c:v>
                </c:pt>
                <c:pt idx="154">
                  <c:v>-0.19999999999998863</c:v>
                </c:pt>
                <c:pt idx="155">
                  <c:v>1.6999999999999886</c:v>
                </c:pt>
                <c:pt idx="156">
                  <c:v>0.5</c:v>
                </c:pt>
                <c:pt idx="157">
                  <c:v>0.80000000000001137</c:v>
                </c:pt>
                <c:pt idx="158">
                  <c:v>0.39999999999997726</c:v>
                </c:pt>
                <c:pt idx="159">
                  <c:v>0.5</c:v>
                </c:pt>
                <c:pt idx="160">
                  <c:v>1.5</c:v>
                </c:pt>
                <c:pt idx="161">
                  <c:v>1</c:v>
                </c:pt>
                <c:pt idx="162">
                  <c:v>0.40000000000000568</c:v>
                </c:pt>
                <c:pt idx="163">
                  <c:v>-9.9999999999994316E-2</c:v>
                </c:pt>
                <c:pt idx="164">
                  <c:v>-0.59999999999999432</c:v>
                </c:pt>
                <c:pt idx="165">
                  <c:v>9.9999999999994316E-2</c:v>
                </c:pt>
                <c:pt idx="166">
                  <c:v>0.30000000000001137</c:v>
                </c:pt>
                <c:pt idx="167">
                  <c:v>1.2569999999999766</c:v>
                </c:pt>
                <c:pt idx="168">
                  <c:v>1.1200000000000045</c:v>
                </c:pt>
                <c:pt idx="169">
                  <c:v>0.90300000000002001</c:v>
                </c:pt>
                <c:pt idx="170">
                  <c:v>0.46099999999998431</c:v>
                </c:pt>
                <c:pt idx="171">
                  <c:v>0.36099999999999</c:v>
                </c:pt>
                <c:pt idx="172">
                  <c:v>1.7470000000000141</c:v>
                </c:pt>
                <c:pt idx="173">
                  <c:v>0.63700000000000045</c:v>
                </c:pt>
                <c:pt idx="174">
                  <c:v>-0.18799999999998818</c:v>
                </c:pt>
                <c:pt idx="175">
                  <c:v>-0.23300000000000409</c:v>
                </c:pt>
                <c:pt idx="176">
                  <c:v>-0.16400000000001569</c:v>
                </c:pt>
                <c:pt idx="177">
                  <c:v>4.4000000000011141E-2</c:v>
                </c:pt>
                <c:pt idx="178">
                  <c:v>0.18799999999998818</c:v>
                </c:pt>
                <c:pt idx="179">
                  <c:v>1.311000000000007</c:v>
                </c:pt>
                <c:pt idx="180">
                  <c:v>0.78200000000001069</c:v>
                </c:pt>
                <c:pt idx="181">
                  <c:v>1.3629999999999995</c:v>
                </c:pt>
                <c:pt idx="182">
                  <c:v>0.50099999999997635</c:v>
                </c:pt>
                <c:pt idx="183">
                  <c:v>0.91900000000001114</c:v>
                </c:pt>
                <c:pt idx="184">
                  <c:v>2.132000000000005</c:v>
                </c:pt>
                <c:pt idx="185">
                  <c:v>1.6690000000000111</c:v>
                </c:pt>
                <c:pt idx="186">
                  <c:v>-0.46200000000001751</c:v>
                </c:pt>
                <c:pt idx="187">
                  <c:v>-0.96399999999999864</c:v>
                </c:pt>
                <c:pt idx="188">
                  <c:v>-0.80099999999998772</c:v>
                </c:pt>
                <c:pt idx="189">
                  <c:v>-0.91599999999999682</c:v>
                </c:pt>
                <c:pt idx="190">
                  <c:v>-0.39400000000000546</c:v>
                </c:pt>
                <c:pt idx="191">
                  <c:v>0.85499999999998977</c:v>
                </c:pt>
                <c:pt idx="192">
                  <c:v>0.25200000000000955</c:v>
                </c:pt>
                <c:pt idx="193">
                  <c:v>0.1939999999999884</c:v>
                </c:pt>
                <c:pt idx="194">
                  <c:v>-0.24799999999999045</c:v>
                </c:pt>
                <c:pt idx="195">
                  <c:v>-0.15500000000000114</c:v>
                </c:pt>
                <c:pt idx="196">
                  <c:v>1.0999999999999943</c:v>
                </c:pt>
                <c:pt idx="197">
                  <c:v>1.4000000000010004E-2</c:v>
                </c:pt>
                <c:pt idx="198">
                  <c:v>-0.25800000000000978</c:v>
                </c:pt>
                <c:pt idx="199">
                  <c:v>-0.64900000000000091</c:v>
                </c:pt>
                <c:pt idx="200">
                  <c:v>-0.5660000000000025</c:v>
                </c:pt>
                <c:pt idx="201">
                  <c:v>-0.80400000000000205</c:v>
                </c:pt>
                <c:pt idx="202">
                  <c:v>-0.28499999999999659</c:v>
                </c:pt>
                <c:pt idx="203">
                  <c:v>0.40200000000001523</c:v>
                </c:pt>
                <c:pt idx="204">
                  <c:v>-8.4000000000003183E-2</c:v>
                </c:pt>
                <c:pt idx="205">
                  <c:v>0.18199999999998795</c:v>
                </c:pt>
                <c:pt idx="206">
                  <c:v>-0.22499999999999432</c:v>
                </c:pt>
                <c:pt idx="207">
                  <c:v>0.18299999999999272</c:v>
                </c:pt>
                <c:pt idx="208">
                  <c:v>0.79699999999999704</c:v>
                </c:pt>
                <c:pt idx="209">
                  <c:v>0.29800000000000182</c:v>
                </c:pt>
                <c:pt idx="210">
                  <c:v>-9.9999999999994316E-2</c:v>
                </c:pt>
                <c:pt idx="211">
                  <c:v>-0.37399999999999523</c:v>
                </c:pt>
                <c:pt idx="212">
                  <c:v>-0.50200000000000955</c:v>
                </c:pt>
                <c:pt idx="213">
                  <c:v>-0.26999999999998181</c:v>
                </c:pt>
                <c:pt idx="214">
                  <c:v>0.3119999999999834</c:v>
                </c:pt>
                <c:pt idx="215">
                  <c:v>0.59700000000000841</c:v>
                </c:pt>
                <c:pt idx="216">
                  <c:v>0.51999999999998181</c:v>
                </c:pt>
                <c:pt idx="217">
                  <c:v>0.4480000000000075</c:v>
                </c:pt>
                <c:pt idx="218">
                  <c:v>0.19400000000001683</c:v>
                </c:pt>
                <c:pt idx="219">
                  <c:v>0.58299999999999841</c:v>
                </c:pt>
                <c:pt idx="220">
                  <c:v>1.0689999999999884</c:v>
                </c:pt>
                <c:pt idx="221">
                  <c:v>0.6769999999999925</c:v>
                </c:pt>
                <c:pt idx="222">
                  <c:v>0.27600000000001046</c:v>
                </c:pt>
                <c:pt idx="223">
                  <c:v>3.3999999999991815E-2</c:v>
                </c:pt>
                <c:pt idx="224">
                  <c:v>-0.40199999999998681</c:v>
                </c:pt>
                <c:pt idx="225">
                  <c:v>-0.16900000000001114</c:v>
                </c:pt>
                <c:pt idx="226">
                  <c:v>0.22400000000001796</c:v>
                </c:pt>
                <c:pt idx="227">
                  <c:v>0.61199999999999477</c:v>
                </c:pt>
                <c:pt idx="228">
                  <c:v>0.3119999999999834</c:v>
                </c:pt>
                <c:pt idx="229">
                  <c:v>0.37000000000000455</c:v>
                </c:pt>
                <c:pt idx="230">
                  <c:v>0.19499999999999318</c:v>
                </c:pt>
                <c:pt idx="231">
                  <c:v>0.28900000000001569</c:v>
                </c:pt>
                <c:pt idx="232">
                  <c:v>1.0799999999999841</c:v>
                </c:pt>
                <c:pt idx="233">
                  <c:v>0.26500000000001478</c:v>
                </c:pt>
                <c:pt idx="234">
                  <c:v>0.38300000000000978</c:v>
                </c:pt>
                <c:pt idx="235">
                  <c:v>0.20199999999999818</c:v>
                </c:pt>
                <c:pt idx="236">
                  <c:v>-0.19300000000001205</c:v>
                </c:pt>
                <c:pt idx="237">
                  <c:v>0.10599999999999454</c:v>
                </c:pt>
                <c:pt idx="238">
                  <c:v>0.21800000000001774</c:v>
                </c:pt>
                <c:pt idx="239">
                  <c:v>0.75799999999998136</c:v>
                </c:pt>
                <c:pt idx="240">
                  <c:v>0.59200000000001296</c:v>
                </c:pt>
                <c:pt idx="241">
                  <c:v>0.26099999999999568</c:v>
                </c:pt>
                <c:pt idx="242">
                  <c:v>0.34299999999998931</c:v>
                </c:pt>
                <c:pt idx="243">
                  <c:v>0.90999999999999659</c:v>
                </c:pt>
                <c:pt idx="244">
                  <c:v>1.1720000000000255</c:v>
                </c:pt>
                <c:pt idx="245">
                  <c:v>0.30599999999998317</c:v>
                </c:pt>
                <c:pt idx="246">
                  <c:v>0.18999999999999773</c:v>
                </c:pt>
                <c:pt idx="247">
                  <c:v>0.24399999999999977</c:v>
                </c:pt>
                <c:pt idx="248">
                  <c:v>-0.44599999999999795</c:v>
                </c:pt>
                <c:pt idx="249">
                  <c:v>8.7000000000017508E-2</c:v>
                </c:pt>
                <c:pt idx="250">
                  <c:v>0.44299999999998363</c:v>
                </c:pt>
                <c:pt idx="251">
                  <c:v>1.3640000000000043</c:v>
                </c:pt>
                <c:pt idx="252">
                  <c:v>0.64900000000000091</c:v>
                </c:pt>
                <c:pt idx="253">
                  <c:v>1.0629999999999882</c:v>
                </c:pt>
                <c:pt idx="254">
                  <c:v>-0.27899999999999636</c:v>
                </c:pt>
                <c:pt idx="255">
                  <c:v>1.0550000000000068</c:v>
                </c:pt>
                <c:pt idx="256">
                  <c:v>1.1500000000000057</c:v>
                </c:pt>
                <c:pt idx="257">
                  <c:v>0.58099999999998886</c:v>
                </c:pt>
                <c:pt idx="258">
                  <c:v>9.6000000000003638E-2</c:v>
                </c:pt>
                <c:pt idx="259">
                  <c:v>0.10400000000001342</c:v>
                </c:pt>
                <c:pt idx="260">
                  <c:v>-0.24100000000001387</c:v>
                </c:pt>
                <c:pt idx="261">
                  <c:v>-0.11899999999999977</c:v>
                </c:pt>
                <c:pt idx="262">
                  <c:v>0.34299999999998931</c:v>
                </c:pt>
                <c:pt idx="263">
                  <c:v>0.8270000000000266</c:v>
                </c:pt>
                <c:pt idx="264">
                  <c:v>0.53099999999997749</c:v>
                </c:pt>
                <c:pt idx="265">
                  <c:v>0.41900000000001114</c:v>
                </c:pt>
                <c:pt idx="266">
                  <c:v>0.34199999999998454</c:v>
                </c:pt>
                <c:pt idx="267">
                  <c:v>0.39800000000002456</c:v>
                </c:pt>
                <c:pt idx="268">
                  <c:v>1.3930000000000007</c:v>
                </c:pt>
                <c:pt idx="269">
                  <c:v>0.51699999999999591</c:v>
                </c:pt>
              </c:numCache>
            </c:numRef>
          </c:val>
          <c:smooth val="0"/>
          <c:extLst>
            <c:ext xmlns:c16="http://schemas.microsoft.com/office/drawing/2014/chart" uri="{C3380CC4-5D6E-409C-BE32-E72D297353CC}">
              <c16:uniqueId val="{00000000-3D65-4D9F-8EBC-971117323307}"/>
            </c:ext>
          </c:extLst>
        </c:ser>
        <c:dLbls>
          <c:showLegendKey val="0"/>
          <c:showVal val="0"/>
          <c:showCatName val="0"/>
          <c:showSerName val="0"/>
          <c:showPercent val="0"/>
          <c:showBubbleSize val="0"/>
        </c:dLbls>
        <c:marker val="1"/>
        <c:smooth val="0"/>
        <c:axId val="605533872"/>
        <c:axId val="605541744"/>
      </c:lineChart>
      <c:dateAx>
        <c:axId val="605533872"/>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605541744"/>
        <c:crosses val="autoZero"/>
        <c:auto val="1"/>
        <c:lblOffset val="100"/>
        <c:baseTimeUnit val="months"/>
      </c:dateAx>
      <c:valAx>
        <c:axId val="605541744"/>
        <c:scaling>
          <c:orientation val="minMax"/>
        </c:scaling>
        <c:delete val="0"/>
        <c:axPos val="l"/>
        <c:numFmt formatCode="General" sourceLinked="0"/>
        <c:majorTickMark val="out"/>
        <c:minorTickMark val="none"/>
        <c:tickLblPos val="nextTo"/>
        <c:txPr>
          <a:bodyPr/>
          <a:lstStyle/>
          <a:p>
            <a:pPr>
              <a:defRPr sz="800" b="0"/>
            </a:pPr>
            <a:endParaRPr lang="en-US"/>
          </a:p>
        </c:txPr>
        <c:crossAx val="60553387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Medical Care / Differences</a:t>
            </a:r>
          </a:p>
        </c:rich>
      </c:tx>
      <c:layout/>
      <c:overlay val="0"/>
    </c:title>
    <c:autoTitleDeleted val="0"/>
    <c:plotArea>
      <c:layout/>
      <c:lineChart>
        <c:grouping val="standard"/>
        <c:varyColors val="0"/>
        <c:ser>
          <c:idx val="0"/>
          <c:order val="0"/>
          <c:tx>
            <c:strRef>
              <c:f>Data!$R$4</c:f>
              <c:strCache>
                <c:ptCount val="1"/>
              </c:strCache>
            </c:strRef>
          </c:tx>
          <c:spPr>
            <a:ln>
              <a:solidFill>
                <a:srgbClr val="333399"/>
              </a:solidFill>
              <a:prstDash val="solid"/>
            </a:ln>
          </c:spPr>
          <c:marker>
            <c:symbol val="diamond"/>
            <c:size val="3"/>
          </c:marker>
          <c:cat>
            <c:numRef>
              <c:f>Data!$L$4:$L$274</c:f>
              <c:numCache>
                <c:formatCode>mmm\-yy</c:formatCode>
                <c:ptCount val="271"/>
                <c:pt idx="0">
                  <c:v>33970</c:v>
                </c:pt>
                <c:pt idx="1">
                  <c:v>34001</c:v>
                </c:pt>
                <c:pt idx="2">
                  <c:v>34029</c:v>
                </c:pt>
                <c:pt idx="3">
                  <c:v>34060</c:v>
                </c:pt>
                <c:pt idx="4">
                  <c:v>34090</c:v>
                </c:pt>
                <c:pt idx="5">
                  <c:v>34121</c:v>
                </c:pt>
                <c:pt idx="6">
                  <c:v>34151</c:v>
                </c:pt>
                <c:pt idx="7">
                  <c:v>34182</c:v>
                </c:pt>
                <c:pt idx="8">
                  <c:v>34213</c:v>
                </c:pt>
                <c:pt idx="9">
                  <c:v>34243</c:v>
                </c:pt>
                <c:pt idx="10">
                  <c:v>34274</c:v>
                </c:pt>
                <c:pt idx="11">
                  <c:v>34304</c:v>
                </c:pt>
                <c:pt idx="12">
                  <c:v>34335</c:v>
                </c:pt>
                <c:pt idx="13">
                  <c:v>34366</c:v>
                </c:pt>
                <c:pt idx="14">
                  <c:v>34394</c:v>
                </c:pt>
                <c:pt idx="15">
                  <c:v>34425</c:v>
                </c:pt>
                <c:pt idx="16">
                  <c:v>34455</c:v>
                </c:pt>
                <c:pt idx="17">
                  <c:v>34486</c:v>
                </c:pt>
                <c:pt idx="18">
                  <c:v>34516</c:v>
                </c:pt>
                <c:pt idx="19">
                  <c:v>34547</c:v>
                </c:pt>
                <c:pt idx="20">
                  <c:v>34578</c:v>
                </c:pt>
                <c:pt idx="21">
                  <c:v>34608</c:v>
                </c:pt>
                <c:pt idx="22">
                  <c:v>34639</c:v>
                </c:pt>
                <c:pt idx="23">
                  <c:v>34669</c:v>
                </c:pt>
                <c:pt idx="24">
                  <c:v>34700</c:v>
                </c:pt>
                <c:pt idx="25">
                  <c:v>34731</c:v>
                </c:pt>
                <c:pt idx="26">
                  <c:v>34759</c:v>
                </c:pt>
                <c:pt idx="27">
                  <c:v>34790</c:v>
                </c:pt>
                <c:pt idx="28">
                  <c:v>34820</c:v>
                </c:pt>
                <c:pt idx="29">
                  <c:v>34851</c:v>
                </c:pt>
                <c:pt idx="30">
                  <c:v>34881</c:v>
                </c:pt>
                <c:pt idx="31">
                  <c:v>34912</c:v>
                </c:pt>
                <c:pt idx="32">
                  <c:v>34943</c:v>
                </c:pt>
                <c:pt idx="33">
                  <c:v>34973</c:v>
                </c:pt>
                <c:pt idx="34">
                  <c:v>35004</c:v>
                </c:pt>
                <c:pt idx="35">
                  <c:v>35034</c:v>
                </c:pt>
                <c:pt idx="36">
                  <c:v>35065</c:v>
                </c:pt>
                <c:pt idx="37">
                  <c:v>35096</c:v>
                </c:pt>
                <c:pt idx="38">
                  <c:v>35125</c:v>
                </c:pt>
                <c:pt idx="39">
                  <c:v>35156</c:v>
                </c:pt>
                <c:pt idx="40">
                  <c:v>35186</c:v>
                </c:pt>
                <c:pt idx="41">
                  <c:v>35217</c:v>
                </c:pt>
                <c:pt idx="42">
                  <c:v>35247</c:v>
                </c:pt>
                <c:pt idx="43">
                  <c:v>35278</c:v>
                </c:pt>
                <c:pt idx="44">
                  <c:v>35309</c:v>
                </c:pt>
                <c:pt idx="45">
                  <c:v>35339</c:v>
                </c:pt>
                <c:pt idx="46">
                  <c:v>35370</c:v>
                </c:pt>
                <c:pt idx="47">
                  <c:v>35400</c:v>
                </c:pt>
                <c:pt idx="48">
                  <c:v>35431</c:v>
                </c:pt>
                <c:pt idx="49">
                  <c:v>35462</c:v>
                </c:pt>
                <c:pt idx="50">
                  <c:v>35490</c:v>
                </c:pt>
                <c:pt idx="51">
                  <c:v>35521</c:v>
                </c:pt>
                <c:pt idx="52">
                  <c:v>35551</c:v>
                </c:pt>
                <c:pt idx="53">
                  <c:v>35582</c:v>
                </c:pt>
                <c:pt idx="54">
                  <c:v>35612</c:v>
                </c:pt>
                <c:pt idx="55">
                  <c:v>35643</c:v>
                </c:pt>
                <c:pt idx="56">
                  <c:v>35674</c:v>
                </c:pt>
                <c:pt idx="57">
                  <c:v>35704</c:v>
                </c:pt>
                <c:pt idx="58">
                  <c:v>35735</c:v>
                </c:pt>
                <c:pt idx="59">
                  <c:v>35765</c:v>
                </c:pt>
                <c:pt idx="60">
                  <c:v>35796</c:v>
                </c:pt>
                <c:pt idx="61">
                  <c:v>35827</c:v>
                </c:pt>
                <c:pt idx="62">
                  <c:v>35855</c:v>
                </c:pt>
                <c:pt idx="63">
                  <c:v>35886</c:v>
                </c:pt>
                <c:pt idx="64">
                  <c:v>35916</c:v>
                </c:pt>
                <c:pt idx="65">
                  <c:v>35947</c:v>
                </c:pt>
                <c:pt idx="66">
                  <c:v>35977</c:v>
                </c:pt>
                <c:pt idx="67">
                  <c:v>36008</c:v>
                </c:pt>
                <c:pt idx="68">
                  <c:v>36039</c:v>
                </c:pt>
                <c:pt idx="69">
                  <c:v>36069</c:v>
                </c:pt>
                <c:pt idx="70">
                  <c:v>36100</c:v>
                </c:pt>
                <c:pt idx="71">
                  <c:v>36130</c:v>
                </c:pt>
                <c:pt idx="72">
                  <c:v>36161</c:v>
                </c:pt>
                <c:pt idx="73">
                  <c:v>36192</c:v>
                </c:pt>
                <c:pt idx="74">
                  <c:v>36220</c:v>
                </c:pt>
                <c:pt idx="75">
                  <c:v>36251</c:v>
                </c:pt>
                <c:pt idx="76">
                  <c:v>36281</c:v>
                </c:pt>
                <c:pt idx="77">
                  <c:v>36312</c:v>
                </c:pt>
                <c:pt idx="78">
                  <c:v>36342</c:v>
                </c:pt>
                <c:pt idx="79">
                  <c:v>36373</c:v>
                </c:pt>
                <c:pt idx="80">
                  <c:v>36404</c:v>
                </c:pt>
                <c:pt idx="81">
                  <c:v>36434</c:v>
                </c:pt>
                <c:pt idx="82">
                  <c:v>36465</c:v>
                </c:pt>
                <c:pt idx="83">
                  <c:v>36495</c:v>
                </c:pt>
                <c:pt idx="84">
                  <c:v>36526</c:v>
                </c:pt>
                <c:pt idx="85">
                  <c:v>36557</c:v>
                </c:pt>
                <c:pt idx="86">
                  <c:v>36586</c:v>
                </c:pt>
                <c:pt idx="87">
                  <c:v>36617</c:v>
                </c:pt>
                <c:pt idx="88">
                  <c:v>36647</c:v>
                </c:pt>
                <c:pt idx="89">
                  <c:v>36678</c:v>
                </c:pt>
                <c:pt idx="90">
                  <c:v>36708</c:v>
                </c:pt>
                <c:pt idx="91">
                  <c:v>36739</c:v>
                </c:pt>
                <c:pt idx="92">
                  <c:v>36770</c:v>
                </c:pt>
                <c:pt idx="93">
                  <c:v>36800</c:v>
                </c:pt>
                <c:pt idx="94">
                  <c:v>36831</c:v>
                </c:pt>
                <c:pt idx="95">
                  <c:v>36861</c:v>
                </c:pt>
                <c:pt idx="96">
                  <c:v>36892</c:v>
                </c:pt>
                <c:pt idx="97">
                  <c:v>36923</c:v>
                </c:pt>
                <c:pt idx="98">
                  <c:v>36951</c:v>
                </c:pt>
                <c:pt idx="99">
                  <c:v>36982</c:v>
                </c:pt>
                <c:pt idx="100">
                  <c:v>37012</c:v>
                </c:pt>
                <c:pt idx="101">
                  <c:v>37043</c:v>
                </c:pt>
                <c:pt idx="102">
                  <c:v>37073</c:v>
                </c:pt>
                <c:pt idx="103">
                  <c:v>37104</c:v>
                </c:pt>
                <c:pt idx="104">
                  <c:v>37135</c:v>
                </c:pt>
                <c:pt idx="105">
                  <c:v>37165</c:v>
                </c:pt>
                <c:pt idx="106">
                  <c:v>37196</c:v>
                </c:pt>
                <c:pt idx="107">
                  <c:v>37226</c:v>
                </c:pt>
                <c:pt idx="108">
                  <c:v>37257</c:v>
                </c:pt>
                <c:pt idx="109">
                  <c:v>37288</c:v>
                </c:pt>
                <c:pt idx="110">
                  <c:v>37316</c:v>
                </c:pt>
                <c:pt idx="111">
                  <c:v>37347</c:v>
                </c:pt>
                <c:pt idx="112">
                  <c:v>37377</c:v>
                </c:pt>
                <c:pt idx="113">
                  <c:v>37408</c:v>
                </c:pt>
                <c:pt idx="114">
                  <c:v>37438</c:v>
                </c:pt>
                <c:pt idx="115">
                  <c:v>37469</c:v>
                </c:pt>
                <c:pt idx="116">
                  <c:v>37500</c:v>
                </c:pt>
                <c:pt idx="117">
                  <c:v>37530</c:v>
                </c:pt>
                <c:pt idx="118">
                  <c:v>37561</c:v>
                </c:pt>
                <c:pt idx="119">
                  <c:v>37591</c:v>
                </c:pt>
                <c:pt idx="120">
                  <c:v>37622</c:v>
                </c:pt>
                <c:pt idx="121">
                  <c:v>37653</c:v>
                </c:pt>
                <c:pt idx="122">
                  <c:v>37681</c:v>
                </c:pt>
                <c:pt idx="123">
                  <c:v>37712</c:v>
                </c:pt>
                <c:pt idx="124">
                  <c:v>37742</c:v>
                </c:pt>
                <c:pt idx="125">
                  <c:v>37773</c:v>
                </c:pt>
                <c:pt idx="126">
                  <c:v>37803</c:v>
                </c:pt>
                <c:pt idx="127">
                  <c:v>37834</c:v>
                </c:pt>
                <c:pt idx="128">
                  <c:v>37865</c:v>
                </c:pt>
                <c:pt idx="129">
                  <c:v>37895</c:v>
                </c:pt>
                <c:pt idx="130">
                  <c:v>37926</c:v>
                </c:pt>
                <c:pt idx="131">
                  <c:v>37956</c:v>
                </c:pt>
                <c:pt idx="132">
                  <c:v>37987</c:v>
                </c:pt>
                <c:pt idx="133">
                  <c:v>38018</c:v>
                </c:pt>
                <c:pt idx="134">
                  <c:v>38047</c:v>
                </c:pt>
                <c:pt idx="135">
                  <c:v>38078</c:v>
                </c:pt>
                <c:pt idx="136">
                  <c:v>38108</c:v>
                </c:pt>
                <c:pt idx="137">
                  <c:v>38139</c:v>
                </c:pt>
                <c:pt idx="138">
                  <c:v>38169</c:v>
                </c:pt>
                <c:pt idx="139">
                  <c:v>38200</c:v>
                </c:pt>
                <c:pt idx="140">
                  <c:v>38231</c:v>
                </c:pt>
                <c:pt idx="141">
                  <c:v>38261</c:v>
                </c:pt>
                <c:pt idx="142">
                  <c:v>38292</c:v>
                </c:pt>
                <c:pt idx="143">
                  <c:v>38322</c:v>
                </c:pt>
                <c:pt idx="144">
                  <c:v>38353</c:v>
                </c:pt>
                <c:pt idx="145">
                  <c:v>38384</c:v>
                </c:pt>
                <c:pt idx="146">
                  <c:v>38412</c:v>
                </c:pt>
                <c:pt idx="147">
                  <c:v>38443</c:v>
                </c:pt>
                <c:pt idx="148">
                  <c:v>38473</c:v>
                </c:pt>
                <c:pt idx="149">
                  <c:v>38504</c:v>
                </c:pt>
                <c:pt idx="150">
                  <c:v>38534</c:v>
                </c:pt>
                <c:pt idx="151">
                  <c:v>38565</c:v>
                </c:pt>
                <c:pt idx="152">
                  <c:v>38596</c:v>
                </c:pt>
                <c:pt idx="153">
                  <c:v>38626</c:v>
                </c:pt>
                <c:pt idx="154">
                  <c:v>38657</c:v>
                </c:pt>
                <c:pt idx="155">
                  <c:v>38687</c:v>
                </c:pt>
                <c:pt idx="156">
                  <c:v>38718</c:v>
                </c:pt>
                <c:pt idx="157">
                  <c:v>38749</c:v>
                </c:pt>
                <c:pt idx="158">
                  <c:v>38777</c:v>
                </c:pt>
                <c:pt idx="159">
                  <c:v>38808</c:v>
                </c:pt>
                <c:pt idx="160">
                  <c:v>38838</c:v>
                </c:pt>
                <c:pt idx="161">
                  <c:v>38869</c:v>
                </c:pt>
                <c:pt idx="162">
                  <c:v>38899</c:v>
                </c:pt>
                <c:pt idx="163">
                  <c:v>38930</c:v>
                </c:pt>
                <c:pt idx="164">
                  <c:v>38961</c:v>
                </c:pt>
                <c:pt idx="165">
                  <c:v>38991</c:v>
                </c:pt>
                <c:pt idx="166">
                  <c:v>39022</c:v>
                </c:pt>
                <c:pt idx="167">
                  <c:v>39052</c:v>
                </c:pt>
                <c:pt idx="168">
                  <c:v>39083</c:v>
                </c:pt>
                <c:pt idx="169">
                  <c:v>39114</c:v>
                </c:pt>
                <c:pt idx="170">
                  <c:v>39142</c:v>
                </c:pt>
                <c:pt idx="171">
                  <c:v>39173</c:v>
                </c:pt>
                <c:pt idx="172">
                  <c:v>39203</c:v>
                </c:pt>
                <c:pt idx="173">
                  <c:v>39234</c:v>
                </c:pt>
                <c:pt idx="174">
                  <c:v>39264</c:v>
                </c:pt>
                <c:pt idx="175">
                  <c:v>39295</c:v>
                </c:pt>
                <c:pt idx="176">
                  <c:v>39326</c:v>
                </c:pt>
                <c:pt idx="177">
                  <c:v>39356</c:v>
                </c:pt>
                <c:pt idx="178">
                  <c:v>39387</c:v>
                </c:pt>
                <c:pt idx="179">
                  <c:v>39417</c:v>
                </c:pt>
                <c:pt idx="180">
                  <c:v>39448</c:v>
                </c:pt>
                <c:pt idx="181">
                  <c:v>39479</c:v>
                </c:pt>
                <c:pt idx="182">
                  <c:v>39508</c:v>
                </c:pt>
                <c:pt idx="183">
                  <c:v>39539</c:v>
                </c:pt>
                <c:pt idx="184">
                  <c:v>39569</c:v>
                </c:pt>
                <c:pt idx="185">
                  <c:v>39600</c:v>
                </c:pt>
                <c:pt idx="186">
                  <c:v>39630</c:v>
                </c:pt>
                <c:pt idx="187">
                  <c:v>39661</c:v>
                </c:pt>
                <c:pt idx="188">
                  <c:v>39692</c:v>
                </c:pt>
                <c:pt idx="189">
                  <c:v>39722</c:v>
                </c:pt>
                <c:pt idx="190">
                  <c:v>39753</c:v>
                </c:pt>
                <c:pt idx="191">
                  <c:v>39783</c:v>
                </c:pt>
                <c:pt idx="192">
                  <c:v>39814</c:v>
                </c:pt>
                <c:pt idx="193">
                  <c:v>39845</c:v>
                </c:pt>
                <c:pt idx="194">
                  <c:v>39873</c:v>
                </c:pt>
                <c:pt idx="195">
                  <c:v>39904</c:v>
                </c:pt>
                <c:pt idx="196">
                  <c:v>39934</c:v>
                </c:pt>
                <c:pt idx="197">
                  <c:v>39965</c:v>
                </c:pt>
                <c:pt idx="198">
                  <c:v>39995</c:v>
                </c:pt>
                <c:pt idx="199">
                  <c:v>40026</c:v>
                </c:pt>
                <c:pt idx="200">
                  <c:v>40057</c:v>
                </c:pt>
                <c:pt idx="201">
                  <c:v>40087</c:v>
                </c:pt>
                <c:pt idx="202">
                  <c:v>40118</c:v>
                </c:pt>
                <c:pt idx="203">
                  <c:v>40148</c:v>
                </c:pt>
                <c:pt idx="204">
                  <c:v>40179</c:v>
                </c:pt>
                <c:pt idx="205">
                  <c:v>40210</c:v>
                </c:pt>
                <c:pt idx="206">
                  <c:v>40238</c:v>
                </c:pt>
                <c:pt idx="207">
                  <c:v>40269</c:v>
                </c:pt>
                <c:pt idx="208">
                  <c:v>40299</c:v>
                </c:pt>
                <c:pt idx="209">
                  <c:v>40330</c:v>
                </c:pt>
                <c:pt idx="210">
                  <c:v>40360</c:v>
                </c:pt>
                <c:pt idx="211">
                  <c:v>40391</c:v>
                </c:pt>
                <c:pt idx="212">
                  <c:v>40422</c:v>
                </c:pt>
                <c:pt idx="213">
                  <c:v>40452</c:v>
                </c:pt>
                <c:pt idx="214">
                  <c:v>40483</c:v>
                </c:pt>
                <c:pt idx="215">
                  <c:v>40513</c:v>
                </c:pt>
                <c:pt idx="216">
                  <c:v>40544</c:v>
                </c:pt>
                <c:pt idx="217">
                  <c:v>40575</c:v>
                </c:pt>
                <c:pt idx="218">
                  <c:v>40603</c:v>
                </c:pt>
                <c:pt idx="219">
                  <c:v>40634</c:v>
                </c:pt>
                <c:pt idx="220">
                  <c:v>40664</c:v>
                </c:pt>
                <c:pt idx="221">
                  <c:v>40695</c:v>
                </c:pt>
                <c:pt idx="222">
                  <c:v>40725</c:v>
                </c:pt>
                <c:pt idx="223">
                  <c:v>40756</c:v>
                </c:pt>
                <c:pt idx="224">
                  <c:v>40787</c:v>
                </c:pt>
                <c:pt idx="225">
                  <c:v>40817</c:v>
                </c:pt>
                <c:pt idx="226">
                  <c:v>40848</c:v>
                </c:pt>
                <c:pt idx="227">
                  <c:v>40878</c:v>
                </c:pt>
                <c:pt idx="228">
                  <c:v>40909</c:v>
                </c:pt>
                <c:pt idx="229">
                  <c:v>40940</c:v>
                </c:pt>
                <c:pt idx="230">
                  <c:v>40969</c:v>
                </c:pt>
                <c:pt idx="231">
                  <c:v>41000</c:v>
                </c:pt>
                <c:pt idx="232">
                  <c:v>41030</c:v>
                </c:pt>
                <c:pt idx="233">
                  <c:v>41061</c:v>
                </c:pt>
                <c:pt idx="234">
                  <c:v>41091</c:v>
                </c:pt>
                <c:pt idx="235">
                  <c:v>41122</c:v>
                </c:pt>
                <c:pt idx="236">
                  <c:v>41153</c:v>
                </c:pt>
                <c:pt idx="237">
                  <c:v>41183</c:v>
                </c:pt>
                <c:pt idx="238">
                  <c:v>41214</c:v>
                </c:pt>
                <c:pt idx="239">
                  <c:v>41244</c:v>
                </c:pt>
                <c:pt idx="240">
                  <c:v>41275</c:v>
                </c:pt>
                <c:pt idx="241">
                  <c:v>41306</c:v>
                </c:pt>
                <c:pt idx="242">
                  <c:v>41334</c:v>
                </c:pt>
                <c:pt idx="243">
                  <c:v>41365</c:v>
                </c:pt>
                <c:pt idx="244">
                  <c:v>41395</c:v>
                </c:pt>
                <c:pt idx="245">
                  <c:v>41426</c:v>
                </c:pt>
                <c:pt idx="246">
                  <c:v>41456</c:v>
                </c:pt>
                <c:pt idx="247">
                  <c:v>41487</c:v>
                </c:pt>
                <c:pt idx="248">
                  <c:v>41518</c:v>
                </c:pt>
                <c:pt idx="249">
                  <c:v>41548</c:v>
                </c:pt>
                <c:pt idx="250">
                  <c:v>41579</c:v>
                </c:pt>
                <c:pt idx="251">
                  <c:v>41609</c:v>
                </c:pt>
                <c:pt idx="252">
                  <c:v>41640</c:v>
                </c:pt>
                <c:pt idx="253">
                  <c:v>41671</c:v>
                </c:pt>
                <c:pt idx="254">
                  <c:v>41699</c:v>
                </c:pt>
                <c:pt idx="255">
                  <c:v>41730</c:v>
                </c:pt>
                <c:pt idx="256">
                  <c:v>41760</c:v>
                </c:pt>
                <c:pt idx="257">
                  <c:v>41791</c:v>
                </c:pt>
                <c:pt idx="258">
                  <c:v>41821</c:v>
                </c:pt>
                <c:pt idx="259">
                  <c:v>41852</c:v>
                </c:pt>
                <c:pt idx="260">
                  <c:v>41883</c:v>
                </c:pt>
                <c:pt idx="261">
                  <c:v>41913</c:v>
                </c:pt>
                <c:pt idx="262">
                  <c:v>41944</c:v>
                </c:pt>
                <c:pt idx="263">
                  <c:v>41974</c:v>
                </c:pt>
                <c:pt idx="264">
                  <c:v>42005</c:v>
                </c:pt>
                <c:pt idx="265">
                  <c:v>42036</c:v>
                </c:pt>
                <c:pt idx="266">
                  <c:v>42064</c:v>
                </c:pt>
                <c:pt idx="267">
                  <c:v>42095</c:v>
                </c:pt>
                <c:pt idx="268">
                  <c:v>42125</c:v>
                </c:pt>
                <c:pt idx="269">
                  <c:v>42156</c:v>
                </c:pt>
                <c:pt idx="270">
                  <c:v>42186</c:v>
                </c:pt>
              </c:numCache>
            </c:numRef>
          </c:cat>
          <c:val>
            <c:numRef>
              <c:f>Data!$R$5:$R$274</c:f>
              <c:numCache>
                <c:formatCode>0.0</c:formatCode>
                <c:ptCount val="270"/>
                <c:pt idx="0">
                  <c:v>1.5999999999999943</c:v>
                </c:pt>
                <c:pt idx="1">
                  <c:v>0.59999999999999432</c:v>
                </c:pt>
                <c:pt idx="2">
                  <c:v>0.80000000000001137</c:v>
                </c:pt>
                <c:pt idx="3">
                  <c:v>1.0999999999999943</c:v>
                </c:pt>
                <c:pt idx="4">
                  <c:v>0.59999999999999432</c:v>
                </c:pt>
                <c:pt idx="5">
                  <c:v>1.0999999999999943</c:v>
                </c:pt>
                <c:pt idx="6">
                  <c:v>0.70000000000001705</c:v>
                </c:pt>
                <c:pt idx="7">
                  <c:v>0.40000000000000568</c:v>
                </c:pt>
                <c:pt idx="8">
                  <c:v>1.0999999999999943</c:v>
                </c:pt>
                <c:pt idx="9">
                  <c:v>0.5</c:v>
                </c:pt>
                <c:pt idx="10">
                  <c:v>0.29999999999998295</c:v>
                </c:pt>
                <c:pt idx="11">
                  <c:v>1.2000000000000171</c:v>
                </c:pt>
                <c:pt idx="12">
                  <c:v>1.2999999999999829</c:v>
                </c:pt>
                <c:pt idx="13">
                  <c:v>0.60000000000002274</c:v>
                </c:pt>
                <c:pt idx="14">
                  <c:v>0.89999999999997726</c:v>
                </c:pt>
                <c:pt idx="15">
                  <c:v>0.5</c:v>
                </c:pt>
                <c:pt idx="16">
                  <c:v>0.70000000000001705</c:v>
                </c:pt>
                <c:pt idx="17">
                  <c:v>1.0999999999999943</c:v>
                </c:pt>
                <c:pt idx="18">
                  <c:v>0.69999999999998863</c:v>
                </c:pt>
                <c:pt idx="19">
                  <c:v>0.60000000000002274</c:v>
                </c:pt>
                <c:pt idx="20">
                  <c:v>1.1999999999999886</c:v>
                </c:pt>
                <c:pt idx="21">
                  <c:v>0.69999999999998863</c:v>
                </c:pt>
                <c:pt idx="22">
                  <c:v>0.60000000000002274</c:v>
                </c:pt>
                <c:pt idx="23">
                  <c:v>1.2999999999999829</c:v>
                </c:pt>
                <c:pt idx="24">
                  <c:v>1.3000000000000114</c:v>
                </c:pt>
                <c:pt idx="25">
                  <c:v>0.5</c:v>
                </c:pt>
                <c:pt idx="26">
                  <c:v>0.5</c:v>
                </c:pt>
                <c:pt idx="27">
                  <c:v>0.40000000000000568</c:v>
                </c:pt>
                <c:pt idx="28">
                  <c:v>0.5</c:v>
                </c:pt>
                <c:pt idx="29">
                  <c:v>1</c:v>
                </c:pt>
                <c:pt idx="30">
                  <c:v>0.79999999999998295</c:v>
                </c:pt>
                <c:pt idx="31">
                  <c:v>0.5</c:v>
                </c:pt>
                <c:pt idx="32">
                  <c:v>0.80000000000001137</c:v>
                </c:pt>
                <c:pt idx="33">
                  <c:v>0.59999999999999432</c:v>
                </c:pt>
                <c:pt idx="34">
                  <c:v>0.30000000000001137</c:v>
                </c:pt>
                <c:pt idx="35">
                  <c:v>1.3999999999999773</c:v>
                </c:pt>
                <c:pt idx="36">
                  <c:v>1</c:v>
                </c:pt>
                <c:pt idx="37">
                  <c:v>0.40000000000000568</c:v>
                </c:pt>
                <c:pt idx="38">
                  <c:v>0.40000000000000568</c:v>
                </c:pt>
                <c:pt idx="39">
                  <c:v>0.40000000000000568</c:v>
                </c:pt>
                <c:pt idx="40">
                  <c:v>0.40000000000000568</c:v>
                </c:pt>
                <c:pt idx="41">
                  <c:v>0.89999999999997726</c:v>
                </c:pt>
                <c:pt idx="42">
                  <c:v>0.5</c:v>
                </c:pt>
                <c:pt idx="43">
                  <c:v>0.20000000000001705</c:v>
                </c:pt>
                <c:pt idx="44">
                  <c:v>0.69999999999998863</c:v>
                </c:pt>
                <c:pt idx="45">
                  <c:v>0.40000000000000568</c:v>
                </c:pt>
                <c:pt idx="46">
                  <c:v>9.9999999999994316E-2</c:v>
                </c:pt>
                <c:pt idx="47">
                  <c:v>1.2000000000000171</c:v>
                </c:pt>
                <c:pt idx="48">
                  <c:v>0.89999999999997726</c:v>
                </c:pt>
                <c:pt idx="49">
                  <c:v>0.70000000000001705</c:v>
                </c:pt>
                <c:pt idx="50">
                  <c:v>0.40000000000000568</c:v>
                </c:pt>
                <c:pt idx="51">
                  <c:v>0.39999999999997726</c:v>
                </c:pt>
                <c:pt idx="52">
                  <c:v>0.20000000000001705</c:v>
                </c:pt>
                <c:pt idx="53">
                  <c:v>0.40000000000000568</c:v>
                </c:pt>
                <c:pt idx="54">
                  <c:v>0.39999999999997726</c:v>
                </c:pt>
                <c:pt idx="55">
                  <c:v>0.20000000000001705</c:v>
                </c:pt>
                <c:pt idx="56">
                  <c:v>0.40000000000000568</c:v>
                </c:pt>
                <c:pt idx="57">
                  <c:v>0.59999999999999432</c:v>
                </c:pt>
                <c:pt idx="58">
                  <c:v>0.69999999999998863</c:v>
                </c:pt>
                <c:pt idx="59">
                  <c:v>1</c:v>
                </c:pt>
                <c:pt idx="60">
                  <c:v>1.2000000000000171</c:v>
                </c:pt>
                <c:pt idx="61">
                  <c:v>0.5</c:v>
                </c:pt>
                <c:pt idx="62">
                  <c:v>0.89999999999997726</c:v>
                </c:pt>
                <c:pt idx="63">
                  <c:v>0.70000000000001705</c:v>
                </c:pt>
                <c:pt idx="64">
                  <c:v>0.59999999999999432</c:v>
                </c:pt>
                <c:pt idx="65">
                  <c:v>0.69999999999998863</c:v>
                </c:pt>
                <c:pt idx="66">
                  <c:v>0.80000000000001137</c:v>
                </c:pt>
                <c:pt idx="67">
                  <c:v>0.40000000000000568</c:v>
                </c:pt>
                <c:pt idx="68">
                  <c:v>0.40000000000000568</c:v>
                </c:pt>
                <c:pt idx="69">
                  <c:v>0.39999999999997726</c:v>
                </c:pt>
                <c:pt idx="70">
                  <c:v>0.5</c:v>
                </c:pt>
                <c:pt idx="71">
                  <c:v>1.4000000000000057</c:v>
                </c:pt>
                <c:pt idx="72">
                  <c:v>1.0999999999999943</c:v>
                </c:pt>
                <c:pt idx="73">
                  <c:v>0.60000000000002274</c:v>
                </c:pt>
                <c:pt idx="74">
                  <c:v>0.79999999999998295</c:v>
                </c:pt>
                <c:pt idx="75">
                  <c:v>0.40000000000000568</c:v>
                </c:pt>
                <c:pt idx="76">
                  <c:v>0.69999999999998863</c:v>
                </c:pt>
                <c:pt idx="77">
                  <c:v>0.90000000000000568</c:v>
                </c:pt>
                <c:pt idx="78">
                  <c:v>0.80000000000001137</c:v>
                </c:pt>
                <c:pt idx="79">
                  <c:v>0.40000000000000568</c:v>
                </c:pt>
                <c:pt idx="80">
                  <c:v>0.5</c:v>
                </c:pt>
                <c:pt idx="81">
                  <c:v>0.5</c:v>
                </c:pt>
                <c:pt idx="82">
                  <c:v>0.89999999999997726</c:v>
                </c:pt>
                <c:pt idx="83">
                  <c:v>1.3000000000000114</c:v>
                </c:pt>
                <c:pt idx="84">
                  <c:v>1.5</c:v>
                </c:pt>
                <c:pt idx="85">
                  <c:v>1.1000000000000227</c:v>
                </c:pt>
                <c:pt idx="86">
                  <c:v>0.69999999999998863</c:v>
                </c:pt>
                <c:pt idx="87">
                  <c:v>0.59999999999996589</c:v>
                </c:pt>
                <c:pt idx="88">
                  <c:v>1.1000000000000227</c:v>
                </c:pt>
                <c:pt idx="89">
                  <c:v>0.89999999999997726</c:v>
                </c:pt>
                <c:pt idx="90">
                  <c:v>1.2000000000000455</c:v>
                </c:pt>
                <c:pt idx="91">
                  <c:v>0.5</c:v>
                </c:pt>
                <c:pt idx="92">
                  <c:v>0.59999999999996589</c:v>
                </c:pt>
                <c:pt idx="93">
                  <c:v>0.40000000000003411</c:v>
                </c:pt>
                <c:pt idx="94">
                  <c:v>0.69999999999998863</c:v>
                </c:pt>
                <c:pt idx="95">
                  <c:v>2.3000000000000114</c:v>
                </c:pt>
                <c:pt idx="96">
                  <c:v>1.7999999999999545</c:v>
                </c:pt>
                <c:pt idx="97">
                  <c:v>1.1000000000000227</c:v>
                </c:pt>
                <c:pt idx="98">
                  <c:v>0.80000000000001137</c:v>
                </c:pt>
                <c:pt idx="99">
                  <c:v>0.59999999999996589</c:v>
                </c:pt>
                <c:pt idx="100">
                  <c:v>1.1000000000000227</c:v>
                </c:pt>
                <c:pt idx="101">
                  <c:v>0.60000000000002274</c:v>
                </c:pt>
                <c:pt idx="102">
                  <c:v>1.2999999999999545</c:v>
                </c:pt>
                <c:pt idx="103">
                  <c:v>0.60000000000002274</c:v>
                </c:pt>
                <c:pt idx="104">
                  <c:v>0.89999999999997726</c:v>
                </c:pt>
                <c:pt idx="105">
                  <c:v>0.80000000000001137</c:v>
                </c:pt>
                <c:pt idx="106">
                  <c:v>0.60000000000002274</c:v>
                </c:pt>
                <c:pt idx="107">
                  <c:v>2.3000000000000114</c:v>
                </c:pt>
                <c:pt idx="108">
                  <c:v>1.3999999999999773</c:v>
                </c:pt>
                <c:pt idx="109">
                  <c:v>1</c:v>
                </c:pt>
                <c:pt idx="110">
                  <c:v>1.1999999999999886</c:v>
                </c:pt>
                <c:pt idx="111">
                  <c:v>0.90000000000003411</c:v>
                </c:pt>
                <c:pt idx="112">
                  <c:v>0.59999999999996589</c:v>
                </c:pt>
                <c:pt idx="113">
                  <c:v>1.9000000000000341</c:v>
                </c:pt>
                <c:pt idx="114">
                  <c:v>0.69999999999998863</c:v>
                </c:pt>
                <c:pt idx="115">
                  <c:v>0.39999999999997726</c:v>
                </c:pt>
                <c:pt idx="116">
                  <c:v>1.5</c:v>
                </c:pt>
                <c:pt idx="117">
                  <c:v>1.3000000000000114</c:v>
                </c:pt>
                <c:pt idx="118">
                  <c:v>0.80000000000001137</c:v>
                </c:pt>
                <c:pt idx="119">
                  <c:v>1.3000000000000114</c:v>
                </c:pt>
                <c:pt idx="120">
                  <c:v>1.0999999999999659</c:v>
                </c:pt>
                <c:pt idx="121">
                  <c:v>0.5</c:v>
                </c:pt>
                <c:pt idx="122">
                  <c:v>0.40000000000003411</c:v>
                </c:pt>
                <c:pt idx="123">
                  <c:v>0.89999999999997726</c:v>
                </c:pt>
                <c:pt idx="124">
                  <c:v>0.80000000000001137</c:v>
                </c:pt>
                <c:pt idx="125">
                  <c:v>1.3000000000000114</c:v>
                </c:pt>
                <c:pt idx="126">
                  <c:v>0.79999999999995453</c:v>
                </c:pt>
                <c:pt idx="127">
                  <c:v>0.80000000000001137</c:v>
                </c:pt>
                <c:pt idx="128">
                  <c:v>0.69999999999998863</c:v>
                </c:pt>
                <c:pt idx="129">
                  <c:v>0.90000000000003411</c:v>
                </c:pt>
                <c:pt idx="130">
                  <c:v>1.3000000000000114</c:v>
                </c:pt>
                <c:pt idx="131">
                  <c:v>1.5</c:v>
                </c:pt>
                <c:pt idx="132">
                  <c:v>2.3999999999999773</c:v>
                </c:pt>
                <c:pt idx="133">
                  <c:v>1.5</c:v>
                </c:pt>
                <c:pt idx="134">
                  <c:v>0.80000000000001137</c:v>
                </c:pt>
                <c:pt idx="135">
                  <c:v>0.69999999999998863</c:v>
                </c:pt>
                <c:pt idx="136">
                  <c:v>1</c:v>
                </c:pt>
                <c:pt idx="137">
                  <c:v>1</c:v>
                </c:pt>
                <c:pt idx="138">
                  <c:v>0.60000000000002274</c:v>
                </c:pt>
                <c:pt idx="139">
                  <c:v>0.69999999999998863</c:v>
                </c:pt>
                <c:pt idx="140">
                  <c:v>1</c:v>
                </c:pt>
                <c:pt idx="141">
                  <c:v>0.80000000000001137</c:v>
                </c:pt>
                <c:pt idx="142">
                  <c:v>0.79999999999995453</c:v>
                </c:pt>
                <c:pt idx="143">
                  <c:v>1.9000000000000341</c:v>
                </c:pt>
                <c:pt idx="144">
                  <c:v>2.5</c:v>
                </c:pt>
                <c:pt idx="145">
                  <c:v>1.3999999999999773</c:v>
                </c:pt>
                <c:pt idx="146">
                  <c:v>0.80000000000001137</c:v>
                </c:pt>
                <c:pt idx="147">
                  <c:v>0.69999999999998863</c:v>
                </c:pt>
                <c:pt idx="148">
                  <c:v>0.69999999999998863</c:v>
                </c:pt>
                <c:pt idx="149">
                  <c:v>1.2000000000000455</c:v>
                </c:pt>
                <c:pt idx="150">
                  <c:v>-0.20000000000004547</c:v>
                </c:pt>
                <c:pt idx="151">
                  <c:v>0.70000000000004547</c:v>
                </c:pt>
                <c:pt idx="152">
                  <c:v>1.5999999999999659</c:v>
                </c:pt>
                <c:pt idx="153">
                  <c:v>1.9000000000000341</c:v>
                </c:pt>
                <c:pt idx="154">
                  <c:v>0.29999999999995453</c:v>
                </c:pt>
                <c:pt idx="155">
                  <c:v>1.1000000000000227</c:v>
                </c:pt>
                <c:pt idx="156">
                  <c:v>2.6000000000000227</c:v>
                </c:pt>
                <c:pt idx="157">
                  <c:v>1.6999999999999886</c:v>
                </c:pt>
                <c:pt idx="158">
                  <c:v>0.89999999999997726</c:v>
                </c:pt>
                <c:pt idx="159">
                  <c:v>0.90000000000003411</c:v>
                </c:pt>
                <c:pt idx="160">
                  <c:v>0.39999999999997726</c:v>
                </c:pt>
                <c:pt idx="161">
                  <c:v>1</c:v>
                </c:pt>
                <c:pt idx="162">
                  <c:v>0.69999999999998863</c:v>
                </c:pt>
                <c:pt idx="163">
                  <c:v>0.60000000000002274</c:v>
                </c:pt>
                <c:pt idx="164">
                  <c:v>1</c:v>
                </c:pt>
                <c:pt idx="165">
                  <c:v>0.80000000000001137</c:v>
                </c:pt>
                <c:pt idx="166">
                  <c:v>0</c:v>
                </c:pt>
                <c:pt idx="167">
                  <c:v>3.4099999999999682</c:v>
                </c:pt>
                <c:pt idx="168">
                  <c:v>2.9470000000000027</c:v>
                </c:pt>
                <c:pt idx="169">
                  <c:v>0.71500000000003183</c:v>
                </c:pt>
                <c:pt idx="170">
                  <c:v>1.0529999999999973</c:v>
                </c:pt>
                <c:pt idx="171">
                  <c:v>0.86199999999996635</c:v>
                </c:pt>
                <c:pt idx="172">
                  <c:v>0.42300000000000182</c:v>
                </c:pt>
                <c:pt idx="173">
                  <c:v>2.1329999999999814</c:v>
                </c:pt>
                <c:pt idx="174">
                  <c:v>1.3180000000000405</c:v>
                </c:pt>
                <c:pt idx="175">
                  <c:v>0.76200000000000045</c:v>
                </c:pt>
                <c:pt idx="176">
                  <c:v>1.9300000000000068</c:v>
                </c:pt>
                <c:pt idx="177">
                  <c:v>1.3879999999999768</c:v>
                </c:pt>
                <c:pt idx="178">
                  <c:v>0.62000000000000455</c:v>
                </c:pt>
                <c:pt idx="179">
                  <c:v>2.7980000000000018</c:v>
                </c:pt>
                <c:pt idx="180">
                  <c:v>1.6959999999999695</c:v>
                </c:pt>
                <c:pt idx="181">
                  <c:v>0.84500000000002728</c:v>
                </c:pt>
                <c:pt idx="182">
                  <c:v>0.18400000000002592</c:v>
                </c:pt>
                <c:pt idx="183">
                  <c:v>0.21199999999998909</c:v>
                </c:pt>
                <c:pt idx="184">
                  <c:v>0.21999999999997044</c:v>
                </c:pt>
                <c:pt idx="185">
                  <c:v>0.34700000000003683</c:v>
                </c:pt>
                <c:pt idx="186">
                  <c:v>0.51399999999995316</c:v>
                </c:pt>
                <c:pt idx="187">
                  <c:v>0.55900000000002592</c:v>
                </c:pt>
                <c:pt idx="188">
                  <c:v>0.70999999999997954</c:v>
                </c:pt>
                <c:pt idx="189">
                  <c:v>0.86700000000001864</c:v>
                </c:pt>
                <c:pt idx="190">
                  <c:v>0.51999999999998181</c:v>
                </c:pt>
                <c:pt idx="191">
                  <c:v>2.6970000000000027</c:v>
                </c:pt>
                <c:pt idx="192">
                  <c:v>2.5749999999999886</c:v>
                </c:pt>
                <c:pt idx="193">
                  <c:v>0.78400000000004866</c:v>
                </c:pt>
                <c:pt idx="194">
                  <c:v>0.98099999999999454</c:v>
                </c:pt>
                <c:pt idx="195">
                  <c:v>0.85599999999999454</c:v>
                </c:pt>
                <c:pt idx="196">
                  <c:v>6.7000000000007276E-2</c:v>
                </c:pt>
                <c:pt idx="197">
                  <c:v>0.64599999999995816</c:v>
                </c:pt>
                <c:pt idx="198">
                  <c:v>0.79800000000000182</c:v>
                </c:pt>
                <c:pt idx="199">
                  <c:v>1.1899999999999977</c:v>
                </c:pt>
                <c:pt idx="200">
                  <c:v>0.82500000000004547</c:v>
                </c:pt>
                <c:pt idx="201">
                  <c:v>1.0229999999999677</c:v>
                </c:pt>
                <c:pt idx="202">
                  <c:v>-5.8999999999969077E-2</c:v>
                </c:pt>
                <c:pt idx="203">
                  <c:v>3.1719999999999686</c:v>
                </c:pt>
                <c:pt idx="204">
                  <c:v>3.2189999999999941</c:v>
                </c:pt>
                <c:pt idx="205">
                  <c:v>1.2350000000000136</c:v>
                </c:pt>
                <c:pt idx="206">
                  <c:v>0.56099999999997863</c:v>
                </c:pt>
                <c:pt idx="207">
                  <c:v>5.9000000000025921E-2</c:v>
                </c:pt>
                <c:pt idx="208">
                  <c:v>0.43700000000001182</c:v>
                </c:pt>
                <c:pt idx="209">
                  <c:v>-0.30099999999998772</c:v>
                </c:pt>
                <c:pt idx="210">
                  <c:v>0.56899999999995998</c:v>
                </c:pt>
                <c:pt idx="211">
                  <c:v>2.1490000000000009</c:v>
                </c:pt>
                <c:pt idx="212">
                  <c:v>0.62400000000002365</c:v>
                </c:pt>
                <c:pt idx="213">
                  <c:v>0.42000000000001592</c:v>
                </c:pt>
                <c:pt idx="214">
                  <c:v>0.28600000000000136</c:v>
                </c:pt>
                <c:pt idx="215">
                  <c:v>1.9119999999999777</c:v>
                </c:pt>
                <c:pt idx="216">
                  <c:v>3.2069999999999936</c:v>
                </c:pt>
                <c:pt idx="217">
                  <c:v>0.66100000000000136</c:v>
                </c:pt>
                <c:pt idx="218">
                  <c:v>1.0869999999999891</c:v>
                </c:pt>
                <c:pt idx="219">
                  <c:v>0.56200000000001182</c:v>
                </c:pt>
                <c:pt idx="220">
                  <c:v>0.17700000000002092</c:v>
                </c:pt>
                <c:pt idx="221">
                  <c:v>0.7529999999999859</c:v>
                </c:pt>
                <c:pt idx="222">
                  <c:v>0.56900000000001683</c:v>
                </c:pt>
                <c:pt idx="223">
                  <c:v>0.73099999999999454</c:v>
                </c:pt>
                <c:pt idx="224">
                  <c:v>1.8249999999999886</c:v>
                </c:pt>
                <c:pt idx="225">
                  <c:v>1.4279999999999973</c:v>
                </c:pt>
                <c:pt idx="226">
                  <c:v>0.77100000000001501</c:v>
                </c:pt>
                <c:pt idx="227">
                  <c:v>2.4269999999999641</c:v>
                </c:pt>
                <c:pt idx="228">
                  <c:v>2.410000000000025</c:v>
                </c:pt>
                <c:pt idx="229">
                  <c:v>1.0319999999999823</c:v>
                </c:pt>
                <c:pt idx="230">
                  <c:v>0.98200000000002774</c:v>
                </c:pt>
                <c:pt idx="231">
                  <c:v>1.1749999999999545</c:v>
                </c:pt>
                <c:pt idx="232">
                  <c:v>1.6900000000000546</c:v>
                </c:pt>
                <c:pt idx="233">
                  <c:v>1.4139999999999873</c:v>
                </c:pt>
                <c:pt idx="234">
                  <c:v>0.3639999999999759</c:v>
                </c:pt>
                <c:pt idx="235">
                  <c:v>0.91599999999999682</c:v>
                </c:pt>
                <c:pt idx="236">
                  <c:v>0.31999999999999318</c:v>
                </c:pt>
                <c:pt idx="237">
                  <c:v>0.29400000000003956</c:v>
                </c:pt>
                <c:pt idx="238">
                  <c:v>9.9999999997635314E-4</c:v>
                </c:pt>
                <c:pt idx="239">
                  <c:v>2.0330000000000155</c:v>
                </c:pt>
                <c:pt idx="240">
                  <c:v>2.5339999999999918</c:v>
                </c:pt>
                <c:pt idx="241">
                  <c:v>0.93299999999999272</c:v>
                </c:pt>
                <c:pt idx="242">
                  <c:v>-0.33899999999999864</c:v>
                </c:pt>
                <c:pt idx="243">
                  <c:v>-0.98099999999999454</c:v>
                </c:pt>
                <c:pt idx="244">
                  <c:v>1.4300000000000068</c:v>
                </c:pt>
                <c:pt idx="245">
                  <c:v>0.57200000000000273</c:v>
                </c:pt>
                <c:pt idx="246">
                  <c:v>2.0299999999999727</c:v>
                </c:pt>
                <c:pt idx="247">
                  <c:v>1.160000000000025</c:v>
                </c:pt>
                <c:pt idx="248">
                  <c:v>5.5999999999983174E-2</c:v>
                </c:pt>
                <c:pt idx="249">
                  <c:v>-0.34199999999998454</c:v>
                </c:pt>
                <c:pt idx="250">
                  <c:v>-0.65100000000001046</c:v>
                </c:pt>
                <c:pt idx="251">
                  <c:v>2.5319999999999823</c:v>
                </c:pt>
                <c:pt idx="252">
                  <c:v>3.1480000000000246</c:v>
                </c:pt>
                <c:pt idx="253">
                  <c:v>0.60000000000002274</c:v>
                </c:pt>
                <c:pt idx="254">
                  <c:v>0.68499999999994543</c:v>
                </c:pt>
                <c:pt idx="255">
                  <c:v>0.82000000000005002</c:v>
                </c:pt>
                <c:pt idx="256">
                  <c:v>0.4779999999999518</c:v>
                </c:pt>
                <c:pt idx="257">
                  <c:v>0.57200000000000273</c:v>
                </c:pt>
                <c:pt idx="258">
                  <c:v>-0.14699999999999136</c:v>
                </c:pt>
                <c:pt idx="259">
                  <c:v>0.79800000000000182</c:v>
                </c:pt>
                <c:pt idx="260">
                  <c:v>0.45199999999999818</c:v>
                </c:pt>
                <c:pt idx="261">
                  <c:v>1.4180000000000064</c:v>
                </c:pt>
                <c:pt idx="262">
                  <c:v>1.2750000000000341</c:v>
                </c:pt>
                <c:pt idx="263">
                  <c:v>1.2489999999999668</c:v>
                </c:pt>
                <c:pt idx="264">
                  <c:v>1.8140000000000214</c:v>
                </c:pt>
                <c:pt idx="265">
                  <c:v>1.2369999999999663</c:v>
                </c:pt>
                <c:pt idx="266">
                  <c:v>2.6430000000000291</c:v>
                </c:pt>
                <c:pt idx="267">
                  <c:v>0.55000000000001137</c:v>
                </c:pt>
                <c:pt idx="268">
                  <c:v>-0.94200000000000728</c:v>
                </c:pt>
                <c:pt idx="269">
                  <c:v>0.50200000000000955</c:v>
                </c:pt>
              </c:numCache>
            </c:numRef>
          </c:val>
          <c:smooth val="0"/>
          <c:extLst>
            <c:ext xmlns:c16="http://schemas.microsoft.com/office/drawing/2014/chart" uri="{C3380CC4-5D6E-409C-BE32-E72D297353CC}">
              <c16:uniqueId val="{00000000-C232-4AAF-9A43-FCE865A42532}"/>
            </c:ext>
          </c:extLst>
        </c:ser>
        <c:dLbls>
          <c:showLegendKey val="0"/>
          <c:showVal val="0"/>
          <c:showCatName val="0"/>
          <c:showSerName val="0"/>
          <c:showPercent val="0"/>
          <c:showBubbleSize val="0"/>
        </c:dLbls>
        <c:marker val="1"/>
        <c:smooth val="0"/>
        <c:axId val="605532560"/>
        <c:axId val="605546992"/>
      </c:lineChart>
      <c:dateAx>
        <c:axId val="605532560"/>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605546992"/>
        <c:crosses val="autoZero"/>
        <c:auto val="1"/>
        <c:lblOffset val="100"/>
        <c:baseTimeUnit val="months"/>
      </c:dateAx>
      <c:valAx>
        <c:axId val="605546992"/>
        <c:scaling>
          <c:orientation val="minMax"/>
        </c:scaling>
        <c:delete val="0"/>
        <c:axPos val="l"/>
        <c:numFmt formatCode="General" sourceLinked="0"/>
        <c:majorTickMark val="out"/>
        <c:minorTickMark val="none"/>
        <c:tickLblPos val="nextTo"/>
        <c:txPr>
          <a:bodyPr/>
          <a:lstStyle/>
          <a:p>
            <a:pPr>
              <a:defRPr sz="800" b="0"/>
            </a:pPr>
            <a:endParaRPr lang="en-US"/>
          </a:p>
        </c:txPr>
        <c:crossAx val="60553256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Other Goods, Services / Differences</a:t>
            </a:r>
          </a:p>
        </c:rich>
      </c:tx>
      <c:layout/>
      <c:overlay val="0"/>
    </c:title>
    <c:autoTitleDeleted val="0"/>
    <c:plotArea>
      <c:layout/>
      <c:lineChart>
        <c:grouping val="standard"/>
        <c:varyColors val="0"/>
        <c:ser>
          <c:idx val="0"/>
          <c:order val="0"/>
          <c:tx>
            <c:strRef>
              <c:f>Data!$S$4</c:f>
              <c:strCache>
                <c:ptCount val="1"/>
              </c:strCache>
            </c:strRef>
          </c:tx>
          <c:spPr>
            <a:ln>
              <a:solidFill>
                <a:srgbClr val="333399"/>
              </a:solidFill>
              <a:prstDash val="solid"/>
            </a:ln>
          </c:spPr>
          <c:marker>
            <c:symbol val="diamond"/>
            <c:size val="3"/>
          </c:marker>
          <c:cat>
            <c:numRef>
              <c:f>Data!$L$4:$L$274</c:f>
              <c:numCache>
                <c:formatCode>mmm\-yy</c:formatCode>
                <c:ptCount val="271"/>
                <c:pt idx="0">
                  <c:v>33970</c:v>
                </c:pt>
                <c:pt idx="1">
                  <c:v>34001</c:v>
                </c:pt>
                <c:pt idx="2">
                  <c:v>34029</c:v>
                </c:pt>
                <c:pt idx="3">
                  <c:v>34060</c:v>
                </c:pt>
                <c:pt idx="4">
                  <c:v>34090</c:v>
                </c:pt>
                <c:pt idx="5">
                  <c:v>34121</c:v>
                </c:pt>
                <c:pt idx="6">
                  <c:v>34151</c:v>
                </c:pt>
                <c:pt idx="7">
                  <c:v>34182</c:v>
                </c:pt>
                <c:pt idx="8">
                  <c:v>34213</c:v>
                </c:pt>
                <c:pt idx="9">
                  <c:v>34243</c:v>
                </c:pt>
                <c:pt idx="10">
                  <c:v>34274</c:v>
                </c:pt>
                <c:pt idx="11">
                  <c:v>34304</c:v>
                </c:pt>
                <c:pt idx="12">
                  <c:v>34335</c:v>
                </c:pt>
                <c:pt idx="13">
                  <c:v>34366</c:v>
                </c:pt>
                <c:pt idx="14">
                  <c:v>34394</c:v>
                </c:pt>
                <c:pt idx="15">
                  <c:v>34425</c:v>
                </c:pt>
                <c:pt idx="16">
                  <c:v>34455</c:v>
                </c:pt>
                <c:pt idx="17">
                  <c:v>34486</c:v>
                </c:pt>
                <c:pt idx="18">
                  <c:v>34516</c:v>
                </c:pt>
                <c:pt idx="19">
                  <c:v>34547</c:v>
                </c:pt>
                <c:pt idx="20">
                  <c:v>34578</c:v>
                </c:pt>
                <c:pt idx="21">
                  <c:v>34608</c:v>
                </c:pt>
                <c:pt idx="22">
                  <c:v>34639</c:v>
                </c:pt>
                <c:pt idx="23">
                  <c:v>34669</c:v>
                </c:pt>
                <c:pt idx="24">
                  <c:v>34700</c:v>
                </c:pt>
                <c:pt idx="25">
                  <c:v>34731</c:v>
                </c:pt>
                <c:pt idx="26">
                  <c:v>34759</c:v>
                </c:pt>
                <c:pt idx="27">
                  <c:v>34790</c:v>
                </c:pt>
                <c:pt idx="28">
                  <c:v>34820</c:v>
                </c:pt>
                <c:pt idx="29">
                  <c:v>34851</c:v>
                </c:pt>
                <c:pt idx="30">
                  <c:v>34881</c:v>
                </c:pt>
                <c:pt idx="31">
                  <c:v>34912</c:v>
                </c:pt>
                <c:pt idx="32">
                  <c:v>34943</c:v>
                </c:pt>
                <c:pt idx="33">
                  <c:v>34973</c:v>
                </c:pt>
                <c:pt idx="34">
                  <c:v>35004</c:v>
                </c:pt>
                <c:pt idx="35">
                  <c:v>35034</c:v>
                </c:pt>
                <c:pt idx="36">
                  <c:v>35065</c:v>
                </c:pt>
                <c:pt idx="37">
                  <c:v>35096</c:v>
                </c:pt>
                <c:pt idx="38">
                  <c:v>35125</c:v>
                </c:pt>
                <c:pt idx="39">
                  <c:v>35156</c:v>
                </c:pt>
                <c:pt idx="40">
                  <c:v>35186</c:v>
                </c:pt>
                <c:pt idx="41">
                  <c:v>35217</c:v>
                </c:pt>
                <c:pt idx="42">
                  <c:v>35247</c:v>
                </c:pt>
                <c:pt idx="43">
                  <c:v>35278</c:v>
                </c:pt>
                <c:pt idx="44">
                  <c:v>35309</c:v>
                </c:pt>
                <c:pt idx="45">
                  <c:v>35339</c:v>
                </c:pt>
                <c:pt idx="46">
                  <c:v>35370</c:v>
                </c:pt>
                <c:pt idx="47">
                  <c:v>35400</c:v>
                </c:pt>
                <c:pt idx="48">
                  <c:v>35431</c:v>
                </c:pt>
                <c:pt idx="49">
                  <c:v>35462</c:v>
                </c:pt>
                <c:pt idx="50">
                  <c:v>35490</c:v>
                </c:pt>
                <c:pt idx="51">
                  <c:v>35521</c:v>
                </c:pt>
                <c:pt idx="52">
                  <c:v>35551</c:v>
                </c:pt>
                <c:pt idx="53">
                  <c:v>35582</c:v>
                </c:pt>
                <c:pt idx="54">
                  <c:v>35612</c:v>
                </c:pt>
                <c:pt idx="55">
                  <c:v>35643</c:v>
                </c:pt>
                <c:pt idx="56">
                  <c:v>35674</c:v>
                </c:pt>
                <c:pt idx="57">
                  <c:v>35704</c:v>
                </c:pt>
                <c:pt idx="58">
                  <c:v>35735</c:v>
                </c:pt>
                <c:pt idx="59">
                  <c:v>35765</c:v>
                </c:pt>
                <c:pt idx="60">
                  <c:v>35796</c:v>
                </c:pt>
                <c:pt idx="61">
                  <c:v>35827</c:v>
                </c:pt>
                <c:pt idx="62">
                  <c:v>35855</c:v>
                </c:pt>
                <c:pt idx="63">
                  <c:v>35886</c:v>
                </c:pt>
                <c:pt idx="64">
                  <c:v>35916</c:v>
                </c:pt>
                <c:pt idx="65">
                  <c:v>35947</c:v>
                </c:pt>
                <c:pt idx="66">
                  <c:v>35977</c:v>
                </c:pt>
                <c:pt idx="67">
                  <c:v>36008</c:v>
                </c:pt>
                <c:pt idx="68">
                  <c:v>36039</c:v>
                </c:pt>
                <c:pt idx="69">
                  <c:v>36069</c:v>
                </c:pt>
                <c:pt idx="70">
                  <c:v>36100</c:v>
                </c:pt>
                <c:pt idx="71">
                  <c:v>36130</c:v>
                </c:pt>
                <c:pt idx="72">
                  <c:v>36161</c:v>
                </c:pt>
                <c:pt idx="73">
                  <c:v>36192</c:v>
                </c:pt>
                <c:pt idx="74">
                  <c:v>36220</c:v>
                </c:pt>
                <c:pt idx="75">
                  <c:v>36251</c:v>
                </c:pt>
                <c:pt idx="76">
                  <c:v>36281</c:v>
                </c:pt>
                <c:pt idx="77">
                  <c:v>36312</c:v>
                </c:pt>
                <c:pt idx="78">
                  <c:v>36342</c:v>
                </c:pt>
                <c:pt idx="79">
                  <c:v>36373</c:v>
                </c:pt>
                <c:pt idx="80">
                  <c:v>36404</c:v>
                </c:pt>
                <c:pt idx="81">
                  <c:v>36434</c:v>
                </c:pt>
                <c:pt idx="82">
                  <c:v>36465</c:v>
                </c:pt>
                <c:pt idx="83">
                  <c:v>36495</c:v>
                </c:pt>
                <c:pt idx="84">
                  <c:v>36526</c:v>
                </c:pt>
                <c:pt idx="85">
                  <c:v>36557</c:v>
                </c:pt>
                <c:pt idx="86">
                  <c:v>36586</c:v>
                </c:pt>
                <c:pt idx="87">
                  <c:v>36617</c:v>
                </c:pt>
                <c:pt idx="88">
                  <c:v>36647</c:v>
                </c:pt>
                <c:pt idx="89">
                  <c:v>36678</c:v>
                </c:pt>
                <c:pt idx="90">
                  <c:v>36708</c:v>
                </c:pt>
                <c:pt idx="91">
                  <c:v>36739</c:v>
                </c:pt>
                <c:pt idx="92">
                  <c:v>36770</c:v>
                </c:pt>
                <c:pt idx="93">
                  <c:v>36800</c:v>
                </c:pt>
                <c:pt idx="94">
                  <c:v>36831</c:v>
                </c:pt>
                <c:pt idx="95">
                  <c:v>36861</c:v>
                </c:pt>
                <c:pt idx="96">
                  <c:v>36892</c:v>
                </c:pt>
                <c:pt idx="97">
                  <c:v>36923</c:v>
                </c:pt>
                <c:pt idx="98">
                  <c:v>36951</c:v>
                </c:pt>
                <c:pt idx="99">
                  <c:v>36982</c:v>
                </c:pt>
                <c:pt idx="100">
                  <c:v>37012</c:v>
                </c:pt>
                <c:pt idx="101">
                  <c:v>37043</c:v>
                </c:pt>
                <c:pt idx="102">
                  <c:v>37073</c:v>
                </c:pt>
                <c:pt idx="103">
                  <c:v>37104</c:v>
                </c:pt>
                <c:pt idx="104">
                  <c:v>37135</c:v>
                </c:pt>
                <c:pt idx="105">
                  <c:v>37165</c:v>
                </c:pt>
                <c:pt idx="106">
                  <c:v>37196</c:v>
                </c:pt>
                <c:pt idx="107">
                  <c:v>37226</c:v>
                </c:pt>
                <c:pt idx="108">
                  <c:v>37257</c:v>
                </c:pt>
                <c:pt idx="109">
                  <c:v>37288</c:v>
                </c:pt>
                <c:pt idx="110">
                  <c:v>37316</c:v>
                </c:pt>
                <c:pt idx="111">
                  <c:v>37347</c:v>
                </c:pt>
                <c:pt idx="112">
                  <c:v>37377</c:v>
                </c:pt>
                <c:pt idx="113">
                  <c:v>37408</c:v>
                </c:pt>
                <c:pt idx="114">
                  <c:v>37438</c:v>
                </c:pt>
                <c:pt idx="115">
                  <c:v>37469</c:v>
                </c:pt>
                <c:pt idx="116">
                  <c:v>37500</c:v>
                </c:pt>
                <c:pt idx="117">
                  <c:v>37530</c:v>
                </c:pt>
                <c:pt idx="118">
                  <c:v>37561</c:v>
                </c:pt>
                <c:pt idx="119">
                  <c:v>37591</c:v>
                </c:pt>
                <c:pt idx="120">
                  <c:v>37622</c:v>
                </c:pt>
                <c:pt idx="121">
                  <c:v>37653</c:v>
                </c:pt>
                <c:pt idx="122">
                  <c:v>37681</c:v>
                </c:pt>
                <c:pt idx="123">
                  <c:v>37712</c:v>
                </c:pt>
                <c:pt idx="124">
                  <c:v>37742</c:v>
                </c:pt>
                <c:pt idx="125">
                  <c:v>37773</c:v>
                </c:pt>
                <c:pt idx="126">
                  <c:v>37803</c:v>
                </c:pt>
                <c:pt idx="127">
                  <c:v>37834</c:v>
                </c:pt>
                <c:pt idx="128">
                  <c:v>37865</c:v>
                </c:pt>
                <c:pt idx="129">
                  <c:v>37895</c:v>
                </c:pt>
                <c:pt idx="130">
                  <c:v>37926</c:v>
                </c:pt>
                <c:pt idx="131">
                  <c:v>37956</c:v>
                </c:pt>
                <c:pt idx="132">
                  <c:v>37987</c:v>
                </c:pt>
                <c:pt idx="133">
                  <c:v>38018</c:v>
                </c:pt>
                <c:pt idx="134">
                  <c:v>38047</c:v>
                </c:pt>
                <c:pt idx="135">
                  <c:v>38078</c:v>
                </c:pt>
                <c:pt idx="136">
                  <c:v>38108</c:v>
                </c:pt>
                <c:pt idx="137">
                  <c:v>38139</c:v>
                </c:pt>
                <c:pt idx="138">
                  <c:v>38169</c:v>
                </c:pt>
                <c:pt idx="139">
                  <c:v>38200</c:v>
                </c:pt>
                <c:pt idx="140">
                  <c:v>38231</c:v>
                </c:pt>
                <c:pt idx="141">
                  <c:v>38261</c:v>
                </c:pt>
                <c:pt idx="142">
                  <c:v>38292</c:v>
                </c:pt>
                <c:pt idx="143">
                  <c:v>38322</c:v>
                </c:pt>
                <c:pt idx="144">
                  <c:v>38353</c:v>
                </c:pt>
                <c:pt idx="145">
                  <c:v>38384</c:v>
                </c:pt>
                <c:pt idx="146">
                  <c:v>38412</c:v>
                </c:pt>
                <c:pt idx="147">
                  <c:v>38443</c:v>
                </c:pt>
                <c:pt idx="148">
                  <c:v>38473</c:v>
                </c:pt>
                <c:pt idx="149">
                  <c:v>38504</c:v>
                </c:pt>
                <c:pt idx="150">
                  <c:v>38534</c:v>
                </c:pt>
                <c:pt idx="151">
                  <c:v>38565</c:v>
                </c:pt>
                <c:pt idx="152">
                  <c:v>38596</c:v>
                </c:pt>
                <c:pt idx="153">
                  <c:v>38626</c:v>
                </c:pt>
                <c:pt idx="154">
                  <c:v>38657</c:v>
                </c:pt>
                <c:pt idx="155">
                  <c:v>38687</c:v>
                </c:pt>
                <c:pt idx="156">
                  <c:v>38718</c:v>
                </c:pt>
                <c:pt idx="157">
                  <c:v>38749</c:v>
                </c:pt>
                <c:pt idx="158">
                  <c:v>38777</c:v>
                </c:pt>
                <c:pt idx="159">
                  <c:v>38808</c:v>
                </c:pt>
                <c:pt idx="160">
                  <c:v>38838</c:v>
                </c:pt>
                <c:pt idx="161">
                  <c:v>38869</c:v>
                </c:pt>
                <c:pt idx="162">
                  <c:v>38899</c:v>
                </c:pt>
                <c:pt idx="163">
                  <c:v>38930</c:v>
                </c:pt>
                <c:pt idx="164">
                  <c:v>38961</c:v>
                </c:pt>
                <c:pt idx="165">
                  <c:v>38991</c:v>
                </c:pt>
                <c:pt idx="166">
                  <c:v>39022</c:v>
                </c:pt>
                <c:pt idx="167">
                  <c:v>39052</c:v>
                </c:pt>
                <c:pt idx="168">
                  <c:v>39083</c:v>
                </c:pt>
                <c:pt idx="169">
                  <c:v>39114</c:v>
                </c:pt>
                <c:pt idx="170">
                  <c:v>39142</c:v>
                </c:pt>
                <c:pt idx="171">
                  <c:v>39173</c:v>
                </c:pt>
                <c:pt idx="172">
                  <c:v>39203</c:v>
                </c:pt>
                <c:pt idx="173">
                  <c:v>39234</c:v>
                </c:pt>
                <c:pt idx="174">
                  <c:v>39264</c:v>
                </c:pt>
                <c:pt idx="175">
                  <c:v>39295</c:v>
                </c:pt>
                <c:pt idx="176">
                  <c:v>39326</c:v>
                </c:pt>
                <c:pt idx="177">
                  <c:v>39356</c:v>
                </c:pt>
                <c:pt idx="178">
                  <c:v>39387</c:v>
                </c:pt>
                <c:pt idx="179">
                  <c:v>39417</c:v>
                </c:pt>
                <c:pt idx="180">
                  <c:v>39448</c:v>
                </c:pt>
                <c:pt idx="181">
                  <c:v>39479</c:v>
                </c:pt>
                <c:pt idx="182">
                  <c:v>39508</c:v>
                </c:pt>
                <c:pt idx="183">
                  <c:v>39539</c:v>
                </c:pt>
                <c:pt idx="184">
                  <c:v>39569</c:v>
                </c:pt>
                <c:pt idx="185">
                  <c:v>39600</c:v>
                </c:pt>
                <c:pt idx="186">
                  <c:v>39630</c:v>
                </c:pt>
                <c:pt idx="187">
                  <c:v>39661</c:v>
                </c:pt>
                <c:pt idx="188">
                  <c:v>39692</c:v>
                </c:pt>
                <c:pt idx="189">
                  <c:v>39722</c:v>
                </c:pt>
                <c:pt idx="190">
                  <c:v>39753</c:v>
                </c:pt>
                <c:pt idx="191">
                  <c:v>39783</c:v>
                </c:pt>
                <c:pt idx="192">
                  <c:v>39814</c:v>
                </c:pt>
                <c:pt idx="193">
                  <c:v>39845</c:v>
                </c:pt>
                <c:pt idx="194">
                  <c:v>39873</c:v>
                </c:pt>
                <c:pt idx="195">
                  <c:v>39904</c:v>
                </c:pt>
                <c:pt idx="196">
                  <c:v>39934</c:v>
                </c:pt>
                <c:pt idx="197">
                  <c:v>39965</c:v>
                </c:pt>
                <c:pt idx="198">
                  <c:v>39995</c:v>
                </c:pt>
                <c:pt idx="199">
                  <c:v>40026</c:v>
                </c:pt>
                <c:pt idx="200">
                  <c:v>40057</c:v>
                </c:pt>
                <c:pt idx="201">
                  <c:v>40087</c:v>
                </c:pt>
                <c:pt idx="202">
                  <c:v>40118</c:v>
                </c:pt>
                <c:pt idx="203">
                  <c:v>40148</c:v>
                </c:pt>
                <c:pt idx="204">
                  <c:v>40179</c:v>
                </c:pt>
                <c:pt idx="205">
                  <c:v>40210</c:v>
                </c:pt>
                <c:pt idx="206">
                  <c:v>40238</c:v>
                </c:pt>
                <c:pt idx="207">
                  <c:v>40269</c:v>
                </c:pt>
                <c:pt idx="208">
                  <c:v>40299</c:v>
                </c:pt>
                <c:pt idx="209">
                  <c:v>40330</c:v>
                </c:pt>
                <c:pt idx="210">
                  <c:v>40360</c:v>
                </c:pt>
                <c:pt idx="211">
                  <c:v>40391</c:v>
                </c:pt>
                <c:pt idx="212">
                  <c:v>40422</c:v>
                </c:pt>
                <c:pt idx="213">
                  <c:v>40452</c:v>
                </c:pt>
                <c:pt idx="214">
                  <c:v>40483</c:v>
                </c:pt>
                <c:pt idx="215">
                  <c:v>40513</c:v>
                </c:pt>
                <c:pt idx="216">
                  <c:v>40544</c:v>
                </c:pt>
                <c:pt idx="217">
                  <c:v>40575</c:v>
                </c:pt>
                <c:pt idx="218">
                  <c:v>40603</c:v>
                </c:pt>
                <c:pt idx="219">
                  <c:v>40634</c:v>
                </c:pt>
                <c:pt idx="220">
                  <c:v>40664</c:v>
                </c:pt>
                <c:pt idx="221">
                  <c:v>40695</c:v>
                </c:pt>
                <c:pt idx="222">
                  <c:v>40725</c:v>
                </c:pt>
                <c:pt idx="223">
                  <c:v>40756</c:v>
                </c:pt>
                <c:pt idx="224">
                  <c:v>40787</c:v>
                </c:pt>
                <c:pt idx="225">
                  <c:v>40817</c:v>
                </c:pt>
                <c:pt idx="226">
                  <c:v>40848</c:v>
                </c:pt>
                <c:pt idx="227">
                  <c:v>40878</c:v>
                </c:pt>
                <c:pt idx="228">
                  <c:v>40909</c:v>
                </c:pt>
                <c:pt idx="229">
                  <c:v>40940</c:v>
                </c:pt>
                <c:pt idx="230">
                  <c:v>40969</c:v>
                </c:pt>
                <c:pt idx="231">
                  <c:v>41000</c:v>
                </c:pt>
                <c:pt idx="232">
                  <c:v>41030</c:v>
                </c:pt>
                <c:pt idx="233">
                  <c:v>41061</c:v>
                </c:pt>
                <c:pt idx="234">
                  <c:v>41091</c:v>
                </c:pt>
                <c:pt idx="235">
                  <c:v>41122</c:v>
                </c:pt>
                <c:pt idx="236">
                  <c:v>41153</c:v>
                </c:pt>
                <c:pt idx="237">
                  <c:v>41183</c:v>
                </c:pt>
                <c:pt idx="238">
                  <c:v>41214</c:v>
                </c:pt>
                <c:pt idx="239">
                  <c:v>41244</c:v>
                </c:pt>
                <c:pt idx="240">
                  <c:v>41275</c:v>
                </c:pt>
                <c:pt idx="241">
                  <c:v>41306</c:v>
                </c:pt>
                <c:pt idx="242">
                  <c:v>41334</c:v>
                </c:pt>
                <c:pt idx="243">
                  <c:v>41365</c:v>
                </c:pt>
                <c:pt idx="244">
                  <c:v>41395</c:v>
                </c:pt>
                <c:pt idx="245">
                  <c:v>41426</c:v>
                </c:pt>
                <c:pt idx="246">
                  <c:v>41456</c:v>
                </c:pt>
                <c:pt idx="247">
                  <c:v>41487</c:v>
                </c:pt>
                <c:pt idx="248">
                  <c:v>41518</c:v>
                </c:pt>
                <c:pt idx="249">
                  <c:v>41548</c:v>
                </c:pt>
                <c:pt idx="250">
                  <c:v>41579</c:v>
                </c:pt>
                <c:pt idx="251">
                  <c:v>41609</c:v>
                </c:pt>
                <c:pt idx="252">
                  <c:v>41640</c:v>
                </c:pt>
                <c:pt idx="253">
                  <c:v>41671</c:v>
                </c:pt>
                <c:pt idx="254">
                  <c:v>41699</c:v>
                </c:pt>
                <c:pt idx="255">
                  <c:v>41730</c:v>
                </c:pt>
                <c:pt idx="256">
                  <c:v>41760</c:v>
                </c:pt>
                <c:pt idx="257">
                  <c:v>41791</c:v>
                </c:pt>
                <c:pt idx="258">
                  <c:v>41821</c:v>
                </c:pt>
                <c:pt idx="259">
                  <c:v>41852</c:v>
                </c:pt>
                <c:pt idx="260">
                  <c:v>41883</c:v>
                </c:pt>
                <c:pt idx="261">
                  <c:v>41913</c:v>
                </c:pt>
                <c:pt idx="262">
                  <c:v>41944</c:v>
                </c:pt>
                <c:pt idx="263">
                  <c:v>41974</c:v>
                </c:pt>
                <c:pt idx="264">
                  <c:v>42005</c:v>
                </c:pt>
                <c:pt idx="265">
                  <c:v>42036</c:v>
                </c:pt>
                <c:pt idx="266">
                  <c:v>42064</c:v>
                </c:pt>
                <c:pt idx="267">
                  <c:v>42095</c:v>
                </c:pt>
                <c:pt idx="268">
                  <c:v>42125</c:v>
                </c:pt>
                <c:pt idx="269">
                  <c:v>42156</c:v>
                </c:pt>
                <c:pt idx="270">
                  <c:v>42186</c:v>
                </c:pt>
              </c:numCache>
            </c:numRef>
          </c:cat>
          <c:val>
            <c:numRef>
              <c:f>Data!$S$5:$S$274</c:f>
              <c:numCache>
                <c:formatCode>0.0</c:formatCode>
                <c:ptCount val="270"/>
                <c:pt idx="0">
                  <c:v>0.5</c:v>
                </c:pt>
                <c:pt idx="1">
                  <c:v>0.5</c:v>
                </c:pt>
                <c:pt idx="2">
                  <c:v>0.40000000000000568</c:v>
                </c:pt>
                <c:pt idx="3">
                  <c:v>0.79999999999998295</c:v>
                </c:pt>
                <c:pt idx="4">
                  <c:v>-9.9999999999994316E-2</c:v>
                </c:pt>
                <c:pt idx="5">
                  <c:v>0.59999999999999432</c:v>
                </c:pt>
                <c:pt idx="6">
                  <c:v>-0.29999999999998295</c:v>
                </c:pt>
                <c:pt idx="7">
                  <c:v>-0.30000000000001137</c:v>
                </c:pt>
                <c:pt idx="8">
                  <c:v>0.30000000000001137</c:v>
                </c:pt>
                <c:pt idx="9">
                  <c:v>0.40000000000000568</c:v>
                </c:pt>
                <c:pt idx="10">
                  <c:v>0.39999999999997726</c:v>
                </c:pt>
                <c:pt idx="11">
                  <c:v>0.90000000000000568</c:v>
                </c:pt>
                <c:pt idx="12">
                  <c:v>9.9999999999994316E-2</c:v>
                </c:pt>
                <c:pt idx="13">
                  <c:v>0.30000000000001137</c:v>
                </c:pt>
                <c:pt idx="14">
                  <c:v>0.90000000000000568</c:v>
                </c:pt>
                <c:pt idx="15">
                  <c:v>0.69999999999998863</c:v>
                </c:pt>
                <c:pt idx="16">
                  <c:v>0.5</c:v>
                </c:pt>
                <c:pt idx="17">
                  <c:v>0.40000000000000568</c:v>
                </c:pt>
                <c:pt idx="18">
                  <c:v>1.4000000000000057</c:v>
                </c:pt>
                <c:pt idx="19">
                  <c:v>2</c:v>
                </c:pt>
                <c:pt idx="20">
                  <c:v>0.5</c:v>
                </c:pt>
                <c:pt idx="21">
                  <c:v>0.40000000000000568</c:v>
                </c:pt>
                <c:pt idx="22">
                  <c:v>9.9999999999994316E-2</c:v>
                </c:pt>
                <c:pt idx="23">
                  <c:v>0.59999999999999432</c:v>
                </c:pt>
                <c:pt idx="24">
                  <c:v>1.0999999999999943</c:v>
                </c:pt>
                <c:pt idx="25">
                  <c:v>-9.9999999999994316E-2</c:v>
                </c:pt>
                <c:pt idx="26">
                  <c:v>0.30000000000001137</c:v>
                </c:pt>
                <c:pt idx="27">
                  <c:v>0.59999999999999432</c:v>
                </c:pt>
                <c:pt idx="28">
                  <c:v>0.40000000000000568</c:v>
                </c:pt>
                <c:pt idx="29">
                  <c:v>0.39999999999997726</c:v>
                </c:pt>
                <c:pt idx="30">
                  <c:v>2</c:v>
                </c:pt>
                <c:pt idx="31">
                  <c:v>2.5</c:v>
                </c:pt>
                <c:pt idx="32">
                  <c:v>0.5</c:v>
                </c:pt>
                <c:pt idx="33">
                  <c:v>0.5</c:v>
                </c:pt>
                <c:pt idx="34">
                  <c:v>-9.9999999999994316E-2</c:v>
                </c:pt>
                <c:pt idx="35">
                  <c:v>0.90000000000000568</c:v>
                </c:pt>
                <c:pt idx="36">
                  <c:v>0.59999999999999432</c:v>
                </c:pt>
                <c:pt idx="37">
                  <c:v>0.40000000000000568</c:v>
                </c:pt>
                <c:pt idx="38">
                  <c:v>0.30000000000001137</c:v>
                </c:pt>
                <c:pt idx="39">
                  <c:v>0.79999999999998295</c:v>
                </c:pt>
                <c:pt idx="40">
                  <c:v>-9.9999999999994316E-2</c:v>
                </c:pt>
                <c:pt idx="41">
                  <c:v>0.59999999999999432</c:v>
                </c:pt>
                <c:pt idx="42">
                  <c:v>1.7000000000000171</c:v>
                </c:pt>
                <c:pt idx="43">
                  <c:v>2</c:v>
                </c:pt>
                <c:pt idx="44">
                  <c:v>0.5</c:v>
                </c:pt>
                <c:pt idx="45">
                  <c:v>0.39999999999997726</c:v>
                </c:pt>
                <c:pt idx="46">
                  <c:v>-0.5</c:v>
                </c:pt>
                <c:pt idx="47">
                  <c:v>1.3000000000000114</c:v>
                </c:pt>
                <c:pt idx="48">
                  <c:v>0.69999999999998863</c:v>
                </c:pt>
                <c:pt idx="49">
                  <c:v>0.70000000000001705</c:v>
                </c:pt>
                <c:pt idx="50">
                  <c:v>1.2999999999999829</c:v>
                </c:pt>
                <c:pt idx="51">
                  <c:v>0.40000000000000568</c:v>
                </c:pt>
                <c:pt idx="52">
                  <c:v>0</c:v>
                </c:pt>
                <c:pt idx="53">
                  <c:v>0.40000000000000568</c:v>
                </c:pt>
                <c:pt idx="54">
                  <c:v>2.1999999999999886</c:v>
                </c:pt>
                <c:pt idx="55">
                  <c:v>2.4000000000000057</c:v>
                </c:pt>
                <c:pt idx="56">
                  <c:v>1.3000000000000114</c:v>
                </c:pt>
                <c:pt idx="57">
                  <c:v>0.5</c:v>
                </c:pt>
                <c:pt idx="58">
                  <c:v>0.19999999999998863</c:v>
                </c:pt>
                <c:pt idx="59">
                  <c:v>1.2000000000000171</c:v>
                </c:pt>
                <c:pt idx="60">
                  <c:v>1.7999999999999829</c:v>
                </c:pt>
                <c:pt idx="61">
                  <c:v>-0.69999999999998863</c:v>
                </c:pt>
                <c:pt idx="62">
                  <c:v>2.2999999999999829</c:v>
                </c:pt>
                <c:pt idx="63">
                  <c:v>2</c:v>
                </c:pt>
                <c:pt idx="64">
                  <c:v>-0.29999999999998295</c:v>
                </c:pt>
                <c:pt idx="65">
                  <c:v>1.4000000000000057</c:v>
                </c:pt>
                <c:pt idx="66">
                  <c:v>0.19999999999998863</c:v>
                </c:pt>
                <c:pt idx="67">
                  <c:v>2.4000000000000057</c:v>
                </c:pt>
                <c:pt idx="68">
                  <c:v>0.90000000000000568</c:v>
                </c:pt>
                <c:pt idx="69">
                  <c:v>-0.80000000000001137</c:v>
                </c:pt>
                <c:pt idx="70">
                  <c:v>9.8000000000000114</c:v>
                </c:pt>
                <c:pt idx="71">
                  <c:v>5.0999999999999943</c:v>
                </c:pt>
                <c:pt idx="72">
                  <c:v>-0.40000000000000568</c:v>
                </c:pt>
                <c:pt idx="73">
                  <c:v>-1.6999999999999886</c:v>
                </c:pt>
                <c:pt idx="74">
                  <c:v>2.8000000000000114</c:v>
                </c:pt>
                <c:pt idx="75">
                  <c:v>-0.30000000000001137</c:v>
                </c:pt>
                <c:pt idx="76">
                  <c:v>9.9999999999994316E-2</c:v>
                </c:pt>
                <c:pt idx="77">
                  <c:v>2.4000000000000057</c:v>
                </c:pt>
                <c:pt idx="78">
                  <c:v>-0.69999999999998863</c:v>
                </c:pt>
                <c:pt idx="79">
                  <c:v>5</c:v>
                </c:pt>
                <c:pt idx="80">
                  <c:v>0.59999999999996589</c:v>
                </c:pt>
                <c:pt idx="81">
                  <c:v>-0.19999999999998863</c:v>
                </c:pt>
                <c:pt idx="82">
                  <c:v>0</c:v>
                </c:pt>
                <c:pt idx="83">
                  <c:v>1.6999999999999886</c:v>
                </c:pt>
                <c:pt idx="84">
                  <c:v>2</c:v>
                </c:pt>
                <c:pt idx="85">
                  <c:v>1.3000000000000114</c:v>
                </c:pt>
                <c:pt idx="86">
                  <c:v>3.8999999999999773</c:v>
                </c:pt>
                <c:pt idx="87">
                  <c:v>-1.6999999999999886</c:v>
                </c:pt>
                <c:pt idx="88">
                  <c:v>-0.59999999999996589</c:v>
                </c:pt>
                <c:pt idx="89">
                  <c:v>2.5999999999999659</c:v>
                </c:pt>
                <c:pt idx="90">
                  <c:v>-0.59999999999996589</c:v>
                </c:pt>
                <c:pt idx="91">
                  <c:v>3.0999999999999659</c:v>
                </c:pt>
                <c:pt idx="92">
                  <c:v>-1.6999999999999886</c:v>
                </c:pt>
                <c:pt idx="93">
                  <c:v>3.1999999999999886</c:v>
                </c:pt>
                <c:pt idx="94">
                  <c:v>-2.1999999999999886</c:v>
                </c:pt>
                <c:pt idx="95">
                  <c:v>1.8999999999999773</c:v>
                </c:pt>
                <c:pt idx="96">
                  <c:v>1.3000000000000114</c:v>
                </c:pt>
                <c:pt idx="97">
                  <c:v>0.5</c:v>
                </c:pt>
                <c:pt idx="98">
                  <c:v>3.6000000000000227</c:v>
                </c:pt>
                <c:pt idx="99">
                  <c:v>-1.1000000000000227</c:v>
                </c:pt>
                <c:pt idx="100">
                  <c:v>1</c:v>
                </c:pt>
                <c:pt idx="101">
                  <c:v>4.6000000000000227</c:v>
                </c:pt>
                <c:pt idx="102">
                  <c:v>-2.5</c:v>
                </c:pt>
                <c:pt idx="103">
                  <c:v>4.5</c:v>
                </c:pt>
                <c:pt idx="104">
                  <c:v>-2.1999999999999886</c:v>
                </c:pt>
                <c:pt idx="105">
                  <c:v>3.5999999999999659</c:v>
                </c:pt>
                <c:pt idx="106">
                  <c:v>-2.8000000000000114</c:v>
                </c:pt>
                <c:pt idx="107">
                  <c:v>0.80000000000001137</c:v>
                </c:pt>
                <c:pt idx="108">
                  <c:v>3</c:v>
                </c:pt>
                <c:pt idx="109">
                  <c:v>-1.6999999999999886</c:v>
                </c:pt>
                <c:pt idx="110">
                  <c:v>4.3999999999999773</c:v>
                </c:pt>
                <c:pt idx="111">
                  <c:v>-1.3999999999999773</c:v>
                </c:pt>
                <c:pt idx="112">
                  <c:v>2.8999999999999773</c:v>
                </c:pt>
                <c:pt idx="113">
                  <c:v>0.10000000000002274</c:v>
                </c:pt>
                <c:pt idx="114">
                  <c:v>1.3999999999999773</c:v>
                </c:pt>
                <c:pt idx="115">
                  <c:v>1.1000000000000227</c:v>
                </c:pt>
                <c:pt idx="116">
                  <c:v>-1.6000000000000227</c:v>
                </c:pt>
                <c:pt idx="117">
                  <c:v>0.20000000000004547</c:v>
                </c:pt>
                <c:pt idx="118">
                  <c:v>0.19999999999998863</c:v>
                </c:pt>
                <c:pt idx="119">
                  <c:v>0.69999999999998863</c:v>
                </c:pt>
                <c:pt idx="120">
                  <c:v>1</c:v>
                </c:pt>
                <c:pt idx="121">
                  <c:v>-0.19999999999998863</c:v>
                </c:pt>
                <c:pt idx="122">
                  <c:v>0.80000000000001137</c:v>
                </c:pt>
                <c:pt idx="123">
                  <c:v>0</c:v>
                </c:pt>
                <c:pt idx="124">
                  <c:v>0</c:v>
                </c:pt>
                <c:pt idx="125">
                  <c:v>1.0999999999999659</c:v>
                </c:pt>
                <c:pt idx="126">
                  <c:v>0.40000000000003411</c:v>
                </c:pt>
                <c:pt idx="127">
                  <c:v>0.29999999999995453</c:v>
                </c:pt>
                <c:pt idx="128">
                  <c:v>0.30000000000001137</c:v>
                </c:pt>
                <c:pt idx="129">
                  <c:v>-0.19999999999998863</c:v>
                </c:pt>
                <c:pt idx="130">
                  <c:v>0.19999999999998863</c:v>
                </c:pt>
                <c:pt idx="131">
                  <c:v>1.1999999999999886</c:v>
                </c:pt>
                <c:pt idx="132">
                  <c:v>0.90000000000003411</c:v>
                </c:pt>
                <c:pt idx="133">
                  <c:v>0.80000000000001137</c:v>
                </c:pt>
                <c:pt idx="134">
                  <c:v>0.5</c:v>
                </c:pt>
                <c:pt idx="135">
                  <c:v>0.19999999999998863</c:v>
                </c:pt>
                <c:pt idx="136">
                  <c:v>0.30000000000001137</c:v>
                </c:pt>
                <c:pt idx="137">
                  <c:v>1</c:v>
                </c:pt>
                <c:pt idx="138">
                  <c:v>0.39999999999997726</c:v>
                </c:pt>
                <c:pt idx="139">
                  <c:v>0.80000000000001137</c:v>
                </c:pt>
                <c:pt idx="140">
                  <c:v>0.5</c:v>
                </c:pt>
                <c:pt idx="141">
                  <c:v>0.19999999999998863</c:v>
                </c:pt>
                <c:pt idx="142">
                  <c:v>0.80000000000001137</c:v>
                </c:pt>
                <c:pt idx="143">
                  <c:v>1.5</c:v>
                </c:pt>
                <c:pt idx="144">
                  <c:v>1.5</c:v>
                </c:pt>
                <c:pt idx="145">
                  <c:v>0.39999999999997726</c:v>
                </c:pt>
                <c:pt idx="146">
                  <c:v>0.40000000000003411</c:v>
                </c:pt>
                <c:pt idx="147">
                  <c:v>0.89999999999997726</c:v>
                </c:pt>
                <c:pt idx="148">
                  <c:v>0</c:v>
                </c:pt>
                <c:pt idx="149">
                  <c:v>1.6000000000000227</c:v>
                </c:pt>
                <c:pt idx="150">
                  <c:v>0.29999999999995453</c:v>
                </c:pt>
                <c:pt idx="151">
                  <c:v>0.60000000000002274</c:v>
                </c:pt>
                <c:pt idx="152">
                  <c:v>0.30000000000001137</c:v>
                </c:pt>
                <c:pt idx="153">
                  <c:v>0.89999999999997726</c:v>
                </c:pt>
                <c:pt idx="154">
                  <c:v>1.1000000000000227</c:v>
                </c:pt>
                <c:pt idx="155">
                  <c:v>0.89999999999997726</c:v>
                </c:pt>
                <c:pt idx="156">
                  <c:v>0.90000000000003411</c:v>
                </c:pt>
                <c:pt idx="157">
                  <c:v>0.89999999999997726</c:v>
                </c:pt>
                <c:pt idx="158">
                  <c:v>0</c:v>
                </c:pt>
                <c:pt idx="159">
                  <c:v>0.19999999999998863</c:v>
                </c:pt>
                <c:pt idx="160">
                  <c:v>1.3000000000000114</c:v>
                </c:pt>
                <c:pt idx="161">
                  <c:v>-0.30000000000001137</c:v>
                </c:pt>
                <c:pt idx="162">
                  <c:v>0.5</c:v>
                </c:pt>
                <c:pt idx="163">
                  <c:v>1.6000000000000227</c:v>
                </c:pt>
                <c:pt idx="164">
                  <c:v>1</c:v>
                </c:pt>
                <c:pt idx="165">
                  <c:v>0</c:v>
                </c:pt>
                <c:pt idx="166">
                  <c:v>2.3999999999999773</c:v>
                </c:pt>
                <c:pt idx="167">
                  <c:v>2.4979999999999905</c:v>
                </c:pt>
                <c:pt idx="168">
                  <c:v>1.2610000000000241</c:v>
                </c:pt>
                <c:pt idx="169">
                  <c:v>0.68500000000000227</c:v>
                </c:pt>
                <c:pt idx="170">
                  <c:v>0.59899999999998954</c:v>
                </c:pt>
                <c:pt idx="171">
                  <c:v>1.04200000000003</c:v>
                </c:pt>
                <c:pt idx="172">
                  <c:v>0.59299999999996089</c:v>
                </c:pt>
                <c:pt idx="173">
                  <c:v>3.7000000000034561E-2</c:v>
                </c:pt>
                <c:pt idx="174">
                  <c:v>-9.0000000000031832E-2</c:v>
                </c:pt>
                <c:pt idx="175">
                  <c:v>1.4759999999999991</c:v>
                </c:pt>
                <c:pt idx="176">
                  <c:v>0.8790000000000191</c:v>
                </c:pt>
                <c:pt idx="177">
                  <c:v>0.69900000000001228</c:v>
                </c:pt>
                <c:pt idx="178">
                  <c:v>1.2539999999999623</c:v>
                </c:pt>
                <c:pt idx="179">
                  <c:v>1.4190000000000396</c:v>
                </c:pt>
                <c:pt idx="180">
                  <c:v>1.1389999999999532</c:v>
                </c:pt>
                <c:pt idx="181">
                  <c:v>1.6360000000000241</c:v>
                </c:pt>
                <c:pt idx="182">
                  <c:v>1.5830000000000268</c:v>
                </c:pt>
                <c:pt idx="183">
                  <c:v>1.2989999999999782</c:v>
                </c:pt>
                <c:pt idx="184">
                  <c:v>1.1759999999999877</c:v>
                </c:pt>
                <c:pt idx="185">
                  <c:v>0.92500000000001137</c:v>
                </c:pt>
                <c:pt idx="186">
                  <c:v>0.18000000000000682</c:v>
                </c:pt>
                <c:pt idx="187">
                  <c:v>1.1759999999999877</c:v>
                </c:pt>
                <c:pt idx="188">
                  <c:v>1.1100000000000136</c:v>
                </c:pt>
                <c:pt idx="189">
                  <c:v>-0.23599999999999</c:v>
                </c:pt>
                <c:pt idx="190">
                  <c:v>0.18000000000000682</c:v>
                </c:pt>
                <c:pt idx="191">
                  <c:v>1.0389999999999873</c:v>
                </c:pt>
                <c:pt idx="192">
                  <c:v>0.96399999999999864</c:v>
                </c:pt>
                <c:pt idx="193">
                  <c:v>9.9329999999999927</c:v>
                </c:pt>
                <c:pt idx="194">
                  <c:v>9.4499999999999886</c:v>
                </c:pt>
                <c:pt idx="195">
                  <c:v>-0.70499999999998408</c:v>
                </c:pt>
                <c:pt idx="196">
                  <c:v>0.69400000000001683</c:v>
                </c:pt>
                <c:pt idx="197">
                  <c:v>2.2989999999999782</c:v>
                </c:pt>
                <c:pt idx="198">
                  <c:v>-0.19499999999999318</c:v>
                </c:pt>
                <c:pt idx="199">
                  <c:v>1.5199999999999818</c:v>
                </c:pt>
                <c:pt idx="200">
                  <c:v>1.2250000000000227</c:v>
                </c:pt>
                <c:pt idx="201">
                  <c:v>1.2579999999999814</c:v>
                </c:pt>
                <c:pt idx="202">
                  <c:v>0.6279999999999859</c:v>
                </c:pt>
                <c:pt idx="203">
                  <c:v>0.32200000000000273</c:v>
                </c:pt>
                <c:pt idx="204">
                  <c:v>0.34000000000003183</c:v>
                </c:pt>
                <c:pt idx="205">
                  <c:v>0.81599999999997408</c:v>
                </c:pt>
                <c:pt idx="206">
                  <c:v>0.10300000000000864</c:v>
                </c:pt>
                <c:pt idx="207">
                  <c:v>0.80299999999999727</c:v>
                </c:pt>
                <c:pt idx="208">
                  <c:v>1.2119999999999891</c:v>
                </c:pt>
                <c:pt idx="209">
                  <c:v>2.3210000000000264</c:v>
                </c:pt>
                <c:pt idx="210">
                  <c:v>0.43799999999998818</c:v>
                </c:pt>
                <c:pt idx="211">
                  <c:v>-2.199999999999136E-2</c:v>
                </c:pt>
                <c:pt idx="212">
                  <c:v>-0.89900000000000091</c:v>
                </c:pt>
                <c:pt idx="213">
                  <c:v>0.86899999999997135</c:v>
                </c:pt>
                <c:pt idx="214">
                  <c:v>0.86900000000002819</c:v>
                </c:pt>
                <c:pt idx="215">
                  <c:v>0.18700000000001182</c:v>
                </c:pt>
                <c:pt idx="216">
                  <c:v>0.70799999999996999</c:v>
                </c:pt>
                <c:pt idx="217">
                  <c:v>0.24000000000000909</c:v>
                </c:pt>
                <c:pt idx="218">
                  <c:v>0.58899999999999864</c:v>
                </c:pt>
                <c:pt idx="219">
                  <c:v>-0.75</c:v>
                </c:pt>
                <c:pt idx="220">
                  <c:v>0.69499999999999318</c:v>
                </c:pt>
                <c:pt idx="221">
                  <c:v>0.32300000000003593</c:v>
                </c:pt>
                <c:pt idx="222">
                  <c:v>0.55899999999996908</c:v>
                </c:pt>
                <c:pt idx="223">
                  <c:v>1.5740000000000123</c:v>
                </c:pt>
                <c:pt idx="224">
                  <c:v>0.49200000000001864</c:v>
                </c:pt>
                <c:pt idx="225">
                  <c:v>1.6419999999999959</c:v>
                </c:pt>
                <c:pt idx="226">
                  <c:v>0.28199999999998226</c:v>
                </c:pt>
                <c:pt idx="227">
                  <c:v>0.33899999999999864</c:v>
                </c:pt>
                <c:pt idx="228">
                  <c:v>-0.14600000000001501</c:v>
                </c:pt>
                <c:pt idx="229">
                  <c:v>1.1279999999999859</c:v>
                </c:pt>
                <c:pt idx="230">
                  <c:v>0.95600000000001728</c:v>
                </c:pt>
                <c:pt idx="231">
                  <c:v>-0.46100000000001273</c:v>
                </c:pt>
                <c:pt idx="232">
                  <c:v>1.1299999999999955</c:v>
                </c:pt>
                <c:pt idx="233">
                  <c:v>1.4290000000000305</c:v>
                </c:pt>
                <c:pt idx="234">
                  <c:v>0.742999999999995</c:v>
                </c:pt>
                <c:pt idx="235">
                  <c:v>-6.0000000000286491E-3</c:v>
                </c:pt>
                <c:pt idx="236">
                  <c:v>0.18200000000001637</c:v>
                </c:pt>
                <c:pt idx="237">
                  <c:v>0.36500000000000909</c:v>
                </c:pt>
                <c:pt idx="238">
                  <c:v>0.11200000000002319</c:v>
                </c:pt>
                <c:pt idx="239">
                  <c:v>0.72899999999998499</c:v>
                </c:pt>
                <c:pt idx="240">
                  <c:v>0.74799999999999045</c:v>
                </c:pt>
                <c:pt idx="241">
                  <c:v>0.97399999999998954</c:v>
                </c:pt>
                <c:pt idx="242">
                  <c:v>0.97399999999998954</c:v>
                </c:pt>
                <c:pt idx="243">
                  <c:v>-0.27299999999996771</c:v>
                </c:pt>
                <c:pt idx="244">
                  <c:v>0.38099999999997181</c:v>
                </c:pt>
                <c:pt idx="245">
                  <c:v>1.1070000000000277</c:v>
                </c:pt>
                <c:pt idx="246">
                  <c:v>0.94900000000001228</c:v>
                </c:pt>
                <c:pt idx="247">
                  <c:v>0.27199999999999136</c:v>
                </c:pt>
                <c:pt idx="248">
                  <c:v>1.799999999997226E-2</c:v>
                </c:pt>
                <c:pt idx="249">
                  <c:v>0.35400000000004184</c:v>
                </c:pt>
                <c:pt idx="250">
                  <c:v>1.0499999999999545</c:v>
                </c:pt>
                <c:pt idx="251">
                  <c:v>1.0300000000000296</c:v>
                </c:pt>
                <c:pt idx="252">
                  <c:v>0.78300000000001546</c:v>
                </c:pt>
                <c:pt idx="253">
                  <c:v>0.80499999999994998</c:v>
                </c:pt>
                <c:pt idx="254">
                  <c:v>0.31499999999999773</c:v>
                </c:pt>
                <c:pt idx="255">
                  <c:v>0.14800000000002456</c:v>
                </c:pt>
                <c:pt idx="256">
                  <c:v>0.79599999999999227</c:v>
                </c:pt>
                <c:pt idx="257">
                  <c:v>0.50900000000001455</c:v>
                </c:pt>
                <c:pt idx="258">
                  <c:v>0.41500000000002046</c:v>
                </c:pt>
                <c:pt idx="259">
                  <c:v>0.16100000000000136</c:v>
                </c:pt>
                <c:pt idx="260">
                  <c:v>1.2659999999999627</c:v>
                </c:pt>
                <c:pt idx="261">
                  <c:v>-0.5</c:v>
                </c:pt>
                <c:pt idx="262">
                  <c:v>0.81700000000000728</c:v>
                </c:pt>
                <c:pt idx="263">
                  <c:v>1.90300000000002</c:v>
                </c:pt>
                <c:pt idx="264">
                  <c:v>-0.70800000000002683</c:v>
                </c:pt>
                <c:pt idx="265">
                  <c:v>0.56499999999999773</c:v>
                </c:pt>
                <c:pt idx="266">
                  <c:v>-0.17099999999999227</c:v>
                </c:pt>
                <c:pt idx="267">
                  <c:v>0.61000000000001364</c:v>
                </c:pt>
                <c:pt idx="268">
                  <c:v>2.1809999999999832</c:v>
                </c:pt>
                <c:pt idx="269">
                  <c:v>0.33699999999998909</c:v>
                </c:pt>
              </c:numCache>
            </c:numRef>
          </c:val>
          <c:smooth val="0"/>
          <c:extLst>
            <c:ext xmlns:c16="http://schemas.microsoft.com/office/drawing/2014/chart" uri="{C3380CC4-5D6E-409C-BE32-E72D297353CC}">
              <c16:uniqueId val="{00000000-14D6-4CAC-9BDD-B677189859C9}"/>
            </c:ext>
          </c:extLst>
        </c:ser>
        <c:dLbls>
          <c:showLegendKey val="0"/>
          <c:showVal val="0"/>
          <c:showCatName val="0"/>
          <c:showSerName val="0"/>
          <c:showPercent val="0"/>
          <c:showBubbleSize val="0"/>
        </c:dLbls>
        <c:marker val="1"/>
        <c:smooth val="0"/>
        <c:axId val="740849208"/>
        <c:axId val="740852816"/>
      </c:lineChart>
      <c:dateAx>
        <c:axId val="740849208"/>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740852816"/>
        <c:crosses val="autoZero"/>
        <c:auto val="1"/>
        <c:lblOffset val="100"/>
        <c:baseTimeUnit val="months"/>
      </c:dateAx>
      <c:valAx>
        <c:axId val="740852816"/>
        <c:scaling>
          <c:orientation val="minMax"/>
        </c:scaling>
        <c:delete val="0"/>
        <c:axPos val="l"/>
        <c:numFmt formatCode="General" sourceLinked="0"/>
        <c:majorTickMark val="out"/>
        <c:minorTickMark val="none"/>
        <c:tickLblPos val="nextTo"/>
        <c:txPr>
          <a:bodyPr/>
          <a:lstStyle/>
          <a:p>
            <a:pPr>
              <a:defRPr sz="800" b="0"/>
            </a:pPr>
            <a:endParaRPr lang="en-US"/>
          </a:p>
        </c:txPr>
        <c:crossAx val="74084920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Recreation / Differences</a:t>
            </a:r>
          </a:p>
        </c:rich>
      </c:tx>
      <c:layout/>
      <c:overlay val="0"/>
    </c:title>
    <c:autoTitleDeleted val="0"/>
    <c:plotArea>
      <c:layout/>
      <c:lineChart>
        <c:grouping val="standard"/>
        <c:varyColors val="0"/>
        <c:ser>
          <c:idx val="0"/>
          <c:order val="0"/>
          <c:tx>
            <c:strRef>
              <c:f>Data!$T$4</c:f>
              <c:strCache>
                <c:ptCount val="1"/>
              </c:strCache>
            </c:strRef>
          </c:tx>
          <c:spPr>
            <a:ln>
              <a:solidFill>
                <a:srgbClr val="333399"/>
              </a:solidFill>
              <a:prstDash val="solid"/>
            </a:ln>
          </c:spPr>
          <c:marker>
            <c:symbol val="diamond"/>
            <c:size val="3"/>
          </c:marker>
          <c:cat>
            <c:numRef>
              <c:f>Data!$L$4:$L$274</c:f>
              <c:numCache>
                <c:formatCode>mmm\-yy</c:formatCode>
                <c:ptCount val="271"/>
                <c:pt idx="0">
                  <c:v>33970</c:v>
                </c:pt>
                <c:pt idx="1">
                  <c:v>34001</c:v>
                </c:pt>
                <c:pt idx="2">
                  <c:v>34029</c:v>
                </c:pt>
                <c:pt idx="3">
                  <c:v>34060</c:v>
                </c:pt>
                <c:pt idx="4">
                  <c:v>34090</c:v>
                </c:pt>
                <c:pt idx="5">
                  <c:v>34121</c:v>
                </c:pt>
                <c:pt idx="6">
                  <c:v>34151</c:v>
                </c:pt>
                <c:pt idx="7">
                  <c:v>34182</c:v>
                </c:pt>
                <c:pt idx="8">
                  <c:v>34213</c:v>
                </c:pt>
                <c:pt idx="9">
                  <c:v>34243</c:v>
                </c:pt>
                <c:pt idx="10">
                  <c:v>34274</c:v>
                </c:pt>
                <c:pt idx="11">
                  <c:v>34304</c:v>
                </c:pt>
                <c:pt idx="12">
                  <c:v>34335</c:v>
                </c:pt>
                <c:pt idx="13">
                  <c:v>34366</c:v>
                </c:pt>
                <c:pt idx="14">
                  <c:v>34394</c:v>
                </c:pt>
                <c:pt idx="15">
                  <c:v>34425</c:v>
                </c:pt>
                <c:pt idx="16">
                  <c:v>34455</c:v>
                </c:pt>
                <c:pt idx="17">
                  <c:v>34486</c:v>
                </c:pt>
                <c:pt idx="18">
                  <c:v>34516</c:v>
                </c:pt>
                <c:pt idx="19">
                  <c:v>34547</c:v>
                </c:pt>
                <c:pt idx="20">
                  <c:v>34578</c:v>
                </c:pt>
                <c:pt idx="21">
                  <c:v>34608</c:v>
                </c:pt>
                <c:pt idx="22">
                  <c:v>34639</c:v>
                </c:pt>
                <c:pt idx="23">
                  <c:v>34669</c:v>
                </c:pt>
                <c:pt idx="24">
                  <c:v>34700</c:v>
                </c:pt>
                <c:pt idx="25">
                  <c:v>34731</c:v>
                </c:pt>
                <c:pt idx="26">
                  <c:v>34759</c:v>
                </c:pt>
                <c:pt idx="27">
                  <c:v>34790</c:v>
                </c:pt>
                <c:pt idx="28">
                  <c:v>34820</c:v>
                </c:pt>
                <c:pt idx="29">
                  <c:v>34851</c:v>
                </c:pt>
                <c:pt idx="30">
                  <c:v>34881</c:v>
                </c:pt>
                <c:pt idx="31">
                  <c:v>34912</c:v>
                </c:pt>
                <c:pt idx="32">
                  <c:v>34943</c:v>
                </c:pt>
                <c:pt idx="33">
                  <c:v>34973</c:v>
                </c:pt>
                <c:pt idx="34">
                  <c:v>35004</c:v>
                </c:pt>
                <c:pt idx="35">
                  <c:v>35034</c:v>
                </c:pt>
                <c:pt idx="36">
                  <c:v>35065</c:v>
                </c:pt>
                <c:pt idx="37">
                  <c:v>35096</c:v>
                </c:pt>
                <c:pt idx="38">
                  <c:v>35125</c:v>
                </c:pt>
                <c:pt idx="39">
                  <c:v>35156</c:v>
                </c:pt>
                <c:pt idx="40">
                  <c:v>35186</c:v>
                </c:pt>
                <c:pt idx="41">
                  <c:v>35217</c:v>
                </c:pt>
                <c:pt idx="42">
                  <c:v>35247</c:v>
                </c:pt>
                <c:pt idx="43">
                  <c:v>35278</c:v>
                </c:pt>
                <c:pt idx="44">
                  <c:v>35309</c:v>
                </c:pt>
                <c:pt idx="45">
                  <c:v>35339</c:v>
                </c:pt>
                <c:pt idx="46">
                  <c:v>35370</c:v>
                </c:pt>
                <c:pt idx="47">
                  <c:v>35400</c:v>
                </c:pt>
                <c:pt idx="48">
                  <c:v>35431</c:v>
                </c:pt>
                <c:pt idx="49">
                  <c:v>35462</c:v>
                </c:pt>
                <c:pt idx="50">
                  <c:v>35490</c:v>
                </c:pt>
                <c:pt idx="51">
                  <c:v>35521</c:v>
                </c:pt>
                <c:pt idx="52">
                  <c:v>35551</c:v>
                </c:pt>
                <c:pt idx="53">
                  <c:v>35582</c:v>
                </c:pt>
                <c:pt idx="54">
                  <c:v>35612</c:v>
                </c:pt>
                <c:pt idx="55">
                  <c:v>35643</c:v>
                </c:pt>
                <c:pt idx="56">
                  <c:v>35674</c:v>
                </c:pt>
                <c:pt idx="57">
                  <c:v>35704</c:v>
                </c:pt>
                <c:pt idx="58">
                  <c:v>35735</c:v>
                </c:pt>
                <c:pt idx="59">
                  <c:v>35765</c:v>
                </c:pt>
                <c:pt idx="60">
                  <c:v>35796</c:v>
                </c:pt>
                <c:pt idx="61">
                  <c:v>35827</c:v>
                </c:pt>
                <c:pt idx="62">
                  <c:v>35855</c:v>
                </c:pt>
                <c:pt idx="63">
                  <c:v>35886</c:v>
                </c:pt>
                <c:pt idx="64">
                  <c:v>35916</c:v>
                </c:pt>
                <c:pt idx="65">
                  <c:v>35947</c:v>
                </c:pt>
                <c:pt idx="66">
                  <c:v>35977</c:v>
                </c:pt>
                <c:pt idx="67">
                  <c:v>36008</c:v>
                </c:pt>
                <c:pt idx="68">
                  <c:v>36039</c:v>
                </c:pt>
                <c:pt idx="69">
                  <c:v>36069</c:v>
                </c:pt>
                <c:pt idx="70">
                  <c:v>36100</c:v>
                </c:pt>
                <c:pt idx="71">
                  <c:v>36130</c:v>
                </c:pt>
                <c:pt idx="72">
                  <c:v>36161</c:v>
                </c:pt>
                <c:pt idx="73">
                  <c:v>36192</c:v>
                </c:pt>
                <c:pt idx="74">
                  <c:v>36220</c:v>
                </c:pt>
                <c:pt idx="75">
                  <c:v>36251</c:v>
                </c:pt>
                <c:pt idx="76">
                  <c:v>36281</c:v>
                </c:pt>
                <c:pt idx="77">
                  <c:v>36312</c:v>
                </c:pt>
                <c:pt idx="78">
                  <c:v>36342</c:v>
                </c:pt>
                <c:pt idx="79">
                  <c:v>36373</c:v>
                </c:pt>
                <c:pt idx="80">
                  <c:v>36404</c:v>
                </c:pt>
                <c:pt idx="81">
                  <c:v>36434</c:v>
                </c:pt>
                <c:pt idx="82">
                  <c:v>36465</c:v>
                </c:pt>
                <c:pt idx="83">
                  <c:v>36495</c:v>
                </c:pt>
                <c:pt idx="84">
                  <c:v>36526</c:v>
                </c:pt>
                <c:pt idx="85">
                  <c:v>36557</c:v>
                </c:pt>
                <c:pt idx="86">
                  <c:v>36586</c:v>
                </c:pt>
                <c:pt idx="87">
                  <c:v>36617</c:v>
                </c:pt>
                <c:pt idx="88">
                  <c:v>36647</c:v>
                </c:pt>
                <c:pt idx="89">
                  <c:v>36678</c:v>
                </c:pt>
                <c:pt idx="90">
                  <c:v>36708</c:v>
                </c:pt>
                <c:pt idx="91">
                  <c:v>36739</c:v>
                </c:pt>
                <c:pt idx="92">
                  <c:v>36770</c:v>
                </c:pt>
                <c:pt idx="93">
                  <c:v>36800</c:v>
                </c:pt>
                <c:pt idx="94">
                  <c:v>36831</c:v>
                </c:pt>
                <c:pt idx="95">
                  <c:v>36861</c:v>
                </c:pt>
                <c:pt idx="96">
                  <c:v>36892</c:v>
                </c:pt>
                <c:pt idx="97">
                  <c:v>36923</c:v>
                </c:pt>
                <c:pt idx="98">
                  <c:v>36951</c:v>
                </c:pt>
                <c:pt idx="99">
                  <c:v>36982</c:v>
                </c:pt>
                <c:pt idx="100">
                  <c:v>37012</c:v>
                </c:pt>
                <c:pt idx="101">
                  <c:v>37043</c:v>
                </c:pt>
                <c:pt idx="102">
                  <c:v>37073</c:v>
                </c:pt>
                <c:pt idx="103">
                  <c:v>37104</c:v>
                </c:pt>
                <c:pt idx="104">
                  <c:v>37135</c:v>
                </c:pt>
                <c:pt idx="105">
                  <c:v>37165</c:v>
                </c:pt>
                <c:pt idx="106">
                  <c:v>37196</c:v>
                </c:pt>
                <c:pt idx="107">
                  <c:v>37226</c:v>
                </c:pt>
                <c:pt idx="108">
                  <c:v>37257</c:v>
                </c:pt>
                <c:pt idx="109">
                  <c:v>37288</c:v>
                </c:pt>
                <c:pt idx="110">
                  <c:v>37316</c:v>
                </c:pt>
                <c:pt idx="111">
                  <c:v>37347</c:v>
                </c:pt>
                <c:pt idx="112">
                  <c:v>37377</c:v>
                </c:pt>
                <c:pt idx="113">
                  <c:v>37408</c:v>
                </c:pt>
                <c:pt idx="114">
                  <c:v>37438</c:v>
                </c:pt>
                <c:pt idx="115">
                  <c:v>37469</c:v>
                </c:pt>
                <c:pt idx="116">
                  <c:v>37500</c:v>
                </c:pt>
                <c:pt idx="117">
                  <c:v>37530</c:v>
                </c:pt>
                <c:pt idx="118">
                  <c:v>37561</c:v>
                </c:pt>
                <c:pt idx="119">
                  <c:v>37591</c:v>
                </c:pt>
                <c:pt idx="120">
                  <c:v>37622</c:v>
                </c:pt>
                <c:pt idx="121">
                  <c:v>37653</c:v>
                </c:pt>
                <c:pt idx="122">
                  <c:v>37681</c:v>
                </c:pt>
                <c:pt idx="123">
                  <c:v>37712</c:v>
                </c:pt>
                <c:pt idx="124">
                  <c:v>37742</c:v>
                </c:pt>
                <c:pt idx="125">
                  <c:v>37773</c:v>
                </c:pt>
                <c:pt idx="126">
                  <c:v>37803</c:v>
                </c:pt>
                <c:pt idx="127">
                  <c:v>37834</c:v>
                </c:pt>
                <c:pt idx="128">
                  <c:v>37865</c:v>
                </c:pt>
                <c:pt idx="129">
                  <c:v>37895</c:v>
                </c:pt>
                <c:pt idx="130">
                  <c:v>37926</c:v>
                </c:pt>
                <c:pt idx="131">
                  <c:v>37956</c:v>
                </c:pt>
                <c:pt idx="132">
                  <c:v>37987</c:v>
                </c:pt>
                <c:pt idx="133">
                  <c:v>38018</c:v>
                </c:pt>
                <c:pt idx="134">
                  <c:v>38047</c:v>
                </c:pt>
                <c:pt idx="135">
                  <c:v>38078</c:v>
                </c:pt>
                <c:pt idx="136">
                  <c:v>38108</c:v>
                </c:pt>
                <c:pt idx="137">
                  <c:v>38139</c:v>
                </c:pt>
                <c:pt idx="138">
                  <c:v>38169</c:v>
                </c:pt>
                <c:pt idx="139">
                  <c:v>38200</c:v>
                </c:pt>
                <c:pt idx="140">
                  <c:v>38231</c:v>
                </c:pt>
                <c:pt idx="141">
                  <c:v>38261</c:v>
                </c:pt>
                <c:pt idx="142">
                  <c:v>38292</c:v>
                </c:pt>
                <c:pt idx="143">
                  <c:v>38322</c:v>
                </c:pt>
                <c:pt idx="144">
                  <c:v>38353</c:v>
                </c:pt>
                <c:pt idx="145">
                  <c:v>38384</c:v>
                </c:pt>
                <c:pt idx="146">
                  <c:v>38412</c:v>
                </c:pt>
                <c:pt idx="147">
                  <c:v>38443</c:v>
                </c:pt>
                <c:pt idx="148">
                  <c:v>38473</c:v>
                </c:pt>
                <c:pt idx="149">
                  <c:v>38504</c:v>
                </c:pt>
                <c:pt idx="150">
                  <c:v>38534</c:v>
                </c:pt>
                <c:pt idx="151">
                  <c:v>38565</c:v>
                </c:pt>
                <c:pt idx="152">
                  <c:v>38596</c:v>
                </c:pt>
                <c:pt idx="153">
                  <c:v>38626</c:v>
                </c:pt>
                <c:pt idx="154">
                  <c:v>38657</c:v>
                </c:pt>
                <c:pt idx="155">
                  <c:v>38687</c:v>
                </c:pt>
                <c:pt idx="156">
                  <c:v>38718</c:v>
                </c:pt>
                <c:pt idx="157">
                  <c:v>38749</c:v>
                </c:pt>
                <c:pt idx="158">
                  <c:v>38777</c:v>
                </c:pt>
                <c:pt idx="159">
                  <c:v>38808</c:v>
                </c:pt>
                <c:pt idx="160">
                  <c:v>38838</c:v>
                </c:pt>
                <c:pt idx="161">
                  <c:v>38869</c:v>
                </c:pt>
                <c:pt idx="162">
                  <c:v>38899</c:v>
                </c:pt>
                <c:pt idx="163">
                  <c:v>38930</c:v>
                </c:pt>
                <c:pt idx="164">
                  <c:v>38961</c:v>
                </c:pt>
                <c:pt idx="165">
                  <c:v>38991</c:v>
                </c:pt>
                <c:pt idx="166">
                  <c:v>39022</c:v>
                </c:pt>
                <c:pt idx="167">
                  <c:v>39052</c:v>
                </c:pt>
                <c:pt idx="168">
                  <c:v>39083</c:v>
                </c:pt>
                <c:pt idx="169">
                  <c:v>39114</c:v>
                </c:pt>
                <c:pt idx="170">
                  <c:v>39142</c:v>
                </c:pt>
                <c:pt idx="171">
                  <c:v>39173</c:v>
                </c:pt>
                <c:pt idx="172">
                  <c:v>39203</c:v>
                </c:pt>
                <c:pt idx="173">
                  <c:v>39234</c:v>
                </c:pt>
                <c:pt idx="174">
                  <c:v>39264</c:v>
                </c:pt>
                <c:pt idx="175">
                  <c:v>39295</c:v>
                </c:pt>
                <c:pt idx="176">
                  <c:v>39326</c:v>
                </c:pt>
                <c:pt idx="177">
                  <c:v>39356</c:v>
                </c:pt>
                <c:pt idx="178">
                  <c:v>39387</c:v>
                </c:pt>
                <c:pt idx="179">
                  <c:v>39417</c:v>
                </c:pt>
                <c:pt idx="180">
                  <c:v>39448</c:v>
                </c:pt>
                <c:pt idx="181">
                  <c:v>39479</c:v>
                </c:pt>
                <c:pt idx="182">
                  <c:v>39508</c:v>
                </c:pt>
                <c:pt idx="183">
                  <c:v>39539</c:v>
                </c:pt>
                <c:pt idx="184">
                  <c:v>39569</c:v>
                </c:pt>
                <c:pt idx="185">
                  <c:v>39600</c:v>
                </c:pt>
                <c:pt idx="186">
                  <c:v>39630</c:v>
                </c:pt>
                <c:pt idx="187">
                  <c:v>39661</c:v>
                </c:pt>
                <c:pt idx="188">
                  <c:v>39692</c:v>
                </c:pt>
                <c:pt idx="189">
                  <c:v>39722</c:v>
                </c:pt>
                <c:pt idx="190">
                  <c:v>39753</c:v>
                </c:pt>
                <c:pt idx="191">
                  <c:v>39783</c:v>
                </c:pt>
                <c:pt idx="192">
                  <c:v>39814</c:v>
                </c:pt>
                <c:pt idx="193">
                  <c:v>39845</c:v>
                </c:pt>
                <c:pt idx="194">
                  <c:v>39873</c:v>
                </c:pt>
                <c:pt idx="195">
                  <c:v>39904</c:v>
                </c:pt>
                <c:pt idx="196">
                  <c:v>39934</c:v>
                </c:pt>
                <c:pt idx="197">
                  <c:v>39965</c:v>
                </c:pt>
                <c:pt idx="198">
                  <c:v>39995</c:v>
                </c:pt>
                <c:pt idx="199">
                  <c:v>40026</c:v>
                </c:pt>
                <c:pt idx="200">
                  <c:v>40057</c:v>
                </c:pt>
                <c:pt idx="201">
                  <c:v>40087</c:v>
                </c:pt>
                <c:pt idx="202">
                  <c:v>40118</c:v>
                </c:pt>
                <c:pt idx="203">
                  <c:v>40148</c:v>
                </c:pt>
                <c:pt idx="204">
                  <c:v>40179</c:v>
                </c:pt>
                <c:pt idx="205">
                  <c:v>40210</c:v>
                </c:pt>
                <c:pt idx="206">
                  <c:v>40238</c:v>
                </c:pt>
                <c:pt idx="207">
                  <c:v>40269</c:v>
                </c:pt>
                <c:pt idx="208">
                  <c:v>40299</c:v>
                </c:pt>
                <c:pt idx="209">
                  <c:v>40330</c:v>
                </c:pt>
                <c:pt idx="210">
                  <c:v>40360</c:v>
                </c:pt>
                <c:pt idx="211">
                  <c:v>40391</c:v>
                </c:pt>
                <c:pt idx="212">
                  <c:v>40422</c:v>
                </c:pt>
                <c:pt idx="213">
                  <c:v>40452</c:v>
                </c:pt>
                <c:pt idx="214">
                  <c:v>40483</c:v>
                </c:pt>
                <c:pt idx="215">
                  <c:v>40513</c:v>
                </c:pt>
                <c:pt idx="216">
                  <c:v>40544</c:v>
                </c:pt>
                <c:pt idx="217">
                  <c:v>40575</c:v>
                </c:pt>
                <c:pt idx="218">
                  <c:v>40603</c:v>
                </c:pt>
                <c:pt idx="219">
                  <c:v>40634</c:v>
                </c:pt>
                <c:pt idx="220">
                  <c:v>40664</c:v>
                </c:pt>
                <c:pt idx="221">
                  <c:v>40695</c:v>
                </c:pt>
                <c:pt idx="222">
                  <c:v>40725</c:v>
                </c:pt>
                <c:pt idx="223">
                  <c:v>40756</c:v>
                </c:pt>
                <c:pt idx="224">
                  <c:v>40787</c:v>
                </c:pt>
                <c:pt idx="225">
                  <c:v>40817</c:v>
                </c:pt>
                <c:pt idx="226">
                  <c:v>40848</c:v>
                </c:pt>
                <c:pt idx="227">
                  <c:v>40878</c:v>
                </c:pt>
                <c:pt idx="228">
                  <c:v>40909</c:v>
                </c:pt>
                <c:pt idx="229">
                  <c:v>40940</c:v>
                </c:pt>
                <c:pt idx="230">
                  <c:v>40969</c:v>
                </c:pt>
                <c:pt idx="231">
                  <c:v>41000</c:v>
                </c:pt>
                <c:pt idx="232">
                  <c:v>41030</c:v>
                </c:pt>
                <c:pt idx="233">
                  <c:v>41061</c:v>
                </c:pt>
                <c:pt idx="234">
                  <c:v>41091</c:v>
                </c:pt>
                <c:pt idx="235">
                  <c:v>41122</c:v>
                </c:pt>
                <c:pt idx="236">
                  <c:v>41153</c:v>
                </c:pt>
                <c:pt idx="237">
                  <c:v>41183</c:v>
                </c:pt>
                <c:pt idx="238">
                  <c:v>41214</c:v>
                </c:pt>
                <c:pt idx="239">
                  <c:v>41244</c:v>
                </c:pt>
                <c:pt idx="240">
                  <c:v>41275</c:v>
                </c:pt>
                <c:pt idx="241">
                  <c:v>41306</c:v>
                </c:pt>
                <c:pt idx="242">
                  <c:v>41334</c:v>
                </c:pt>
                <c:pt idx="243">
                  <c:v>41365</c:v>
                </c:pt>
                <c:pt idx="244">
                  <c:v>41395</c:v>
                </c:pt>
                <c:pt idx="245">
                  <c:v>41426</c:v>
                </c:pt>
                <c:pt idx="246">
                  <c:v>41456</c:v>
                </c:pt>
                <c:pt idx="247">
                  <c:v>41487</c:v>
                </c:pt>
                <c:pt idx="248">
                  <c:v>41518</c:v>
                </c:pt>
                <c:pt idx="249">
                  <c:v>41548</c:v>
                </c:pt>
                <c:pt idx="250">
                  <c:v>41579</c:v>
                </c:pt>
                <c:pt idx="251">
                  <c:v>41609</c:v>
                </c:pt>
                <c:pt idx="252">
                  <c:v>41640</c:v>
                </c:pt>
                <c:pt idx="253">
                  <c:v>41671</c:v>
                </c:pt>
                <c:pt idx="254">
                  <c:v>41699</c:v>
                </c:pt>
                <c:pt idx="255">
                  <c:v>41730</c:v>
                </c:pt>
                <c:pt idx="256">
                  <c:v>41760</c:v>
                </c:pt>
                <c:pt idx="257">
                  <c:v>41791</c:v>
                </c:pt>
                <c:pt idx="258">
                  <c:v>41821</c:v>
                </c:pt>
                <c:pt idx="259">
                  <c:v>41852</c:v>
                </c:pt>
                <c:pt idx="260">
                  <c:v>41883</c:v>
                </c:pt>
                <c:pt idx="261">
                  <c:v>41913</c:v>
                </c:pt>
                <c:pt idx="262">
                  <c:v>41944</c:v>
                </c:pt>
                <c:pt idx="263">
                  <c:v>41974</c:v>
                </c:pt>
                <c:pt idx="264">
                  <c:v>42005</c:v>
                </c:pt>
                <c:pt idx="265">
                  <c:v>42036</c:v>
                </c:pt>
                <c:pt idx="266">
                  <c:v>42064</c:v>
                </c:pt>
                <c:pt idx="267">
                  <c:v>42095</c:v>
                </c:pt>
                <c:pt idx="268">
                  <c:v>42125</c:v>
                </c:pt>
                <c:pt idx="269">
                  <c:v>42156</c:v>
                </c:pt>
                <c:pt idx="270">
                  <c:v>42186</c:v>
                </c:pt>
              </c:numCache>
            </c:numRef>
          </c:cat>
          <c:val>
            <c:numRef>
              <c:f>Data!$T$5:$T$274</c:f>
              <c:numCache>
                <c:formatCode>0.0</c:formatCode>
                <c:ptCount val="270"/>
                <c:pt idx="0">
                  <c:v>0.40000000000000568</c:v>
                </c:pt>
                <c:pt idx="1">
                  <c:v>0.39999999999999147</c:v>
                </c:pt>
                <c:pt idx="2">
                  <c:v>0.29999999999999716</c:v>
                </c:pt>
                <c:pt idx="3">
                  <c:v>-0.39999999999999147</c:v>
                </c:pt>
                <c:pt idx="4">
                  <c:v>0.39999999999999147</c:v>
                </c:pt>
                <c:pt idx="5">
                  <c:v>-9.9999999999994316E-2</c:v>
                </c:pt>
                <c:pt idx="6">
                  <c:v>0.29999999999999716</c:v>
                </c:pt>
                <c:pt idx="7">
                  <c:v>0.40000000000000568</c:v>
                </c:pt>
                <c:pt idx="8">
                  <c:v>0.39999999999999147</c:v>
                </c:pt>
                <c:pt idx="9">
                  <c:v>0.10000000000000853</c:v>
                </c:pt>
                <c:pt idx="10">
                  <c:v>0</c:v>
                </c:pt>
                <c:pt idx="11">
                  <c:v>0.39999999999999147</c:v>
                </c:pt>
                <c:pt idx="12">
                  <c:v>0.30000000000001137</c:v>
                </c:pt>
                <c:pt idx="13">
                  <c:v>0.19999999999998863</c:v>
                </c:pt>
                <c:pt idx="14">
                  <c:v>0.10000000000000853</c:v>
                </c:pt>
                <c:pt idx="15">
                  <c:v>0</c:v>
                </c:pt>
                <c:pt idx="16">
                  <c:v>-0.10000000000000853</c:v>
                </c:pt>
                <c:pt idx="17">
                  <c:v>0.10000000000000853</c:v>
                </c:pt>
                <c:pt idx="18">
                  <c:v>-0.10000000000000853</c:v>
                </c:pt>
                <c:pt idx="19">
                  <c:v>0.20000000000000284</c:v>
                </c:pt>
                <c:pt idx="20">
                  <c:v>0.10000000000000853</c:v>
                </c:pt>
                <c:pt idx="21">
                  <c:v>0.29999999999999716</c:v>
                </c:pt>
                <c:pt idx="22">
                  <c:v>-0.20000000000000284</c:v>
                </c:pt>
                <c:pt idx="23">
                  <c:v>0.5</c:v>
                </c:pt>
                <c:pt idx="24">
                  <c:v>0.29999999999999716</c:v>
                </c:pt>
                <c:pt idx="25">
                  <c:v>0.10000000000000853</c:v>
                </c:pt>
                <c:pt idx="26">
                  <c:v>0.5</c:v>
                </c:pt>
                <c:pt idx="27">
                  <c:v>9.9999999999994316E-2</c:v>
                </c:pt>
                <c:pt idx="28">
                  <c:v>-0.29999999999999716</c:v>
                </c:pt>
                <c:pt idx="29">
                  <c:v>9.9999999999994316E-2</c:v>
                </c:pt>
                <c:pt idx="30">
                  <c:v>0.29999999999999716</c:v>
                </c:pt>
                <c:pt idx="31">
                  <c:v>0.40000000000000568</c:v>
                </c:pt>
                <c:pt idx="32">
                  <c:v>9.9999999999994316E-2</c:v>
                </c:pt>
                <c:pt idx="33">
                  <c:v>0.40000000000000568</c:v>
                </c:pt>
                <c:pt idx="34">
                  <c:v>9.9999999999994316E-2</c:v>
                </c:pt>
                <c:pt idx="35">
                  <c:v>0.40000000000000568</c:v>
                </c:pt>
                <c:pt idx="36">
                  <c:v>0.79999999999999716</c:v>
                </c:pt>
                <c:pt idx="37">
                  <c:v>0.10000000000000853</c:v>
                </c:pt>
                <c:pt idx="38">
                  <c:v>0.19999999999998863</c:v>
                </c:pt>
                <c:pt idx="39">
                  <c:v>0</c:v>
                </c:pt>
                <c:pt idx="40">
                  <c:v>0.20000000000000284</c:v>
                </c:pt>
                <c:pt idx="41">
                  <c:v>0.20000000000000284</c:v>
                </c:pt>
                <c:pt idx="42">
                  <c:v>9.9999999999994316E-2</c:v>
                </c:pt>
                <c:pt idx="43">
                  <c:v>0.20000000000000284</c:v>
                </c:pt>
                <c:pt idx="44">
                  <c:v>0.29999999999999716</c:v>
                </c:pt>
                <c:pt idx="45">
                  <c:v>0.30000000000001137</c:v>
                </c:pt>
                <c:pt idx="46">
                  <c:v>9.9999999999994316E-2</c:v>
                </c:pt>
                <c:pt idx="47">
                  <c:v>0.29999999999999716</c:v>
                </c:pt>
                <c:pt idx="48">
                  <c:v>0.40000000000000568</c:v>
                </c:pt>
                <c:pt idx="49">
                  <c:v>0.20000000000000284</c:v>
                </c:pt>
                <c:pt idx="50">
                  <c:v>-0.10000000000000853</c:v>
                </c:pt>
                <c:pt idx="51">
                  <c:v>0.10000000000000853</c:v>
                </c:pt>
                <c:pt idx="52">
                  <c:v>0.39999999999999147</c:v>
                </c:pt>
                <c:pt idx="53">
                  <c:v>0</c:v>
                </c:pt>
                <c:pt idx="54">
                  <c:v>0.20000000000000284</c:v>
                </c:pt>
                <c:pt idx="55">
                  <c:v>-9.9999999999994316E-2</c:v>
                </c:pt>
                <c:pt idx="56">
                  <c:v>9.9999999999994316E-2</c:v>
                </c:pt>
                <c:pt idx="57">
                  <c:v>0</c:v>
                </c:pt>
                <c:pt idx="58">
                  <c:v>0</c:v>
                </c:pt>
                <c:pt idx="59">
                  <c:v>0.29999999999999716</c:v>
                </c:pt>
                <c:pt idx="60">
                  <c:v>0.40000000000000568</c:v>
                </c:pt>
                <c:pt idx="61">
                  <c:v>0.29999999999999716</c:v>
                </c:pt>
                <c:pt idx="62">
                  <c:v>9.9999999999994316E-2</c:v>
                </c:pt>
                <c:pt idx="63">
                  <c:v>-9.9999999999994316E-2</c:v>
                </c:pt>
                <c:pt idx="64">
                  <c:v>0.20000000000000284</c:v>
                </c:pt>
                <c:pt idx="65">
                  <c:v>-0.10000000000000853</c:v>
                </c:pt>
                <c:pt idx="66">
                  <c:v>0.20000000000000284</c:v>
                </c:pt>
                <c:pt idx="67">
                  <c:v>0</c:v>
                </c:pt>
                <c:pt idx="68">
                  <c:v>-0.20000000000000284</c:v>
                </c:pt>
                <c:pt idx="69">
                  <c:v>0.20000000000000284</c:v>
                </c:pt>
                <c:pt idx="70">
                  <c:v>-9.9999999999994316E-2</c:v>
                </c:pt>
                <c:pt idx="71">
                  <c:v>0.5</c:v>
                </c:pt>
                <c:pt idx="72">
                  <c:v>9.9999999999994316E-2</c:v>
                </c:pt>
                <c:pt idx="73">
                  <c:v>0</c:v>
                </c:pt>
                <c:pt idx="74">
                  <c:v>0.20000000000000284</c:v>
                </c:pt>
                <c:pt idx="75">
                  <c:v>0.20000000000000284</c:v>
                </c:pt>
                <c:pt idx="76">
                  <c:v>0</c:v>
                </c:pt>
                <c:pt idx="77">
                  <c:v>0</c:v>
                </c:pt>
                <c:pt idx="78">
                  <c:v>0</c:v>
                </c:pt>
                <c:pt idx="79">
                  <c:v>-0.5</c:v>
                </c:pt>
                <c:pt idx="80">
                  <c:v>9.9999999999994316E-2</c:v>
                </c:pt>
                <c:pt idx="81">
                  <c:v>0.10000000000000853</c:v>
                </c:pt>
                <c:pt idx="82">
                  <c:v>9.9999999999994316E-2</c:v>
                </c:pt>
                <c:pt idx="83">
                  <c:v>0.29999999999999716</c:v>
                </c:pt>
                <c:pt idx="84">
                  <c:v>0.20000000000000284</c:v>
                </c:pt>
                <c:pt idx="85">
                  <c:v>0.40000000000000568</c:v>
                </c:pt>
                <c:pt idx="86">
                  <c:v>0</c:v>
                </c:pt>
                <c:pt idx="87">
                  <c:v>0.19999999999998863</c:v>
                </c:pt>
                <c:pt idx="88">
                  <c:v>0.30000000000001137</c:v>
                </c:pt>
                <c:pt idx="89">
                  <c:v>0.29999999999999716</c:v>
                </c:pt>
                <c:pt idx="90">
                  <c:v>0.20000000000000284</c:v>
                </c:pt>
                <c:pt idx="91">
                  <c:v>-0.10000000000000853</c:v>
                </c:pt>
                <c:pt idx="92">
                  <c:v>0</c:v>
                </c:pt>
                <c:pt idx="93">
                  <c:v>-9.9999999999994316E-2</c:v>
                </c:pt>
                <c:pt idx="94">
                  <c:v>0</c:v>
                </c:pt>
                <c:pt idx="95">
                  <c:v>0.39999999999999147</c:v>
                </c:pt>
                <c:pt idx="96">
                  <c:v>0.20000000000000284</c:v>
                </c:pt>
                <c:pt idx="97">
                  <c:v>0</c:v>
                </c:pt>
                <c:pt idx="98">
                  <c:v>0.70000000000000284</c:v>
                </c:pt>
                <c:pt idx="99">
                  <c:v>0</c:v>
                </c:pt>
                <c:pt idx="100">
                  <c:v>-0.20000000000000284</c:v>
                </c:pt>
                <c:pt idx="101">
                  <c:v>0.20000000000000284</c:v>
                </c:pt>
                <c:pt idx="102">
                  <c:v>9.9999999999994316E-2</c:v>
                </c:pt>
                <c:pt idx="103">
                  <c:v>0.10000000000000853</c:v>
                </c:pt>
                <c:pt idx="104">
                  <c:v>9.9999999999994316E-2</c:v>
                </c:pt>
                <c:pt idx="105">
                  <c:v>0.20000000000000284</c:v>
                </c:pt>
                <c:pt idx="106">
                  <c:v>-0.20000000000000284</c:v>
                </c:pt>
                <c:pt idx="107">
                  <c:v>0.40000000000000568</c:v>
                </c:pt>
                <c:pt idx="108">
                  <c:v>0.20000000000000284</c:v>
                </c:pt>
                <c:pt idx="109">
                  <c:v>0.19999999999998863</c:v>
                </c:pt>
                <c:pt idx="110">
                  <c:v>0.40000000000000568</c:v>
                </c:pt>
                <c:pt idx="111">
                  <c:v>-9.9999999999994316E-2</c:v>
                </c:pt>
                <c:pt idx="112">
                  <c:v>-0.20000000000000284</c:v>
                </c:pt>
                <c:pt idx="113">
                  <c:v>0</c:v>
                </c:pt>
                <c:pt idx="114">
                  <c:v>9.9999999999994316E-2</c:v>
                </c:pt>
                <c:pt idx="115">
                  <c:v>-9.9999999999994316E-2</c:v>
                </c:pt>
                <c:pt idx="116">
                  <c:v>0.20000000000000284</c:v>
                </c:pt>
                <c:pt idx="117">
                  <c:v>0</c:v>
                </c:pt>
                <c:pt idx="118">
                  <c:v>9.9999999999994316E-2</c:v>
                </c:pt>
                <c:pt idx="119">
                  <c:v>0.40000000000000568</c:v>
                </c:pt>
                <c:pt idx="120">
                  <c:v>0.29999999999999716</c:v>
                </c:pt>
                <c:pt idx="121">
                  <c:v>0.20000000000000284</c:v>
                </c:pt>
                <c:pt idx="122">
                  <c:v>0</c:v>
                </c:pt>
                <c:pt idx="123">
                  <c:v>0.19999999999998863</c:v>
                </c:pt>
                <c:pt idx="124">
                  <c:v>0</c:v>
                </c:pt>
                <c:pt idx="125">
                  <c:v>0.10000000000000853</c:v>
                </c:pt>
                <c:pt idx="126">
                  <c:v>0</c:v>
                </c:pt>
                <c:pt idx="127">
                  <c:v>0</c:v>
                </c:pt>
                <c:pt idx="128">
                  <c:v>-0.10000000000000853</c:v>
                </c:pt>
                <c:pt idx="129">
                  <c:v>0.20000000000000284</c:v>
                </c:pt>
                <c:pt idx="130">
                  <c:v>-9.9999999999994316E-2</c:v>
                </c:pt>
                <c:pt idx="131">
                  <c:v>0.20000000000000284</c:v>
                </c:pt>
                <c:pt idx="132">
                  <c:v>0.5</c:v>
                </c:pt>
                <c:pt idx="133">
                  <c:v>0.39999999999999147</c:v>
                </c:pt>
                <c:pt idx="134">
                  <c:v>0.20000000000000284</c:v>
                </c:pt>
                <c:pt idx="135">
                  <c:v>-0.20000000000000284</c:v>
                </c:pt>
                <c:pt idx="136">
                  <c:v>0.10000000000000853</c:v>
                </c:pt>
                <c:pt idx="137">
                  <c:v>-0.20000000000000284</c:v>
                </c:pt>
                <c:pt idx="138">
                  <c:v>-0.20000000000000284</c:v>
                </c:pt>
                <c:pt idx="139">
                  <c:v>9.9999999999994316E-2</c:v>
                </c:pt>
                <c:pt idx="140">
                  <c:v>0.10000000000000853</c:v>
                </c:pt>
                <c:pt idx="141">
                  <c:v>0</c:v>
                </c:pt>
                <c:pt idx="142">
                  <c:v>-0.20000000000000284</c:v>
                </c:pt>
                <c:pt idx="143">
                  <c:v>0.40000000000000568</c:v>
                </c:pt>
                <c:pt idx="144">
                  <c:v>9.9999999999994316E-2</c:v>
                </c:pt>
                <c:pt idx="145">
                  <c:v>0</c:v>
                </c:pt>
                <c:pt idx="146">
                  <c:v>0.20000000000000284</c:v>
                </c:pt>
                <c:pt idx="147">
                  <c:v>0.29999999999999716</c:v>
                </c:pt>
                <c:pt idx="148">
                  <c:v>-0.40000000000000568</c:v>
                </c:pt>
                <c:pt idx="149">
                  <c:v>0</c:v>
                </c:pt>
                <c:pt idx="150">
                  <c:v>0.20000000000000284</c:v>
                </c:pt>
                <c:pt idx="151">
                  <c:v>0.40000000000000568</c:v>
                </c:pt>
                <c:pt idx="152">
                  <c:v>0.20000000000000284</c:v>
                </c:pt>
                <c:pt idx="153">
                  <c:v>-0.10000000000000853</c:v>
                </c:pt>
                <c:pt idx="154">
                  <c:v>-9.9999999999994316E-2</c:v>
                </c:pt>
                <c:pt idx="155">
                  <c:v>0.20000000000000284</c:v>
                </c:pt>
                <c:pt idx="156">
                  <c:v>0.29999999999999716</c:v>
                </c:pt>
                <c:pt idx="157">
                  <c:v>0.39999999999999147</c:v>
                </c:pt>
                <c:pt idx="158">
                  <c:v>0.5</c:v>
                </c:pt>
                <c:pt idx="159">
                  <c:v>0.10000000000000853</c:v>
                </c:pt>
                <c:pt idx="160">
                  <c:v>0</c:v>
                </c:pt>
                <c:pt idx="161">
                  <c:v>9.9999999999994316E-2</c:v>
                </c:pt>
                <c:pt idx="162">
                  <c:v>0</c:v>
                </c:pt>
                <c:pt idx="163">
                  <c:v>-0.20000000000000284</c:v>
                </c:pt>
                <c:pt idx="164">
                  <c:v>0.10000000000000853</c:v>
                </c:pt>
                <c:pt idx="165">
                  <c:v>0</c:v>
                </c:pt>
                <c:pt idx="166">
                  <c:v>-0.40000000000000568</c:v>
                </c:pt>
                <c:pt idx="167">
                  <c:v>0.2120000000000033</c:v>
                </c:pt>
                <c:pt idx="168">
                  <c:v>0.16200000000000614</c:v>
                </c:pt>
                <c:pt idx="169">
                  <c:v>6.9999999999993179E-2</c:v>
                </c:pt>
                <c:pt idx="170">
                  <c:v>0.23699999999999477</c:v>
                </c:pt>
                <c:pt idx="171">
                  <c:v>0.17800000000001148</c:v>
                </c:pt>
                <c:pt idx="172">
                  <c:v>-9.6000000000003638E-2</c:v>
                </c:pt>
                <c:pt idx="173">
                  <c:v>-0.21600000000000819</c:v>
                </c:pt>
                <c:pt idx="174">
                  <c:v>-0.20799999999999841</c:v>
                </c:pt>
                <c:pt idx="175">
                  <c:v>0.26100000000000989</c:v>
                </c:pt>
                <c:pt idx="176">
                  <c:v>0.35299999999999443</c:v>
                </c:pt>
                <c:pt idx="177">
                  <c:v>8.8999999999998636E-2</c:v>
                </c:pt>
                <c:pt idx="178">
                  <c:v>-0.13700000000000045</c:v>
                </c:pt>
                <c:pt idx="179">
                  <c:v>0.37800000000000011</c:v>
                </c:pt>
                <c:pt idx="180">
                  <c:v>0.28199999999999648</c:v>
                </c:pt>
                <c:pt idx="181">
                  <c:v>0.36599999999999966</c:v>
                </c:pt>
                <c:pt idx="182">
                  <c:v>0.14300000000000068</c:v>
                </c:pt>
                <c:pt idx="183">
                  <c:v>0.11299999999999955</c:v>
                </c:pt>
                <c:pt idx="184">
                  <c:v>4.0000000000048885E-3</c:v>
                </c:pt>
                <c:pt idx="185">
                  <c:v>0.28600000000000136</c:v>
                </c:pt>
                <c:pt idx="186">
                  <c:v>0.50900000000000034</c:v>
                </c:pt>
                <c:pt idx="187">
                  <c:v>0.24599999999999511</c:v>
                </c:pt>
                <c:pt idx="188">
                  <c:v>0.13700000000000045</c:v>
                </c:pt>
                <c:pt idx="189">
                  <c:v>-9.0999999999993975E-2</c:v>
                </c:pt>
                <c:pt idx="190">
                  <c:v>-0.40399999999999636</c:v>
                </c:pt>
                <c:pt idx="191">
                  <c:v>0.14799999999999613</c:v>
                </c:pt>
                <c:pt idx="192">
                  <c:v>0.63899999999999579</c:v>
                </c:pt>
                <c:pt idx="193">
                  <c:v>0.16400000000000148</c:v>
                </c:pt>
                <c:pt idx="194">
                  <c:v>-0.36400000000000432</c:v>
                </c:pt>
                <c:pt idx="195">
                  <c:v>3.0000000000001137E-3</c:v>
                </c:pt>
                <c:pt idx="196">
                  <c:v>0.37900000000000489</c:v>
                </c:pt>
                <c:pt idx="197">
                  <c:v>-2.4000000000000909E-2</c:v>
                </c:pt>
                <c:pt idx="198">
                  <c:v>0.13599999999999568</c:v>
                </c:pt>
                <c:pt idx="199">
                  <c:v>-0.12599999999999056</c:v>
                </c:pt>
                <c:pt idx="200">
                  <c:v>-0.47200000000000841</c:v>
                </c:pt>
                <c:pt idx="201">
                  <c:v>-0.3370000000000033</c:v>
                </c:pt>
                <c:pt idx="202">
                  <c:v>-0.60799999999998988</c:v>
                </c:pt>
                <c:pt idx="203">
                  <c:v>9.7999999999998977E-2</c:v>
                </c:pt>
                <c:pt idx="204">
                  <c:v>3.4999999999996589E-2</c:v>
                </c:pt>
                <c:pt idx="205">
                  <c:v>-6.0000000000002274E-3</c:v>
                </c:pt>
                <c:pt idx="206">
                  <c:v>0.44200000000000728</c:v>
                </c:pt>
                <c:pt idx="207">
                  <c:v>-9.7000000000008413E-2</c:v>
                </c:pt>
                <c:pt idx="208">
                  <c:v>0.11800000000000921</c:v>
                </c:pt>
                <c:pt idx="209">
                  <c:v>-0.11300000000001376</c:v>
                </c:pt>
                <c:pt idx="210">
                  <c:v>-0.16799999999999216</c:v>
                </c:pt>
                <c:pt idx="211">
                  <c:v>-0.40099999999999625</c:v>
                </c:pt>
                <c:pt idx="212">
                  <c:v>-0.13600000000000989</c:v>
                </c:pt>
                <c:pt idx="213">
                  <c:v>-0.14499999999999602</c:v>
                </c:pt>
                <c:pt idx="214">
                  <c:v>-0.49399999999999977</c:v>
                </c:pt>
                <c:pt idx="215">
                  <c:v>0.29300000000000637</c:v>
                </c:pt>
                <c:pt idx="216">
                  <c:v>0.54500000000000171</c:v>
                </c:pt>
                <c:pt idx="217">
                  <c:v>7.7999999999988745E-2</c:v>
                </c:pt>
                <c:pt idx="218">
                  <c:v>0.10699999999999932</c:v>
                </c:pt>
                <c:pt idx="219">
                  <c:v>0.29100000000001103</c:v>
                </c:pt>
                <c:pt idx="220">
                  <c:v>-5.0000000000096634E-3</c:v>
                </c:pt>
                <c:pt idx="221">
                  <c:v>-0.16199999999999193</c:v>
                </c:pt>
                <c:pt idx="222">
                  <c:v>9.9999999999994316E-2</c:v>
                </c:pt>
                <c:pt idx="223">
                  <c:v>-0.15200000000000102</c:v>
                </c:pt>
                <c:pt idx="224">
                  <c:v>-0.17000000000000171</c:v>
                </c:pt>
                <c:pt idx="225">
                  <c:v>-3.7999999999996703E-2</c:v>
                </c:pt>
                <c:pt idx="226">
                  <c:v>0.26699999999999591</c:v>
                </c:pt>
                <c:pt idx="227">
                  <c:v>0.68400000000001171</c:v>
                </c:pt>
                <c:pt idx="228">
                  <c:v>0.14999999999999147</c:v>
                </c:pt>
                <c:pt idx="229">
                  <c:v>0.34199999999999875</c:v>
                </c:pt>
                <c:pt idx="230">
                  <c:v>-1.8999999999991246E-2</c:v>
                </c:pt>
                <c:pt idx="231">
                  <c:v>3.299999999998704E-2</c:v>
                </c:pt>
                <c:pt idx="232">
                  <c:v>0.39100000000000534</c:v>
                </c:pt>
                <c:pt idx="233">
                  <c:v>-0.13599999999999568</c:v>
                </c:pt>
                <c:pt idx="234">
                  <c:v>-1.5000000000000568E-2</c:v>
                </c:pt>
                <c:pt idx="235">
                  <c:v>3.3999999999991815E-2</c:v>
                </c:pt>
                <c:pt idx="236">
                  <c:v>-0.18899999999999295</c:v>
                </c:pt>
                <c:pt idx="237">
                  <c:v>-1.099999999999568E-2</c:v>
                </c:pt>
                <c:pt idx="238">
                  <c:v>-0.32100000000001216</c:v>
                </c:pt>
                <c:pt idx="239">
                  <c:v>0.37400000000000944</c:v>
                </c:pt>
                <c:pt idx="240">
                  <c:v>0.53399999999999181</c:v>
                </c:pt>
                <c:pt idx="241">
                  <c:v>3.6000000000001364E-2</c:v>
                </c:pt>
                <c:pt idx="242">
                  <c:v>-2.7000000000001023E-2</c:v>
                </c:pt>
                <c:pt idx="243">
                  <c:v>0.21099999999999852</c:v>
                </c:pt>
                <c:pt idx="244">
                  <c:v>-0.1629999999999967</c:v>
                </c:pt>
                <c:pt idx="245">
                  <c:v>-2.2999999999996135E-2</c:v>
                </c:pt>
                <c:pt idx="246">
                  <c:v>-4.8000000000001819E-2</c:v>
                </c:pt>
                <c:pt idx="247">
                  <c:v>-0.13299999999999557</c:v>
                </c:pt>
                <c:pt idx="248">
                  <c:v>-1.0000000000047748E-3</c:v>
                </c:pt>
                <c:pt idx="249">
                  <c:v>0.12300000000000466</c:v>
                </c:pt>
                <c:pt idx="250">
                  <c:v>-0.46999999999999886</c:v>
                </c:pt>
                <c:pt idx="251">
                  <c:v>0.42000000000000171</c:v>
                </c:pt>
                <c:pt idx="252">
                  <c:v>0.38100000000000023</c:v>
                </c:pt>
                <c:pt idx="253">
                  <c:v>0.10699999999999932</c:v>
                </c:pt>
                <c:pt idx="254">
                  <c:v>0.27899999999999636</c:v>
                </c:pt>
                <c:pt idx="255">
                  <c:v>-2.4000000000000909E-2</c:v>
                </c:pt>
                <c:pt idx="256">
                  <c:v>1.9000000000005457E-2</c:v>
                </c:pt>
                <c:pt idx="257">
                  <c:v>-0.19900000000001228</c:v>
                </c:pt>
                <c:pt idx="258">
                  <c:v>-0.52699999999998681</c:v>
                </c:pt>
                <c:pt idx="259">
                  <c:v>-2.5000000000005684E-2</c:v>
                </c:pt>
                <c:pt idx="260">
                  <c:v>0.10800000000000409</c:v>
                </c:pt>
                <c:pt idx="261">
                  <c:v>-0.36800000000000921</c:v>
                </c:pt>
                <c:pt idx="262">
                  <c:v>-0.15099999999999625</c:v>
                </c:pt>
                <c:pt idx="263">
                  <c:v>0.4129999999999967</c:v>
                </c:pt>
                <c:pt idx="264">
                  <c:v>0.30500000000000682</c:v>
                </c:pt>
                <c:pt idx="265">
                  <c:v>0.24199999999999022</c:v>
                </c:pt>
                <c:pt idx="266">
                  <c:v>0.21000000000000796</c:v>
                </c:pt>
                <c:pt idx="267">
                  <c:v>0.14499999999999602</c:v>
                </c:pt>
                <c:pt idx="268">
                  <c:v>0.20499999999999829</c:v>
                </c:pt>
                <c:pt idx="269">
                  <c:v>-3.9999999999992042E-2</c:v>
                </c:pt>
              </c:numCache>
            </c:numRef>
          </c:val>
          <c:smooth val="0"/>
          <c:extLst>
            <c:ext xmlns:c16="http://schemas.microsoft.com/office/drawing/2014/chart" uri="{C3380CC4-5D6E-409C-BE32-E72D297353CC}">
              <c16:uniqueId val="{00000000-D20C-4B64-8AC8-C9AB76A24D8B}"/>
            </c:ext>
          </c:extLst>
        </c:ser>
        <c:dLbls>
          <c:showLegendKey val="0"/>
          <c:showVal val="0"/>
          <c:showCatName val="0"/>
          <c:showSerName val="0"/>
          <c:showPercent val="0"/>
          <c:showBubbleSize val="0"/>
        </c:dLbls>
        <c:marker val="1"/>
        <c:smooth val="0"/>
        <c:axId val="632720504"/>
        <c:axId val="632720832"/>
      </c:lineChart>
      <c:dateAx>
        <c:axId val="632720504"/>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632720832"/>
        <c:crosses val="autoZero"/>
        <c:auto val="1"/>
        <c:lblOffset val="100"/>
        <c:baseTimeUnit val="months"/>
      </c:dateAx>
      <c:valAx>
        <c:axId val="632720832"/>
        <c:scaling>
          <c:orientation val="minMax"/>
        </c:scaling>
        <c:delete val="0"/>
        <c:axPos val="l"/>
        <c:numFmt formatCode="General" sourceLinked="0"/>
        <c:majorTickMark val="out"/>
        <c:minorTickMark val="none"/>
        <c:tickLblPos val="nextTo"/>
        <c:txPr>
          <a:bodyPr/>
          <a:lstStyle/>
          <a:p>
            <a:pPr>
              <a:defRPr sz="800" b="0"/>
            </a:pPr>
            <a:endParaRPr lang="en-US"/>
          </a:p>
        </c:txPr>
        <c:crossAx val="63272050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Transportation / Differences</a:t>
            </a:r>
          </a:p>
        </c:rich>
      </c:tx>
      <c:layout/>
      <c:overlay val="0"/>
    </c:title>
    <c:autoTitleDeleted val="0"/>
    <c:plotArea>
      <c:layout/>
      <c:lineChart>
        <c:grouping val="standard"/>
        <c:varyColors val="0"/>
        <c:ser>
          <c:idx val="0"/>
          <c:order val="0"/>
          <c:tx>
            <c:strRef>
              <c:f>Data!$U$4</c:f>
              <c:strCache>
                <c:ptCount val="1"/>
              </c:strCache>
            </c:strRef>
          </c:tx>
          <c:spPr>
            <a:ln>
              <a:solidFill>
                <a:srgbClr val="333399"/>
              </a:solidFill>
              <a:prstDash val="solid"/>
            </a:ln>
          </c:spPr>
          <c:marker>
            <c:symbol val="diamond"/>
            <c:size val="3"/>
          </c:marker>
          <c:cat>
            <c:numRef>
              <c:f>Data!$L$4:$L$274</c:f>
              <c:numCache>
                <c:formatCode>mmm\-yy</c:formatCode>
                <c:ptCount val="271"/>
                <c:pt idx="0">
                  <c:v>33970</c:v>
                </c:pt>
                <c:pt idx="1">
                  <c:v>34001</c:v>
                </c:pt>
                <c:pt idx="2">
                  <c:v>34029</c:v>
                </c:pt>
                <c:pt idx="3">
                  <c:v>34060</c:v>
                </c:pt>
                <c:pt idx="4">
                  <c:v>34090</c:v>
                </c:pt>
                <c:pt idx="5">
                  <c:v>34121</c:v>
                </c:pt>
                <c:pt idx="6">
                  <c:v>34151</c:v>
                </c:pt>
                <c:pt idx="7">
                  <c:v>34182</c:v>
                </c:pt>
                <c:pt idx="8">
                  <c:v>34213</c:v>
                </c:pt>
                <c:pt idx="9">
                  <c:v>34243</c:v>
                </c:pt>
                <c:pt idx="10">
                  <c:v>34274</c:v>
                </c:pt>
                <c:pt idx="11">
                  <c:v>34304</c:v>
                </c:pt>
                <c:pt idx="12">
                  <c:v>34335</c:v>
                </c:pt>
                <c:pt idx="13">
                  <c:v>34366</c:v>
                </c:pt>
                <c:pt idx="14">
                  <c:v>34394</c:v>
                </c:pt>
                <c:pt idx="15">
                  <c:v>34425</c:v>
                </c:pt>
                <c:pt idx="16">
                  <c:v>34455</c:v>
                </c:pt>
                <c:pt idx="17">
                  <c:v>34486</c:v>
                </c:pt>
                <c:pt idx="18">
                  <c:v>34516</c:v>
                </c:pt>
                <c:pt idx="19">
                  <c:v>34547</c:v>
                </c:pt>
                <c:pt idx="20">
                  <c:v>34578</c:v>
                </c:pt>
                <c:pt idx="21">
                  <c:v>34608</c:v>
                </c:pt>
                <c:pt idx="22">
                  <c:v>34639</c:v>
                </c:pt>
                <c:pt idx="23">
                  <c:v>34669</c:v>
                </c:pt>
                <c:pt idx="24">
                  <c:v>34700</c:v>
                </c:pt>
                <c:pt idx="25">
                  <c:v>34731</c:v>
                </c:pt>
                <c:pt idx="26">
                  <c:v>34759</c:v>
                </c:pt>
                <c:pt idx="27">
                  <c:v>34790</c:v>
                </c:pt>
                <c:pt idx="28">
                  <c:v>34820</c:v>
                </c:pt>
                <c:pt idx="29">
                  <c:v>34851</c:v>
                </c:pt>
                <c:pt idx="30">
                  <c:v>34881</c:v>
                </c:pt>
                <c:pt idx="31">
                  <c:v>34912</c:v>
                </c:pt>
                <c:pt idx="32">
                  <c:v>34943</c:v>
                </c:pt>
                <c:pt idx="33">
                  <c:v>34973</c:v>
                </c:pt>
                <c:pt idx="34">
                  <c:v>35004</c:v>
                </c:pt>
                <c:pt idx="35">
                  <c:v>35034</c:v>
                </c:pt>
                <c:pt idx="36">
                  <c:v>35065</c:v>
                </c:pt>
                <c:pt idx="37">
                  <c:v>35096</c:v>
                </c:pt>
                <c:pt idx="38">
                  <c:v>35125</c:v>
                </c:pt>
                <c:pt idx="39">
                  <c:v>35156</c:v>
                </c:pt>
                <c:pt idx="40">
                  <c:v>35186</c:v>
                </c:pt>
                <c:pt idx="41">
                  <c:v>35217</c:v>
                </c:pt>
                <c:pt idx="42">
                  <c:v>35247</c:v>
                </c:pt>
                <c:pt idx="43">
                  <c:v>35278</c:v>
                </c:pt>
                <c:pt idx="44">
                  <c:v>35309</c:v>
                </c:pt>
                <c:pt idx="45">
                  <c:v>35339</c:v>
                </c:pt>
                <c:pt idx="46">
                  <c:v>35370</c:v>
                </c:pt>
                <c:pt idx="47">
                  <c:v>35400</c:v>
                </c:pt>
                <c:pt idx="48">
                  <c:v>35431</c:v>
                </c:pt>
                <c:pt idx="49">
                  <c:v>35462</c:v>
                </c:pt>
                <c:pt idx="50">
                  <c:v>35490</c:v>
                </c:pt>
                <c:pt idx="51">
                  <c:v>35521</c:v>
                </c:pt>
                <c:pt idx="52">
                  <c:v>35551</c:v>
                </c:pt>
                <c:pt idx="53">
                  <c:v>35582</c:v>
                </c:pt>
                <c:pt idx="54">
                  <c:v>35612</c:v>
                </c:pt>
                <c:pt idx="55">
                  <c:v>35643</c:v>
                </c:pt>
                <c:pt idx="56">
                  <c:v>35674</c:v>
                </c:pt>
                <c:pt idx="57">
                  <c:v>35704</c:v>
                </c:pt>
                <c:pt idx="58">
                  <c:v>35735</c:v>
                </c:pt>
                <c:pt idx="59">
                  <c:v>35765</c:v>
                </c:pt>
                <c:pt idx="60">
                  <c:v>35796</c:v>
                </c:pt>
                <c:pt idx="61">
                  <c:v>35827</c:v>
                </c:pt>
                <c:pt idx="62">
                  <c:v>35855</c:v>
                </c:pt>
                <c:pt idx="63">
                  <c:v>35886</c:v>
                </c:pt>
                <c:pt idx="64">
                  <c:v>35916</c:v>
                </c:pt>
                <c:pt idx="65">
                  <c:v>35947</c:v>
                </c:pt>
                <c:pt idx="66">
                  <c:v>35977</c:v>
                </c:pt>
                <c:pt idx="67">
                  <c:v>36008</c:v>
                </c:pt>
                <c:pt idx="68">
                  <c:v>36039</c:v>
                </c:pt>
                <c:pt idx="69">
                  <c:v>36069</c:v>
                </c:pt>
                <c:pt idx="70">
                  <c:v>36100</c:v>
                </c:pt>
                <c:pt idx="71">
                  <c:v>36130</c:v>
                </c:pt>
                <c:pt idx="72">
                  <c:v>36161</c:v>
                </c:pt>
                <c:pt idx="73">
                  <c:v>36192</c:v>
                </c:pt>
                <c:pt idx="74">
                  <c:v>36220</c:v>
                </c:pt>
                <c:pt idx="75">
                  <c:v>36251</c:v>
                </c:pt>
                <c:pt idx="76">
                  <c:v>36281</c:v>
                </c:pt>
                <c:pt idx="77">
                  <c:v>36312</c:v>
                </c:pt>
                <c:pt idx="78">
                  <c:v>36342</c:v>
                </c:pt>
                <c:pt idx="79">
                  <c:v>36373</c:v>
                </c:pt>
                <c:pt idx="80">
                  <c:v>36404</c:v>
                </c:pt>
                <c:pt idx="81">
                  <c:v>36434</c:v>
                </c:pt>
                <c:pt idx="82">
                  <c:v>36465</c:v>
                </c:pt>
                <c:pt idx="83">
                  <c:v>36495</c:v>
                </c:pt>
                <c:pt idx="84">
                  <c:v>36526</c:v>
                </c:pt>
                <c:pt idx="85">
                  <c:v>36557</c:v>
                </c:pt>
                <c:pt idx="86">
                  <c:v>36586</c:v>
                </c:pt>
                <c:pt idx="87">
                  <c:v>36617</c:v>
                </c:pt>
                <c:pt idx="88">
                  <c:v>36647</c:v>
                </c:pt>
                <c:pt idx="89">
                  <c:v>36678</c:v>
                </c:pt>
                <c:pt idx="90">
                  <c:v>36708</c:v>
                </c:pt>
                <c:pt idx="91">
                  <c:v>36739</c:v>
                </c:pt>
                <c:pt idx="92">
                  <c:v>36770</c:v>
                </c:pt>
                <c:pt idx="93">
                  <c:v>36800</c:v>
                </c:pt>
                <c:pt idx="94">
                  <c:v>36831</c:v>
                </c:pt>
                <c:pt idx="95">
                  <c:v>36861</c:v>
                </c:pt>
                <c:pt idx="96">
                  <c:v>36892</c:v>
                </c:pt>
                <c:pt idx="97">
                  <c:v>36923</c:v>
                </c:pt>
                <c:pt idx="98">
                  <c:v>36951</c:v>
                </c:pt>
                <c:pt idx="99">
                  <c:v>36982</c:v>
                </c:pt>
                <c:pt idx="100">
                  <c:v>37012</c:v>
                </c:pt>
                <c:pt idx="101">
                  <c:v>37043</c:v>
                </c:pt>
                <c:pt idx="102">
                  <c:v>37073</c:v>
                </c:pt>
                <c:pt idx="103">
                  <c:v>37104</c:v>
                </c:pt>
                <c:pt idx="104">
                  <c:v>37135</c:v>
                </c:pt>
                <c:pt idx="105">
                  <c:v>37165</c:v>
                </c:pt>
                <c:pt idx="106">
                  <c:v>37196</c:v>
                </c:pt>
                <c:pt idx="107">
                  <c:v>37226</c:v>
                </c:pt>
                <c:pt idx="108">
                  <c:v>37257</c:v>
                </c:pt>
                <c:pt idx="109">
                  <c:v>37288</c:v>
                </c:pt>
                <c:pt idx="110">
                  <c:v>37316</c:v>
                </c:pt>
                <c:pt idx="111">
                  <c:v>37347</c:v>
                </c:pt>
                <c:pt idx="112">
                  <c:v>37377</c:v>
                </c:pt>
                <c:pt idx="113">
                  <c:v>37408</c:v>
                </c:pt>
                <c:pt idx="114">
                  <c:v>37438</c:v>
                </c:pt>
                <c:pt idx="115">
                  <c:v>37469</c:v>
                </c:pt>
                <c:pt idx="116">
                  <c:v>37500</c:v>
                </c:pt>
                <c:pt idx="117">
                  <c:v>37530</c:v>
                </c:pt>
                <c:pt idx="118">
                  <c:v>37561</c:v>
                </c:pt>
                <c:pt idx="119">
                  <c:v>37591</c:v>
                </c:pt>
                <c:pt idx="120">
                  <c:v>37622</c:v>
                </c:pt>
                <c:pt idx="121">
                  <c:v>37653</c:v>
                </c:pt>
                <c:pt idx="122">
                  <c:v>37681</c:v>
                </c:pt>
                <c:pt idx="123">
                  <c:v>37712</c:v>
                </c:pt>
                <c:pt idx="124">
                  <c:v>37742</c:v>
                </c:pt>
                <c:pt idx="125">
                  <c:v>37773</c:v>
                </c:pt>
                <c:pt idx="126">
                  <c:v>37803</c:v>
                </c:pt>
                <c:pt idx="127">
                  <c:v>37834</c:v>
                </c:pt>
                <c:pt idx="128">
                  <c:v>37865</c:v>
                </c:pt>
                <c:pt idx="129">
                  <c:v>37895</c:v>
                </c:pt>
                <c:pt idx="130">
                  <c:v>37926</c:v>
                </c:pt>
                <c:pt idx="131">
                  <c:v>37956</c:v>
                </c:pt>
                <c:pt idx="132">
                  <c:v>37987</c:v>
                </c:pt>
                <c:pt idx="133">
                  <c:v>38018</c:v>
                </c:pt>
                <c:pt idx="134">
                  <c:v>38047</c:v>
                </c:pt>
                <c:pt idx="135">
                  <c:v>38078</c:v>
                </c:pt>
                <c:pt idx="136">
                  <c:v>38108</c:v>
                </c:pt>
                <c:pt idx="137">
                  <c:v>38139</c:v>
                </c:pt>
                <c:pt idx="138">
                  <c:v>38169</c:v>
                </c:pt>
                <c:pt idx="139">
                  <c:v>38200</c:v>
                </c:pt>
                <c:pt idx="140">
                  <c:v>38231</c:v>
                </c:pt>
                <c:pt idx="141">
                  <c:v>38261</c:v>
                </c:pt>
                <c:pt idx="142">
                  <c:v>38292</c:v>
                </c:pt>
                <c:pt idx="143">
                  <c:v>38322</c:v>
                </c:pt>
                <c:pt idx="144">
                  <c:v>38353</c:v>
                </c:pt>
                <c:pt idx="145">
                  <c:v>38384</c:v>
                </c:pt>
                <c:pt idx="146">
                  <c:v>38412</c:v>
                </c:pt>
                <c:pt idx="147">
                  <c:v>38443</c:v>
                </c:pt>
                <c:pt idx="148">
                  <c:v>38473</c:v>
                </c:pt>
                <c:pt idx="149">
                  <c:v>38504</c:v>
                </c:pt>
                <c:pt idx="150">
                  <c:v>38534</c:v>
                </c:pt>
                <c:pt idx="151">
                  <c:v>38565</c:v>
                </c:pt>
                <c:pt idx="152">
                  <c:v>38596</c:v>
                </c:pt>
                <c:pt idx="153">
                  <c:v>38626</c:v>
                </c:pt>
                <c:pt idx="154">
                  <c:v>38657</c:v>
                </c:pt>
                <c:pt idx="155">
                  <c:v>38687</c:v>
                </c:pt>
                <c:pt idx="156">
                  <c:v>38718</c:v>
                </c:pt>
                <c:pt idx="157">
                  <c:v>38749</c:v>
                </c:pt>
                <c:pt idx="158">
                  <c:v>38777</c:v>
                </c:pt>
                <c:pt idx="159">
                  <c:v>38808</c:v>
                </c:pt>
                <c:pt idx="160">
                  <c:v>38838</c:v>
                </c:pt>
                <c:pt idx="161">
                  <c:v>38869</c:v>
                </c:pt>
                <c:pt idx="162">
                  <c:v>38899</c:v>
                </c:pt>
                <c:pt idx="163">
                  <c:v>38930</c:v>
                </c:pt>
                <c:pt idx="164">
                  <c:v>38961</c:v>
                </c:pt>
                <c:pt idx="165">
                  <c:v>38991</c:v>
                </c:pt>
                <c:pt idx="166">
                  <c:v>39022</c:v>
                </c:pt>
                <c:pt idx="167">
                  <c:v>39052</c:v>
                </c:pt>
                <c:pt idx="168">
                  <c:v>39083</c:v>
                </c:pt>
                <c:pt idx="169">
                  <c:v>39114</c:v>
                </c:pt>
                <c:pt idx="170">
                  <c:v>39142</c:v>
                </c:pt>
                <c:pt idx="171">
                  <c:v>39173</c:v>
                </c:pt>
                <c:pt idx="172">
                  <c:v>39203</c:v>
                </c:pt>
                <c:pt idx="173">
                  <c:v>39234</c:v>
                </c:pt>
                <c:pt idx="174">
                  <c:v>39264</c:v>
                </c:pt>
                <c:pt idx="175">
                  <c:v>39295</c:v>
                </c:pt>
                <c:pt idx="176">
                  <c:v>39326</c:v>
                </c:pt>
                <c:pt idx="177">
                  <c:v>39356</c:v>
                </c:pt>
                <c:pt idx="178">
                  <c:v>39387</c:v>
                </c:pt>
                <c:pt idx="179">
                  <c:v>39417</c:v>
                </c:pt>
                <c:pt idx="180">
                  <c:v>39448</c:v>
                </c:pt>
                <c:pt idx="181">
                  <c:v>39479</c:v>
                </c:pt>
                <c:pt idx="182">
                  <c:v>39508</c:v>
                </c:pt>
                <c:pt idx="183">
                  <c:v>39539</c:v>
                </c:pt>
                <c:pt idx="184">
                  <c:v>39569</c:v>
                </c:pt>
                <c:pt idx="185">
                  <c:v>39600</c:v>
                </c:pt>
                <c:pt idx="186">
                  <c:v>39630</c:v>
                </c:pt>
                <c:pt idx="187">
                  <c:v>39661</c:v>
                </c:pt>
                <c:pt idx="188">
                  <c:v>39692</c:v>
                </c:pt>
                <c:pt idx="189">
                  <c:v>39722</c:v>
                </c:pt>
                <c:pt idx="190">
                  <c:v>39753</c:v>
                </c:pt>
                <c:pt idx="191">
                  <c:v>39783</c:v>
                </c:pt>
                <c:pt idx="192">
                  <c:v>39814</c:v>
                </c:pt>
                <c:pt idx="193">
                  <c:v>39845</c:v>
                </c:pt>
                <c:pt idx="194">
                  <c:v>39873</c:v>
                </c:pt>
                <c:pt idx="195">
                  <c:v>39904</c:v>
                </c:pt>
                <c:pt idx="196">
                  <c:v>39934</c:v>
                </c:pt>
                <c:pt idx="197">
                  <c:v>39965</c:v>
                </c:pt>
                <c:pt idx="198">
                  <c:v>39995</c:v>
                </c:pt>
                <c:pt idx="199">
                  <c:v>40026</c:v>
                </c:pt>
                <c:pt idx="200">
                  <c:v>40057</c:v>
                </c:pt>
                <c:pt idx="201">
                  <c:v>40087</c:v>
                </c:pt>
                <c:pt idx="202">
                  <c:v>40118</c:v>
                </c:pt>
                <c:pt idx="203">
                  <c:v>40148</c:v>
                </c:pt>
                <c:pt idx="204">
                  <c:v>40179</c:v>
                </c:pt>
                <c:pt idx="205">
                  <c:v>40210</c:v>
                </c:pt>
                <c:pt idx="206">
                  <c:v>40238</c:v>
                </c:pt>
                <c:pt idx="207">
                  <c:v>40269</c:v>
                </c:pt>
                <c:pt idx="208">
                  <c:v>40299</c:v>
                </c:pt>
                <c:pt idx="209">
                  <c:v>40330</c:v>
                </c:pt>
                <c:pt idx="210">
                  <c:v>40360</c:v>
                </c:pt>
                <c:pt idx="211">
                  <c:v>40391</c:v>
                </c:pt>
                <c:pt idx="212">
                  <c:v>40422</c:v>
                </c:pt>
                <c:pt idx="213">
                  <c:v>40452</c:v>
                </c:pt>
                <c:pt idx="214">
                  <c:v>40483</c:v>
                </c:pt>
                <c:pt idx="215">
                  <c:v>40513</c:v>
                </c:pt>
                <c:pt idx="216">
                  <c:v>40544</c:v>
                </c:pt>
                <c:pt idx="217">
                  <c:v>40575</c:v>
                </c:pt>
                <c:pt idx="218">
                  <c:v>40603</c:v>
                </c:pt>
                <c:pt idx="219">
                  <c:v>40634</c:v>
                </c:pt>
                <c:pt idx="220">
                  <c:v>40664</c:v>
                </c:pt>
                <c:pt idx="221">
                  <c:v>40695</c:v>
                </c:pt>
                <c:pt idx="222">
                  <c:v>40725</c:v>
                </c:pt>
                <c:pt idx="223">
                  <c:v>40756</c:v>
                </c:pt>
                <c:pt idx="224">
                  <c:v>40787</c:v>
                </c:pt>
                <c:pt idx="225">
                  <c:v>40817</c:v>
                </c:pt>
                <c:pt idx="226">
                  <c:v>40848</c:v>
                </c:pt>
                <c:pt idx="227">
                  <c:v>40878</c:v>
                </c:pt>
                <c:pt idx="228">
                  <c:v>40909</c:v>
                </c:pt>
                <c:pt idx="229">
                  <c:v>40940</c:v>
                </c:pt>
                <c:pt idx="230">
                  <c:v>40969</c:v>
                </c:pt>
                <c:pt idx="231">
                  <c:v>41000</c:v>
                </c:pt>
                <c:pt idx="232">
                  <c:v>41030</c:v>
                </c:pt>
                <c:pt idx="233">
                  <c:v>41061</c:v>
                </c:pt>
                <c:pt idx="234">
                  <c:v>41091</c:v>
                </c:pt>
                <c:pt idx="235">
                  <c:v>41122</c:v>
                </c:pt>
                <c:pt idx="236">
                  <c:v>41153</c:v>
                </c:pt>
                <c:pt idx="237">
                  <c:v>41183</c:v>
                </c:pt>
                <c:pt idx="238">
                  <c:v>41214</c:v>
                </c:pt>
                <c:pt idx="239">
                  <c:v>41244</c:v>
                </c:pt>
                <c:pt idx="240">
                  <c:v>41275</c:v>
                </c:pt>
                <c:pt idx="241">
                  <c:v>41306</c:v>
                </c:pt>
                <c:pt idx="242">
                  <c:v>41334</c:v>
                </c:pt>
                <c:pt idx="243">
                  <c:v>41365</c:v>
                </c:pt>
                <c:pt idx="244">
                  <c:v>41395</c:v>
                </c:pt>
                <c:pt idx="245">
                  <c:v>41426</c:v>
                </c:pt>
                <c:pt idx="246">
                  <c:v>41456</c:v>
                </c:pt>
                <c:pt idx="247">
                  <c:v>41487</c:v>
                </c:pt>
                <c:pt idx="248">
                  <c:v>41518</c:v>
                </c:pt>
                <c:pt idx="249">
                  <c:v>41548</c:v>
                </c:pt>
                <c:pt idx="250">
                  <c:v>41579</c:v>
                </c:pt>
                <c:pt idx="251">
                  <c:v>41609</c:v>
                </c:pt>
                <c:pt idx="252">
                  <c:v>41640</c:v>
                </c:pt>
                <c:pt idx="253">
                  <c:v>41671</c:v>
                </c:pt>
                <c:pt idx="254">
                  <c:v>41699</c:v>
                </c:pt>
                <c:pt idx="255">
                  <c:v>41730</c:v>
                </c:pt>
                <c:pt idx="256">
                  <c:v>41760</c:v>
                </c:pt>
                <c:pt idx="257">
                  <c:v>41791</c:v>
                </c:pt>
                <c:pt idx="258">
                  <c:v>41821</c:v>
                </c:pt>
                <c:pt idx="259">
                  <c:v>41852</c:v>
                </c:pt>
                <c:pt idx="260">
                  <c:v>41883</c:v>
                </c:pt>
                <c:pt idx="261">
                  <c:v>41913</c:v>
                </c:pt>
                <c:pt idx="262">
                  <c:v>41944</c:v>
                </c:pt>
                <c:pt idx="263">
                  <c:v>41974</c:v>
                </c:pt>
                <c:pt idx="264">
                  <c:v>42005</c:v>
                </c:pt>
                <c:pt idx="265">
                  <c:v>42036</c:v>
                </c:pt>
                <c:pt idx="266">
                  <c:v>42064</c:v>
                </c:pt>
                <c:pt idx="267">
                  <c:v>42095</c:v>
                </c:pt>
                <c:pt idx="268">
                  <c:v>42125</c:v>
                </c:pt>
                <c:pt idx="269">
                  <c:v>42156</c:v>
                </c:pt>
                <c:pt idx="270">
                  <c:v>42186</c:v>
                </c:pt>
              </c:numCache>
            </c:numRef>
          </c:cat>
          <c:val>
            <c:numRef>
              <c:f>Data!$U$5:$U$274</c:f>
              <c:numCache>
                <c:formatCode>0.0</c:formatCode>
                <c:ptCount val="270"/>
                <c:pt idx="0">
                  <c:v>9.9999999999994316E-2</c:v>
                </c:pt>
                <c:pt idx="1">
                  <c:v>-0.19999999999998863</c:v>
                </c:pt>
                <c:pt idx="2">
                  <c:v>0.40000000000000568</c:v>
                </c:pt>
                <c:pt idx="3">
                  <c:v>0.79999999999998295</c:v>
                </c:pt>
                <c:pt idx="4">
                  <c:v>0.10000000000002274</c:v>
                </c:pt>
                <c:pt idx="5">
                  <c:v>0</c:v>
                </c:pt>
                <c:pt idx="6">
                  <c:v>-0.10000000000002274</c:v>
                </c:pt>
                <c:pt idx="7">
                  <c:v>-9.9999999999994316E-2</c:v>
                </c:pt>
                <c:pt idx="8">
                  <c:v>1.7000000000000171</c:v>
                </c:pt>
                <c:pt idx="9">
                  <c:v>0.79999999999998295</c:v>
                </c:pt>
                <c:pt idx="10">
                  <c:v>-0.5</c:v>
                </c:pt>
                <c:pt idx="11">
                  <c:v>-0.5</c:v>
                </c:pt>
                <c:pt idx="12">
                  <c:v>0.30000000000001137</c:v>
                </c:pt>
                <c:pt idx="13">
                  <c:v>0.29999999999998295</c:v>
                </c:pt>
                <c:pt idx="14">
                  <c:v>0.40000000000000568</c:v>
                </c:pt>
                <c:pt idx="15">
                  <c:v>0.20000000000001705</c:v>
                </c:pt>
                <c:pt idx="16">
                  <c:v>1</c:v>
                </c:pt>
                <c:pt idx="17">
                  <c:v>0.79999999999998295</c:v>
                </c:pt>
                <c:pt idx="18">
                  <c:v>1.3000000000000114</c:v>
                </c:pt>
                <c:pt idx="19">
                  <c:v>0</c:v>
                </c:pt>
                <c:pt idx="20">
                  <c:v>0.19999999999998863</c:v>
                </c:pt>
                <c:pt idx="21">
                  <c:v>1</c:v>
                </c:pt>
                <c:pt idx="22">
                  <c:v>0</c:v>
                </c:pt>
                <c:pt idx="23">
                  <c:v>0.20000000000001705</c:v>
                </c:pt>
                <c:pt idx="24">
                  <c:v>0.19999999999998863</c:v>
                </c:pt>
                <c:pt idx="25">
                  <c:v>0.5</c:v>
                </c:pt>
                <c:pt idx="26">
                  <c:v>1.0999999999999943</c:v>
                </c:pt>
                <c:pt idx="27">
                  <c:v>1.2000000000000171</c:v>
                </c:pt>
                <c:pt idx="28">
                  <c:v>0.79999999999998295</c:v>
                </c:pt>
                <c:pt idx="29">
                  <c:v>-1</c:v>
                </c:pt>
                <c:pt idx="30">
                  <c:v>-0.90000000000000568</c:v>
                </c:pt>
                <c:pt idx="31">
                  <c:v>-0.39999999999997726</c:v>
                </c:pt>
                <c:pt idx="32">
                  <c:v>0.59999999999999432</c:v>
                </c:pt>
                <c:pt idx="33">
                  <c:v>0</c:v>
                </c:pt>
                <c:pt idx="34">
                  <c:v>-0.30000000000001137</c:v>
                </c:pt>
                <c:pt idx="35">
                  <c:v>0.80000000000001137</c:v>
                </c:pt>
                <c:pt idx="36">
                  <c:v>0.5</c:v>
                </c:pt>
                <c:pt idx="37">
                  <c:v>0.79999999999998295</c:v>
                </c:pt>
                <c:pt idx="38">
                  <c:v>1.9000000000000057</c:v>
                </c:pt>
                <c:pt idx="39">
                  <c:v>1.3000000000000114</c:v>
                </c:pt>
                <c:pt idx="40">
                  <c:v>-0.40000000000000568</c:v>
                </c:pt>
                <c:pt idx="41">
                  <c:v>-0.5</c:v>
                </c:pt>
                <c:pt idx="42">
                  <c:v>-0.69999999999998863</c:v>
                </c:pt>
                <c:pt idx="43">
                  <c:v>0.39999999999997726</c:v>
                </c:pt>
                <c:pt idx="44">
                  <c:v>0.70000000000001705</c:v>
                </c:pt>
                <c:pt idx="45">
                  <c:v>0.90000000000000568</c:v>
                </c:pt>
                <c:pt idx="46">
                  <c:v>0.39999999999997726</c:v>
                </c:pt>
                <c:pt idx="47">
                  <c:v>-0.19999999999998863</c:v>
                </c:pt>
                <c:pt idx="48">
                  <c:v>-0.19999999999998863</c:v>
                </c:pt>
                <c:pt idx="49">
                  <c:v>9.9999999999994316E-2</c:v>
                </c:pt>
                <c:pt idx="50">
                  <c:v>-9.9999999999994316E-2</c:v>
                </c:pt>
                <c:pt idx="51">
                  <c:v>-0.40000000000000568</c:v>
                </c:pt>
                <c:pt idx="52">
                  <c:v>-0.40000000000000568</c:v>
                </c:pt>
                <c:pt idx="53">
                  <c:v>-0.30000000000001137</c:v>
                </c:pt>
                <c:pt idx="54">
                  <c:v>0.10000000000002274</c:v>
                </c:pt>
                <c:pt idx="55">
                  <c:v>0.5</c:v>
                </c:pt>
                <c:pt idx="56">
                  <c:v>0.19999999999998863</c:v>
                </c:pt>
                <c:pt idx="57">
                  <c:v>-0.59999999999999432</c:v>
                </c:pt>
                <c:pt idx="58">
                  <c:v>-0.70000000000001705</c:v>
                </c:pt>
                <c:pt idx="59">
                  <c:v>-0.5</c:v>
                </c:pt>
                <c:pt idx="60">
                  <c:v>-0.59999999999999432</c:v>
                </c:pt>
                <c:pt idx="61">
                  <c:v>-0.69999999999998863</c:v>
                </c:pt>
                <c:pt idx="62">
                  <c:v>9.9999999999994316E-2</c:v>
                </c:pt>
                <c:pt idx="63">
                  <c:v>0.5</c:v>
                </c:pt>
                <c:pt idx="64">
                  <c:v>-0.30000000000001137</c:v>
                </c:pt>
                <c:pt idx="65">
                  <c:v>0.10000000000002274</c:v>
                </c:pt>
                <c:pt idx="66">
                  <c:v>-0.60000000000002274</c:v>
                </c:pt>
                <c:pt idx="67">
                  <c:v>-0.5</c:v>
                </c:pt>
                <c:pt idx="68">
                  <c:v>0.60000000000002274</c:v>
                </c:pt>
                <c:pt idx="69">
                  <c:v>0.19999999999998863</c:v>
                </c:pt>
                <c:pt idx="70">
                  <c:v>-0.80000000000001137</c:v>
                </c:pt>
                <c:pt idx="71">
                  <c:v>-0.29999999999998295</c:v>
                </c:pt>
                <c:pt idx="72">
                  <c:v>-0.59999999999999432</c:v>
                </c:pt>
                <c:pt idx="73">
                  <c:v>0.79999999999998295</c:v>
                </c:pt>
                <c:pt idx="74">
                  <c:v>3.7000000000000171</c:v>
                </c:pt>
                <c:pt idx="75">
                  <c:v>-0.10000000000002274</c:v>
                </c:pt>
                <c:pt idx="76">
                  <c:v>-0.79999999999998295</c:v>
                </c:pt>
                <c:pt idx="77">
                  <c:v>1.2999999999999829</c:v>
                </c:pt>
                <c:pt idx="78">
                  <c:v>1</c:v>
                </c:pt>
                <c:pt idx="79">
                  <c:v>0.80000000000001137</c:v>
                </c:pt>
                <c:pt idx="80">
                  <c:v>0.80000000000001137</c:v>
                </c:pt>
                <c:pt idx="81">
                  <c:v>0.29999999999998295</c:v>
                </c:pt>
                <c:pt idx="82">
                  <c:v>0.70000000000001705</c:v>
                </c:pt>
                <c:pt idx="83">
                  <c:v>0</c:v>
                </c:pt>
                <c:pt idx="84">
                  <c:v>1.3999999999999773</c:v>
                </c:pt>
                <c:pt idx="85">
                  <c:v>3.7000000000000171</c:v>
                </c:pt>
                <c:pt idx="86">
                  <c:v>-0.5</c:v>
                </c:pt>
                <c:pt idx="87">
                  <c:v>0.19999999999998863</c:v>
                </c:pt>
                <c:pt idx="88">
                  <c:v>2.5999999999999943</c:v>
                </c:pt>
                <c:pt idx="89">
                  <c:v>-0.69999999999998863</c:v>
                </c:pt>
                <c:pt idx="90">
                  <c:v>-1.8000000000000114</c:v>
                </c:pt>
                <c:pt idx="91">
                  <c:v>1.5</c:v>
                </c:pt>
                <c:pt idx="92">
                  <c:v>-0.29999999999998295</c:v>
                </c:pt>
                <c:pt idx="93">
                  <c:v>0.79999999999998295</c:v>
                </c:pt>
                <c:pt idx="94">
                  <c:v>-0.79999999999998295</c:v>
                </c:pt>
                <c:pt idx="95">
                  <c:v>0</c:v>
                </c:pt>
                <c:pt idx="96">
                  <c:v>0.5</c:v>
                </c:pt>
                <c:pt idx="97">
                  <c:v>-1</c:v>
                </c:pt>
                <c:pt idx="98">
                  <c:v>2.1999999999999886</c:v>
                </c:pt>
                <c:pt idx="99">
                  <c:v>3.0999999999999943</c:v>
                </c:pt>
                <c:pt idx="100">
                  <c:v>-0.89999999999997726</c:v>
                </c:pt>
                <c:pt idx="101">
                  <c:v>-3.9000000000000057</c:v>
                </c:pt>
                <c:pt idx="102">
                  <c:v>-1.0999999999999943</c:v>
                </c:pt>
                <c:pt idx="103">
                  <c:v>2.1999999999999886</c:v>
                </c:pt>
                <c:pt idx="104">
                  <c:v>-3.1999999999999886</c:v>
                </c:pt>
                <c:pt idx="105">
                  <c:v>-2.1000000000000227</c:v>
                </c:pt>
                <c:pt idx="106">
                  <c:v>-1.6999999999999886</c:v>
                </c:pt>
                <c:pt idx="107">
                  <c:v>9.9999999999994316E-2</c:v>
                </c:pt>
                <c:pt idx="108">
                  <c:v>-0.19999999999998863</c:v>
                </c:pt>
                <c:pt idx="109">
                  <c:v>2.0999999999999943</c:v>
                </c:pt>
                <c:pt idx="110">
                  <c:v>3.1999999999999886</c:v>
                </c:pt>
                <c:pt idx="111">
                  <c:v>0.10000000000002274</c:v>
                </c:pt>
                <c:pt idx="112">
                  <c:v>-0.40000000000000568</c:v>
                </c:pt>
                <c:pt idx="113">
                  <c:v>0.29999999999998295</c:v>
                </c:pt>
                <c:pt idx="114">
                  <c:v>0.20000000000001705</c:v>
                </c:pt>
                <c:pt idx="115">
                  <c:v>9.9999999999994316E-2</c:v>
                </c:pt>
                <c:pt idx="116">
                  <c:v>0.90000000000000568</c:v>
                </c:pt>
                <c:pt idx="117">
                  <c:v>0.29999999999998295</c:v>
                </c:pt>
                <c:pt idx="118">
                  <c:v>-1</c:v>
                </c:pt>
                <c:pt idx="119">
                  <c:v>1.3000000000000114</c:v>
                </c:pt>
                <c:pt idx="120">
                  <c:v>3.4000000000000057</c:v>
                </c:pt>
                <c:pt idx="121">
                  <c:v>2.0999999999999943</c:v>
                </c:pt>
                <c:pt idx="122">
                  <c:v>-1.6999999999999886</c:v>
                </c:pt>
                <c:pt idx="123">
                  <c:v>-2.1000000000000227</c:v>
                </c:pt>
                <c:pt idx="124">
                  <c:v>-0.39999999999997726</c:v>
                </c:pt>
                <c:pt idx="125">
                  <c:v>0</c:v>
                </c:pt>
                <c:pt idx="126">
                  <c:v>1.5</c:v>
                </c:pt>
                <c:pt idx="127">
                  <c:v>1.0999999999999943</c:v>
                </c:pt>
                <c:pt idx="128">
                  <c:v>-2.3000000000000114</c:v>
                </c:pt>
                <c:pt idx="129">
                  <c:v>-1.4000000000000057</c:v>
                </c:pt>
                <c:pt idx="130">
                  <c:v>-1</c:v>
                </c:pt>
                <c:pt idx="131">
                  <c:v>2.3000000000000114</c:v>
                </c:pt>
                <c:pt idx="132">
                  <c:v>1.8000000000000114</c:v>
                </c:pt>
                <c:pt idx="133">
                  <c:v>1.6999999999999886</c:v>
                </c:pt>
                <c:pt idx="134">
                  <c:v>1.3000000000000114</c:v>
                </c:pt>
                <c:pt idx="135">
                  <c:v>3.3999999999999773</c:v>
                </c:pt>
                <c:pt idx="136">
                  <c:v>0.5</c:v>
                </c:pt>
                <c:pt idx="137">
                  <c:v>-1.6999999999999886</c:v>
                </c:pt>
                <c:pt idx="138">
                  <c:v>-1.0999999999999943</c:v>
                </c:pt>
                <c:pt idx="139">
                  <c:v>0</c:v>
                </c:pt>
                <c:pt idx="140">
                  <c:v>3.5</c:v>
                </c:pt>
                <c:pt idx="141">
                  <c:v>0.79999999999998295</c:v>
                </c:pt>
                <c:pt idx="142">
                  <c:v>-2.3999999999999773</c:v>
                </c:pt>
                <c:pt idx="143">
                  <c:v>-0.80000000000001137</c:v>
                </c:pt>
                <c:pt idx="144">
                  <c:v>2.0999999999999943</c:v>
                </c:pt>
                <c:pt idx="145">
                  <c:v>2.7000000000000171</c:v>
                </c:pt>
                <c:pt idx="146">
                  <c:v>4.3999999999999773</c:v>
                </c:pt>
                <c:pt idx="147">
                  <c:v>-1.0999999999999943</c:v>
                </c:pt>
                <c:pt idx="148">
                  <c:v>-0.29999999999998295</c:v>
                </c:pt>
                <c:pt idx="149">
                  <c:v>2.5999999999999943</c:v>
                </c:pt>
                <c:pt idx="150">
                  <c:v>3.2999999999999829</c:v>
                </c:pt>
                <c:pt idx="151">
                  <c:v>8.8000000000000114</c:v>
                </c:pt>
                <c:pt idx="152">
                  <c:v>-2.5</c:v>
                </c:pt>
                <c:pt idx="153">
                  <c:v>-8.4000000000000057</c:v>
                </c:pt>
                <c:pt idx="154">
                  <c:v>-2.9000000000000057</c:v>
                </c:pt>
                <c:pt idx="155">
                  <c:v>3.2000000000000171</c:v>
                </c:pt>
                <c:pt idx="156">
                  <c:v>-9.9999999999994316E-2</c:v>
                </c:pt>
                <c:pt idx="157">
                  <c:v>1.5999999999999943</c:v>
                </c:pt>
                <c:pt idx="158">
                  <c:v>6.6999999999999886</c:v>
                </c:pt>
                <c:pt idx="159">
                  <c:v>3.5</c:v>
                </c:pt>
                <c:pt idx="160">
                  <c:v>-0.29999999999998295</c:v>
                </c:pt>
                <c:pt idx="161">
                  <c:v>1.6999999999999886</c:v>
                </c:pt>
                <c:pt idx="162">
                  <c:v>-0.5</c:v>
                </c:pt>
                <c:pt idx="163">
                  <c:v>-7.9000000000000057</c:v>
                </c:pt>
                <c:pt idx="164">
                  <c:v>-5.7999999999999829</c:v>
                </c:pt>
                <c:pt idx="165">
                  <c:v>-0.90000000000000568</c:v>
                </c:pt>
                <c:pt idx="166">
                  <c:v>1.5</c:v>
                </c:pt>
                <c:pt idx="167">
                  <c:v>-0.93700000000001182</c:v>
                </c:pt>
                <c:pt idx="168">
                  <c:v>0.33600000000001273</c:v>
                </c:pt>
                <c:pt idx="169">
                  <c:v>5.546999999999997</c:v>
                </c:pt>
                <c:pt idx="170">
                  <c:v>4.8849999999999909</c:v>
                </c:pt>
                <c:pt idx="171">
                  <c:v>4.7300000000000182</c:v>
                </c:pt>
                <c:pt idx="172">
                  <c:v>-0.89700000000001978</c:v>
                </c:pt>
                <c:pt idx="173">
                  <c:v>-1.3739999999999952</c:v>
                </c:pt>
                <c:pt idx="174">
                  <c:v>-3.210000000000008</c:v>
                </c:pt>
                <c:pt idx="175">
                  <c:v>5.2000000000020918E-2</c:v>
                </c:pt>
                <c:pt idx="176">
                  <c:v>0.41999999999998749</c:v>
                </c:pt>
                <c:pt idx="177">
                  <c:v>5.7249999999999943</c:v>
                </c:pt>
                <c:pt idx="178">
                  <c:v>-0.69299999999998363</c:v>
                </c:pt>
                <c:pt idx="179">
                  <c:v>0.85499999999998977</c:v>
                </c:pt>
                <c:pt idx="180">
                  <c:v>-0.3189999999999884</c:v>
                </c:pt>
                <c:pt idx="181">
                  <c:v>4.6689999999999827</c:v>
                </c:pt>
                <c:pt idx="182">
                  <c:v>3.4190000000000111</c:v>
                </c:pt>
                <c:pt idx="183">
                  <c:v>6.6539999999999964</c:v>
                </c:pt>
                <c:pt idx="184">
                  <c:v>6.5250000000000057</c:v>
                </c:pt>
                <c:pt idx="185">
                  <c:v>1.0190000000000055</c:v>
                </c:pt>
                <c:pt idx="186">
                  <c:v>-6.0670000000000073</c:v>
                </c:pt>
                <c:pt idx="187">
                  <c:v>-2.8780000000000143</c:v>
                </c:pt>
                <c:pt idx="188">
                  <c:v>-11.151999999999987</c:v>
                </c:pt>
                <c:pt idx="189">
                  <c:v>-19.064999999999998</c:v>
                </c:pt>
                <c:pt idx="190">
                  <c:v>-9.0160000000000196</c:v>
                </c:pt>
                <c:pt idx="191">
                  <c:v>2.1100000000000136</c:v>
                </c:pt>
                <c:pt idx="192">
                  <c:v>2.804000000000002</c:v>
                </c:pt>
                <c:pt idx="193">
                  <c:v>0.10499999999998977</c:v>
                </c:pt>
                <c:pt idx="194">
                  <c:v>2.3400000000000034</c:v>
                </c:pt>
                <c:pt idx="195">
                  <c:v>4.0100000000000193</c:v>
                </c:pt>
                <c:pt idx="196">
                  <c:v>7.7379999999999995</c:v>
                </c:pt>
                <c:pt idx="197">
                  <c:v>-0.93700000000001182</c:v>
                </c:pt>
                <c:pt idx="198">
                  <c:v>1.5879999999999939</c:v>
                </c:pt>
                <c:pt idx="199">
                  <c:v>-0.45400000000000773</c:v>
                </c:pt>
                <c:pt idx="200">
                  <c:v>1.4300000000000068</c:v>
                </c:pt>
                <c:pt idx="201">
                  <c:v>3.2249999999999943</c:v>
                </c:pt>
                <c:pt idx="202">
                  <c:v>-0.26899999999997704</c:v>
                </c:pt>
                <c:pt idx="203">
                  <c:v>2.1939999999999884</c:v>
                </c:pt>
                <c:pt idx="204">
                  <c:v>-0.93500000000000227</c:v>
                </c:pt>
                <c:pt idx="205">
                  <c:v>2.5529999999999973</c:v>
                </c:pt>
                <c:pt idx="206">
                  <c:v>1.8640000000000043</c:v>
                </c:pt>
                <c:pt idx="207">
                  <c:v>0.76699999999999591</c:v>
                </c:pt>
                <c:pt idx="208">
                  <c:v>-2.1099999999999852</c:v>
                </c:pt>
                <c:pt idx="209">
                  <c:v>0.38700000000000045</c:v>
                </c:pt>
                <c:pt idx="210">
                  <c:v>0.41599999999999682</c:v>
                </c:pt>
                <c:pt idx="211">
                  <c:v>-1.0420000000000016</c:v>
                </c:pt>
                <c:pt idx="212">
                  <c:v>1.8709999999999809</c:v>
                </c:pt>
                <c:pt idx="213">
                  <c:v>1.3760000000000048</c:v>
                </c:pt>
                <c:pt idx="214">
                  <c:v>2.6210000000000093</c:v>
                </c:pt>
                <c:pt idx="215">
                  <c:v>2.5550000000000068</c:v>
                </c:pt>
                <c:pt idx="216">
                  <c:v>2.2019999999999982</c:v>
                </c:pt>
                <c:pt idx="217">
                  <c:v>7.9770000000000039</c:v>
                </c:pt>
                <c:pt idx="218">
                  <c:v>5.8529999999999802</c:v>
                </c:pt>
                <c:pt idx="219">
                  <c:v>3.40300000000002</c:v>
                </c:pt>
                <c:pt idx="220">
                  <c:v>-3.3900000000000148</c:v>
                </c:pt>
                <c:pt idx="221">
                  <c:v>-0.71600000000000819</c:v>
                </c:pt>
                <c:pt idx="222">
                  <c:v>-0.10699999999999932</c:v>
                </c:pt>
                <c:pt idx="223">
                  <c:v>-0.85899999999998045</c:v>
                </c:pt>
                <c:pt idx="224">
                  <c:v>-3.070999999999998</c:v>
                </c:pt>
                <c:pt idx="225">
                  <c:v>-0.76900000000000546</c:v>
                </c:pt>
                <c:pt idx="226">
                  <c:v>-2.7729999999999961</c:v>
                </c:pt>
                <c:pt idx="227">
                  <c:v>2.2139999999999986</c:v>
                </c:pt>
                <c:pt idx="228">
                  <c:v>3.6299999999999955</c:v>
                </c:pt>
                <c:pt idx="229">
                  <c:v>6.4130000000000109</c:v>
                </c:pt>
                <c:pt idx="230">
                  <c:v>2.2409999999999854</c:v>
                </c:pt>
                <c:pt idx="231">
                  <c:v>-2.3149999999999977</c:v>
                </c:pt>
                <c:pt idx="232">
                  <c:v>-4.3990000000000009</c:v>
                </c:pt>
                <c:pt idx="233">
                  <c:v>-2.0749999999999886</c:v>
                </c:pt>
                <c:pt idx="234">
                  <c:v>4.8160000000000025</c:v>
                </c:pt>
                <c:pt idx="235">
                  <c:v>2.6349999999999909</c:v>
                </c:pt>
                <c:pt idx="236">
                  <c:v>-1.5130000000000052</c:v>
                </c:pt>
                <c:pt idx="237">
                  <c:v>-5.7069999999999936</c:v>
                </c:pt>
                <c:pt idx="238">
                  <c:v>-2.671999999999997</c:v>
                </c:pt>
                <c:pt idx="239">
                  <c:v>0.44599999999999795</c:v>
                </c:pt>
                <c:pt idx="240">
                  <c:v>7.1920000000000073</c:v>
                </c:pt>
                <c:pt idx="241">
                  <c:v>1.5889999999999986</c:v>
                </c:pt>
                <c:pt idx="242">
                  <c:v>-2.4879999999999995</c:v>
                </c:pt>
                <c:pt idx="243">
                  <c:v>0.84599999999997522</c:v>
                </c:pt>
                <c:pt idx="244">
                  <c:v>0.60600000000002296</c:v>
                </c:pt>
                <c:pt idx="245">
                  <c:v>-5.2000000000020918E-2</c:v>
                </c:pt>
                <c:pt idx="246">
                  <c:v>-0.77499999999997726</c:v>
                </c:pt>
                <c:pt idx="247">
                  <c:v>-1.1290000000000191</c:v>
                </c:pt>
                <c:pt idx="248">
                  <c:v>-3.1449999999999818</c:v>
                </c:pt>
                <c:pt idx="249">
                  <c:v>-2.099000000000018</c:v>
                </c:pt>
                <c:pt idx="250">
                  <c:v>6.7000000000007276E-2</c:v>
                </c:pt>
                <c:pt idx="251">
                  <c:v>0.53899999999998727</c:v>
                </c:pt>
                <c:pt idx="252">
                  <c:v>1.2230000000000132</c:v>
                </c:pt>
                <c:pt idx="253">
                  <c:v>3.7620000000000005</c:v>
                </c:pt>
                <c:pt idx="254">
                  <c:v>3.5370000000000061</c:v>
                </c:pt>
                <c:pt idx="255">
                  <c:v>1.4199999999999875</c:v>
                </c:pt>
                <c:pt idx="256">
                  <c:v>0.15100000000001046</c:v>
                </c:pt>
                <c:pt idx="257">
                  <c:v>-1.6760000000000161</c:v>
                </c:pt>
                <c:pt idx="258">
                  <c:v>-3.5879999999999939</c:v>
                </c:pt>
                <c:pt idx="259">
                  <c:v>-1.8959999999999866</c:v>
                </c:pt>
                <c:pt idx="260">
                  <c:v>-3.757000000000005</c:v>
                </c:pt>
                <c:pt idx="261">
                  <c:v>-5.7520000000000095</c:v>
                </c:pt>
                <c:pt idx="262">
                  <c:v>-7.0970000000000084</c:v>
                </c:pt>
                <c:pt idx="263">
                  <c:v>-8.9059999999999775</c:v>
                </c:pt>
                <c:pt idx="264">
                  <c:v>3.0729999999999791</c:v>
                </c:pt>
                <c:pt idx="265">
                  <c:v>5.4190000000000111</c:v>
                </c:pt>
                <c:pt idx="266">
                  <c:v>0.882000000000005</c:v>
                </c:pt>
                <c:pt idx="267">
                  <c:v>6.1409999999999911</c:v>
                </c:pt>
                <c:pt idx="268">
                  <c:v>1.6260000000000048</c:v>
                </c:pt>
                <c:pt idx="269">
                  <c:v>-0.79400000000001114</c:v>
                </c:pt>
              </c:numCache>
            </c:numRef>
          </c:val>
          <c:smooth val="0"/>
          <c:extLst>
            <c:ext xmlns:c16="http://schemas.microsoft.com/office/drawing/2014/chart" uri="{C3380CC4-5D6E-409C-BE32-E72D297353CC}">
              <c16:uniqueId val="{00000000-EFA5-41DB-86BE-4671575927F0}"/>
            </c:ext>
          </c:extLst>
        </c:ser>
        <c:dLbls>
          <c:showLegendKey val="0"/>
          <c:showVal val="0"/>
          <c:showCatName val="0"/>
          <c:showSerName val="0"/>
          <c:showPercent val="0"/>
          <c:showBubbleSize val="0"/>
        </c:dLbls>
        <c:marker val="1"/>
        <c:smooth val="0"/>
        <c:axId val="632722144"/>
        <c:axId val="632722472"/>
      </c:lineChart>
      <c:dateAx>
        <c:axId val="632722144"/>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632722472"/>
        <c:crosses val="autoZero"/>
        <c:auto val="1"/>
        <c:lblOffset val="100"/>
        <c:baseTimeUnit val="months"/>
      </c:dateAx>
      <c:valAx>
        <c:axId val="632722472"/>
        <c:scaling>
          <c:orientation val="minMax"/>
        </c:scaling>
        <c:delete val="0"/>
        <c:axPos val="l"/>
        <c:numFmt formatCode="General" sourceLinked="0"/>
        <c:majorTickMark val="out"/>
        <c:minorTickMark val="none"/>
        <c:tickLblPos val="nextTo"/>
        <c:txPr>
          <a:bodyPr/>
          <a:lstStyle/>
          <a:p>
            <a:pPr>
              <a:defRPr sz="800" b="0"/>
            </a:pPr>
            <a:endParaRPr lang="en-US"/>
          </a:p>
        </c:txPr>
        <c:crossAx val="63272214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All items vs Apparel of Differences</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Scatterplots!ScatterX_9018E</c:f>
              <c:numCache>
                <c:formatCode>General</c:formatCode>
                <c:ptCount val="270"/>
                <c:pt idx="0">
                  <c:v>3.7000000000000171</c:v>
                </c:pt>
                <c:pt idx="1">
                  <c:v>2.7999999999999829</c:v>
                </c:pt>
                <c:pt idx="2">
                  <c:v>0.70000000000001705</c:v>
                </c:pt>
                <c:pt idx="3">
                  <c:v>-1.9000000000000057</c:v>
                </c:pt>
                <c:pt idx="4">
                  <c:v>-3.0999999999999943</c:v>
                </c:pt>
                <c:pt idx="5">
                  <c:v>-2.5</c:v>
                </c:pt>
                <c:pt idx="6">
                  <c:v>2.5</c:v>
                </c:pt>
                <c:pt idx="7">
                  <c:v>2.6999999999999886</c:v>
                </c:pt>
                <c:pt idx="8">
                  <c:v>1.5</c:v>
                </c:pt>
                <c:pt idx="9">
                  <c:v>9.9999999999994316E-2</c:v>
                </c:pt>
                <c:pt idx="10">
                  <c:v>-3.5999999999999943</c:v>
                </c:pt>
                <c:pt idx="11">
                  <c:v>-2.1999999999999886</c:v>
                </c:pt>
                <c:pt idx="12">
                  <c:v>2</c:v>
                </c:pt>
                <c:pt idx="13">
                  <c:v>3.6999999999999886</c:v>
                </c:pt>
                <c:pt idx="14">
                  <c:v>0.30000000000001137</c:v>
                </c:pt>
                <c:pt idx="15">
                  <c:v>-0.80000000000001137</c:v>
                </c:pt>
                <c:pt idx="16">
                  <c:v>-1.7999999999999829</c:v>
                </c:pt>
                <c:pt idx="17">
                  <c:v>-2.9000000000000057</c:v>
                </c:pt>
                <c:pt idx="18">
                  <c:v>0.19999999999998863</c:v>
                </c:pt>
                <c:pt idx="19">
                  <c:v>3.0999999999999943</c:v>
                </c:pt>
                <c:pt idx="20">
                  <c:v>1</c:v>
                </c:pt>
                <c:pt idx="21">
                  <c:v>-1</c:v>
                </c:pt>
                <c:pt idx="22">
                  <c:v>-3.6999999999999886</c:v>
                </c:pt>
                <c:pt idx="23">
                  <c:v>-1.0999999999999943</c:v>
                </c:pt>
                <c:pt idx="24">
                  <c:v>1.6999999999999886</c:v>
                </c:pt>
                <c:pt idx="25">
                  <c:v>3.3000000000000114</c:v>
                </c:pt>
                <c:pt idx="26">
                  <c:v>0.40000000000000568</c:v>
                </c:pt>
                <c:pt idx="27">
                  <c:v>-1.4000000000000057</c:v>
                </c:pt>
                <c:pt idx="28">
                  <c:v>-2.9000000000000057</c:v>
                </c:pt>
                <c:pt idx="29">
                  <c:v>-2.1999999999999886</c:v>
                </c:pt>
                <c:pt idx="30">
                  <c:v>1.7999999999999829</c:v>
                </c:pt>
                <c:pt idx="31">
                  <c:v>2.5999999999999943</c:v>
                </c:pt>
                <c:pt idx="32">
                  <c:v>1.8000000000000114</c:v>
                </c:pt>
                <c:pt idx="33">
                  <c:v>-0.80000000000001137</c:v>
                </c:pt>
                <c:pt idx="34">
                  <c:v>-3.0999999999999943</c:v>
                </c:pt>
                <c:pt idx="35">
                  <c:v>-0.59999999999999432</c:v>
                </c:pt>
                <c:pt idx="36">
                  <c:v>1.1999999999999886</c:v>
                </c:pt>
                <c:pt idx="37">
                  <c:v>3.6000000000000227</c:v>
                </c:pt>
                <c:pt idx="38">
                  <c:v>9.9999999999994316E-2</c:v>
                </c:pt>
                <c:pt idx="39">
                  <c:v>-1.2000000000000171</c:v>
                </c:pt>
                <c:pt idx="40">
                  <c:v>-2.8999999999999773</c:v>
                </c:pt>
                <c:pt idx="41">
                  <c:v>-2.5</c:v>
                </c:pt>
                <c:pt idx="42">
                  <c:v>-0.20000000000001705</c:v>
                </c:pt>
                <c:pt idx="43">
                  <c:v>3.4000000000000057</c:v>
                </c:pt>
                <c:pt idx="44">
                  <c:v>1.9000000000000057</c:v>
                </c:pt>
                <c:pt idx="45">
                  <c:v>0</c:v>
                </c:pt>
                <c:pt idx="46">
                  <c:v>-3.0999999999999943</c:v>
                </c:pt>
                <c:pt idx="47">
                  <c:v>-0.70000000000001705</c:v>
                </c:pt>
                <c:pt idx="48">
                  <c:v>2.3000000000000114</c:v>
                </c:pt>
                <c:pt idx="49">
                  <c:v>2.5999999999999943</c:v>
                </c:pt>
                <c:pt idx="50">
                  <c:v>1.5999999999999943</c:v>
                </c:pt>
                <c:pt idx="51">
                  <c:v>-0.79999999999998295</c:v>
                </c:pt>
                <c:pt idx="52">
                  <c:v>-2.9000000000000057</c:v>
                </c:pt>
                <c:pt idx="53">
                  <c:v>-2.2000000000000171</c:v>
                </c:pt>
                <c:pt idx="54">
                  <c:v>-0.19999999999998863</c:v>
                </c:pt>
                <c:pt idx="55">
                  <c:v>3</c:v>
                </c:pt>
                <c:pt idx="56">
                  <c:v>1.9000000000000057</c:v>
                </c:pt>
                <c:pt idx="57">
                  <c:v>-0.20000000000001705</c:v>
                </c:pt>
                <c:pt idx="58">
                  <c:v>-3.0999999999999943</c:v>
                </c:pt>
                <c:pt idx="59">
                  <c:v>-1.7999999999999829</c:v>
                </c:pt>
                <c:pt idx="60">
                  <c:v>2.0999999999999943</c:v>
                </c:pt>
                <c:pt idx="61">
                  <c:v>3</c:v>
                </c:pt>
                <c:pt idx="62">
                  <c:v>0.90000000000000568</c:v>
                </c:pt>
                <c:pt idx="63">
                  <c:v>-0.5</c:v>
                </c:pt>
                <c:pt idx="64">
                  <c:v>-2.8000000000000114</c:v>
                </c:pt>
                <c:pt idx="65">
                  <c:v>-2.9000000000000057</c:v>
                </c:pt>
                <c:pt idx="66">
                  <c:v>2</c:v>
                </c:pt>
                <c:pt idx="67">
                  <c:v>2</c:v>
                </c:pt>
                <c:pt idx="68">
                  <c:v>2</c:v>
                </c:pt>
                <c:pt idx="69">
                  <c:v>-0.59999999999999432</c:v>
                </c:pt>
                <c:pt idx="70">
                  <c:v>-4.3000000000000114</c:v>
                </c:pt>
                <c:pt idx="71">
                  <c:v>-2.7999999999999829</c:v>
                </c:pt>
                <c:pt idx="72">
                  <c:v>1.7999999999999829</c:v>
                </c:pt>
                <c:pt idx="73">
                  <c:v>3</c:v>
                </c:pt>
                <c:pt idx="74">
                  <c:v>2.5</c:v>
                </c:pt>
                <c:pt idx="75">
                  <c:v>-1</c:v>
                </c:pt>
                <c:pt idx="76">
                  <c:v>-3.2999999999999829</c:v>
                </c:pt>
                <c:pt idx="77">
                  <c:v>-3.6000000000000085</c:v>
                </c:pt>
                <c:pt idx="78">
                  <c:v>0.20000000000000284</c:v>
                </c:pt>
                <c:pt idx="79">
                  <c:v>4.3000000000000114</c:v>
                </c:pt>
                <c:pt idx="80">
                  <c:v>2.7999999999999829</c:v>
                </c:pt>
                <c:pt idx="81">
                  <c:v>-1</c:v>
                </c:pt>
                <c:pt idx="82">
                  <c:v>-3.5</c:v>
                </c:pt>
                <c:pt idx="83">
                  <c:v>-3.2999999999999972</c:v>
                </c:pt>
                <c:pt idx="84">
                  <c:v>2.3999999999999915</c:v>
                </c:pt>
                <c:pt idx="85">
                  <c:v>3.3000000000000114</c:v>
                </c:pt>
                <c:pt idx="86">
                  <c:v>0.80000000000001137</c:v>
                </c:pt>
                <c:pt idx="87">
                  <c:v>-1.1000000000000227</c:v>
                </c:pt>
                <c:pt idx="88">
                  <c:v>-3.8999999999999773</c:v>
                </c:pt>
                <c:pt idx="89">
                  <c:v>-3.8000000000000114</c:v>
                </c:pt>
                <c:pt idx="90">
                  <c:v>0.79999999999999716</c:v>
                </c:pt>
                <c:pt idx="91">
                  <c:v>5.1000000000000085</c:v>
                </c:pt>
                <c:pt idx="92">
                  <c:v>2.4000000000000057</c:v>
                </c:pt>
                <c:pt idx="93">
                  <c:v>-1</c:v>
                </c:pt>
                <c:pt idx="94">
                  <c:v>-4.0000000000000142</c:v>
                </c:pt>
                <c:pt idx="95">
                  <c:v>-2.3999999999999915</c:v>
                </c:pt>
                <c:pt idx="96">
                  <c:v>3</c:v>
                </c:pt>
                <c:pt idx="97">
                  <c:v>3.7999999999999829</c:v>
                </c:pt>
                <c:pt idx="98">
                  <c:v>-0.29999999999998295</c:v>
                </c:pt>
                <c:pt idx="99">
                  <c:v>-2.0999999999999943</c:v>
                </c:pt>
                <c:pt idx="100">
                  <c:v>-3.5000000000000142</c:v>
                </c:pt>
                <c:pt idx="101">
                  <c:v>-3.7000000000000028</c:v>
                </c:pt>
                <c:pt idx="102">
                  <c:v>0</c:v>
                </c:pt>
                <c:pt idx="103">
                  <c:v>4.2000000000000028</c:v>
                </c:pt>
                <c:pt idx="104">
                  <c:v>2.7000000000000028</c:v>
                </c:pt>
                <c:pt idx="105">
                  <c:v>-1.5</c:v>
                </c:pt>
                <c:pt idx="106">
                  <c:v>-4.2999999999999972</c:v>
                </c:pt>
                <c:pt idx="107">
                  <c:v>-3.2999999999999972</c:v>
                </c:pt>
                <c:pt idx="108">
                  <c:v>3.0999999999999943</c:v>
                </c:pt>
                <c:pt idx="109">
                  <c:v>4.6999999999999886</c:v>
                </c:pt>
                <c:pt idx="110">
                  <c:v>0.60000000000002274</c:v>
                </c:pt>
                <c:pt idx="111">
                  <c:v>-1.7000000000000171</c:v>
                </c:pt>
                <c:pt idx="112">
                  <c:v>-4.3999999999999915</c:v>
                </c:pt>
                <c:pt idx="113">
                  <c:v>-4</c:v>
                </c:pt>
                <c:pt idx="114">
                  <c:v>1.7999999999999972</c:v>
                </c:pt>
                <c:pt idx="115">
                  <c:v>4.0999999999999943</c:v>
                </c:pt>
                <c:pt idx="116">
                  <c:v>2.2000000000000028</c:v>
                </c:pt>
                <c:pt idx="117">
                  <c:v>-1.2999999999999972</c:v>
                </c:pt>
                <c:pt idx="118">
                  <c:v>-4</c:v>
                </c:pt>
                <c:pt idx="119">
                  <c:v>-3.4000000000000057</c:v>
                </c:pt>
                <c:pt idx="120">
                  <c:v>2.5</c:v>
                </c:pt>
                <c:pt idx="121">
                  <c:v>3</c:v>
                </c:pt>
                <c:pt idx="122">
                  <c:v>0.30000000000001137</c:v>
                </c:pt>
                <c:pt idx="123">
                  <c:v>-1.4000000000000057</c:v>
                </c:pt>
                <c:pt idx="124">
                  <c:v>-3</c:v>
                </c:pt>
                <c:pt idx="125">
                  <c:v>-3.2999999999999972</c:v>
                </c:pt>
                <c:pt idx="126">
                  <c:v>1</c:v>
                </c:pt>
                <c:pt idx="127">
                  <c:v>4.7999999999999972</c:v>
                </c:pt>
                <c:pt idx="128">
                  <c:v>2.7999999999999972</c:v>
                </c:pt>
                <c:pt idx="129">
                  <c:v>-1.7000000000000028</c:v>
                </c:pt>
                <c:pt idx="130">
                  <c:v>-4.0999999999999943</c:v>
                </c:pt>
                <c:pt idx="131">
                  <c:v>-3.2000000000000028</c:v>
                </c:pt>
                <c:pt idx="132">
                  <c:v>2.7999999999999972</c:v>
                </c:pt>
                <c:pt idx="133">
                  <c:v>4.9000000000000057</c:v>
                </c:pt>
                <c:pt idx="134">
                  <c:v>0.79999999999999716</c:v>
                </c:pt>
                <c:pt idx="135">
                  <c:v>-0.89999999999999147</c:v>
                </c:pt>
                <c:pt idx="136">
                  <c:v>-3.3000000000000114</c:v>
                </c:pt>
                <c:pt idx="137">
                  <c:v>-4.1999999999999886</c:v>
                </c:pt>
                <c:pt idx="138">
                  <c:v>0.59999999999999432</c:v>
                </c:pt>
                <c:pt idx="139">
                  <c:v>4.7000000000000028</c:v>
                </c:pt>
                <c:pt idx="140">
                  <c:v>2.8999999999999915</c:v>
                </c:pt>
                <c:pt idx="141">
                  <c:v>-1.0999999999999943</c:v>
                </c:pt>
                <c:pt idx="142">
                  <c:v>-4.2000000000000028</c:v>
                </c:pt>
                <c:pt idx="143">
                  <c:v>-2.7000000000000028</c:v>
                </c:pt>
                <c:pt idx="144">
                  <c:v>2.6000000000000085</c:v>
                </c:pt>
                <c:pt idx="145">
                  <c:v>4.7999999999999972</c:v>
                </c:pt>
                <c:pt idx="146">
                  <c:v>0.20000000000000284</c:v>
                </c:pt>
                <c:pt idx="147">
                  <c:v>-1.2999999999999972</c:v>
                </c:pt>
                <c:pt idx="148">
                  <c:v>-4.1000000000000085</c:v>
                </c:pt>
                <c:pt idx="149">
                  <c:v>-4.5</c:v>
                </c:pt>
                <c:pt idx="150">
                  <c:v>2</c:v>
                </c:pt>
                <c:pt idx="151">
                  <c:v>4.7000000000000028</c:v>
                </c:pt>
                <c:pt idx="152">
                  <c:v>2.2000000000000028</c:v>
                </c:pt>
                <c:pt idx="153">
                  <c:v>-1.2000000000000028</c:v>
                </c:pt>
                <c:pt idx="154">
                  <c:v>-4</c:v>
                </c:pt>
                <c:pt idx="155">
                  <c:v>-2.5999999999999943</c:v>
                </c:pt>
                <c:pt idx="156">
                  <c:v>1.6999999999999886</c:v>
                </c:pt>
                <c:pt idx="157">
                  <c:v>5.4000000000000057</c:v>
                </c:pt>
                <c:pt idx="158">
                  <c:v>1.4000000000000057</c:v>
                </c:pt>
                <c:pt idx="159">
                  <c:v>-1</c:v>
                </c:pt>
                <c:pt idx="160">
                  <c:v>-3.5</c:v>
                </c:pt>
                <c:pt idx="161">
                  <c:v>-5.1000000000000085</c:v>
                </c:pt>
                <c:pt idx="162">
                  <c:v>2.2999999999999972</c:v>
                </c:pt>
                <c:pt idx="163">
                  <c:v>5.6000000000000085</c:v>
                </c:pt>
                <c:pt idx="164">
                  <c:v>1.5999999999999943</c:v>
                </c:pt>
                <c:pt idx="165">
                  <c:v>-1.5999999999999943</c:v>
                </c:pt>
                <c:pt idx="166">
                  <c:v>-3.1000000000000085</c:v>
                </c:pt>
                <c:pt idx="167">
                  <c:v>-2.6119999999999948</c:v>
                </c:pt>
                <c:pt idx="168">
                  <c:v>3.0289999999999964</c:v>
                </c:pt>
                <c:pt idx="169">
                  <c:v>3.5649999999999977</c:v>
                </c:pt>
                <c:pt idx="170">
                  <c:v>0.35200000000000387</c:v>
                </c:pt>
                <c:pt idx="171">
                  <c:v>-1.4819999999999993</c:v>
                </c:pt>
                <c:pt idx="172">
                  <c:v>-4.2270000000000039</c:v>
                </c:pt>
                <c:pt idx="173">
                  <c:v>-3.7249999999999943</c:v>
                </c:pt>
                <c:pt idx="174">
                  <c:v>0.93899999999999295</c:v>
                </c:pt>
                <c:pt idx="175">
                  <c:v>5.0960000000000036</c:v>
                </c:pt>
                <c:pt idx="176">
                  <c:v>2.311000000000007</c:v>
                </c:pt>
                <c:pt idx="177">
                  <c:v>-0.64200000000001012</c:v>
                </c:pt>
                <c:pt idx="178">
                  <c:v>-2.9469999999999885</c:v>
                </c:pt>
                <c:pt idx="179">
                  <c:v>-2.4620000000000033</c:v>
                </c:pt>
                <c:pt idx="180">
                  <c:v>2.0439999999999969</c:v>
                </c:pt>
                <c:pt idx="181">
                  <c:v>3.0420000000000016</c:v>
                </c:pt>
                <c:pt idx="182">
                  <c:v>1.2319999999999993</c:v>
                </c:pt>
                <c:pt idx="183">
                  <c:v>-1.3610000000000042</c:v>
                </c:pt>
                <c:pt idx="184">
                  <c:v>-3.7329999999999899</c:v>
                </c:pt>
                <c:pt idx="185">
                  <c:v>-2.6620000000000061</c:v>
                </c:pt>
                <c:pt idx="186">
                  <c:v>2.0190000000000055</c:v>
                </c:pt>
                <c:pt idx="187">
                  <c:v>4.7920000000000016</c:v>
                </c:pt>
                <c:pt idx="188">
                  <c:v>1.0749999999999886</c:v>
                </c:pt>
                <c:pt idx="189">
                  <c:v>-0.98099999999999454</c:v>
                </c:pt>
                <c:pt idx="190">
                  <c:v>-4.1839999999999975</c:v>
                </c:pt>
                <c:pt idx="191">
                  <c:v>-2.3140000000000072</c:v>
                </c:pt>
                <c:pt idx="192">
                  <c:v>4.061000000000007</c:v>
                </c:pt>
                <c:pt idx="193">
                  <c:v>3.7199999999999989</c:v>
                </c:pt>
                <c:pt idx="194">
                  <c:v>0.6629999999999967</c:v>
                </c:pt>
                <c:pt idx="195">
                  <c:v>-1.4569999999999936</c:v>
                </c:pt>
                <c:pt idx="196">
                  <c:v>-2.9519999999999982</c:v>
                </c:pt>
                <c:pt idx="197">
                  <c:v>-3.179000000000002</c:v>
                </c:pt>
                <c:pt idx="198">
                  <c:v>1.5099999999999909</c:v>
                </c:pt>
                <c:pt idx="199">
                  <c:v>5.3460000000000036</c:v>
                </c:pt>
                <c:pt idx="200">
                  <c:v>1.5220000000000056</c:v>
                </c:pt>
                <c:pt idx="201">
                  <c:v>-1.5330000000000013</c:v>
                </c:pt>
                <c:pt idx="202">
                  <c:v>-3.1080000000000041</c:v>
                </c:pt>
                <c:pt idx="203">
                  <c:v>-2.679000000000002</c:v>
                </c:pt>
                <c:pt idx="204">
                  <c:v>2.1910000000000025</c:v>
                </c:pt>
                <c:pt idx="205">
                  <c:v>3.2039999999999935</c:v>
                </c:pt>
                <c:pt idx="206">
                  <c:v>7.000000000000739E-2</c:v>
                </c:pt>
                <c:pt idx="207">
                  <c:v>-1.1370000000000005</c:v>
                </c:pt>
                <c:pt idx="208">
                  <c:v>-2.6869999999999976</c:v>
                </c:pt>
                <c:pt idx="209">
                  <c:v>-3.070999999999998</c:v>
                </c:pt>
                <c:pt idx="210">
                  <c:v>1.4189999999999969</c:v>
                </c:pt>
                <c:pt idx="211">
                  <c:v>4.3439999999999941</c:v>
                </c:pt>
                <c:pt idx="212">
                  <c:v>1.4429999999999978</c:v>
                </c:pt>
                <c:pt idx="213">
                  <c:v>-0.95599999999998886</c:v>
                </c:pt>
                <c:pt idx="214">
                  <c:v>-3.4270000000000067</c:v>
                </c:pt>
                <c:pt idx="215">
                  <c:v>-1.4069999999999965</c:v>
                </c:pt>
                <c:pt idx="216">
                  <c:v>1.7049999999999983</c:v>
                </c:pt>
                <c:pt idx="217">
                  <c:v>2.9170000000000016</c:v>
                </c:pt>
                <c:pt idx="218">
                  <c:v>0.93999999999999773</c:v>
                </c:pt>
                <c:pt idx="219">
                  <c:v>4.5000000000001705E-2</c:v>
                </c:pt>
                <c:pt idx="220">
                  <c:v>-1.6929999999999978</c:v>
                </c:pt>
                <c:pt idx="221">
                  <c:v>-1.8080000000000069</c:v>
                </c:pt>
                <c:pt idx="222">
                  <c:v>2.777000000000001</c:v>
                </c:pt>
                <c:pt idx="223">
                  <c:v>3.7250000000000085</c:v>
                </c:pt>
                <c:pt idx="224">
                  <c:v>2.3179999999999978</c:v>
                </c:pt>
                <c:pt idx="225">
                  <c:v>-0.30500000000000682</c:v>
                </c:pt>
                <c:pt idx="226">
                  <c:v>-3.8149999999999977</c:v>
                </c:pt>
                <c:pt idx="227">
                  <c:v>-1.3649999999999949</c:v>
                </c:pt>
                <c:pt idx="228">
                  <c:v>1.2069999999999936</c:v>
                </c:pt>
                <c:pt idx="229">
                  <c:v>3.945999999999998</c:v>
                </c:pt>
                <c:pt idx="230">
                  <c:v>1.2270000000000181</c:v>
                </c:pt>
                <c:pt idx="231">
                  <c:v>-0.79700000000001125</c:v>
                </c:pt>
                <c:pt idx="232">
                  <c:v>-2.4470000000000027</c:v>
                </c:pt>
                <c:pt idx="233">
                  <c:v>-2.9410000000000025</c:v>
                </c:pt>
                <c:pt idx="234">
                  <c:v>1.2680000000000007</c:v>
                </c:pt>
                <c:pt idx="235">
                  <c:v>5.0619999999999976</c:v>
                </c:pt>
                <c:pt idx="236">
                  <c:v>2.7290000000000134</c:v>
                </c:pt>
                <c:pt idx="237">
                  <c:v>-1.7860000000000014</c:v>
                </c:pt>
                <c:pt idx="238">
                  <c:v>-3.9170000000000016</c:v>
                </c:pt>
                <c:pt idx="239">
                  <c:v>-0.9690000000000083</c:v>
                </c:pt>
                <c:pt idx="240">
                  <c:v>1.6159999999999997</c:v>
                </c:pt>
                <c:pt idx="241">
                  <c:v>1.9759999999999991</c:v>
                </c:pt>
                <c:pt idx="242">
                  <c:v>0.58199999999999363</c:v>
                </c:pt>
                <c:pt idx="243">
                  <c:v>-0.90899999999999181</c:v>
                </c:pt>
                <c:pt idx="244">
                  <c:v>-1.7469999999999999</c:v>
                </c:pt>
                <c:pt idx="245">
                  <c:v>-1.9899999999999949</c:v>
                </c:pt>
                <c:pt idx="246">
                  <c:v>1.5519999999999925</c:v>
                </c:pt>
                <c:pt idx="247">
                  <c:v>3.9339999999999975</c:v>
                </c:pt>
                <c:pt idx="248">
                  <c:v>1.3689999999999998</c:v>
                </c:pt>
                <c:pt idx="249">
                  <c:v>-1.6349999999999909</c:v>
                </c:pt>
                <c:pt idx="250">
                  <c:v>-2.9740000000000038</c:v>
                </c:pt>
                <c:pt idx="251">
                  <c:v>-2.1859999999999928</c:v>
                </c:pt>
                <c:pt idx="252">
                  <c:v>1.2179999999999893</c:v>
                </c:pt>
                <c:pt idx="253">
                  <c:v>3.3950000000000102</c:v>
                </c:pt>
                <c:pt idx="254">
                  <c:v>0.74099999999998545</c:v>
                </c:pt>
                <c:pt idx="255">
                  <c:v>-0.66599999999999682</c:v>
                </c:pt>
                <c:pt idx="256">
                  <c:v>-1.6609999999999872</c:v>
                </c:pt>
                <c:pt idx="257">
                  <c:v>-2.6570000000000107</c:v>
                </c:pt>
                <c:pt idx="258">
                  <c:v>1.0810000000000031</c:v>
                </c:pt>
                <c:pt idx="259">
                  <c:v>4.5980000000000132</c:v>
                </c:pt>
                <c:pt idx="260">
                  <c:v>1.6370000000000005</c:v>
                </c:pt>
                <c:pt idx="261">
                  <c:v>-2.9380000000000166</c:v>
                </c:pt>
                <c:pt idx="262">
                  <c:v>-5.0810000000000031</c:v>
                </c:pt>
                <c:pt idx="263">
                  <c:v>-1.414999999999992</c:v>
                </c:pt>
                <c:pt idx="264">
                  <c:v>1.9299999999999926</c:v>
                </c:pt>
                <c:pt idx="265">
                  <c:v>3.7880000000000109</c:v>
                </c:pt>
                <c:pt idx="266">
                  <c:v>0.34799999999998477</c:v>
                </c:pt>
                <c:pt idx="267">
                  <c:v>-1.5099999999999909</c:v>
                </c:pt>
                <c:pt idx="268">
                  <c:v>-2.1290000000000049</c:v>
                </c:pt>
                <c:pt idx="269">
                  <c:v>-2.3469999999999942</c:v>
                </c:pt>
              </c:numCache>
            </c:numRef>
          </c:xVal>
          <c:yVal>
            <c:numRef>
              <c:f>Scatterplots!ScatterY_9018E</c:f>
              <c:numCache>
                <c:formatCode>General</c:formatCode>
                <c:ptCount val="270"/>
                <c:pt idx="0">
                  <c:v>0.5</c:v>
                </c:pt>
                <c:pt idx="1">
                  <c:v>0.5</c:v>
                </c:pt>
                <c:pt idx="2">
                  <c:v>0.40000000000000568</c:v>
                </c:pt>
                <c:pt idx="3">
                  <c:v>0.19999999999998863</c:v>
                </c:pt>
                <c:pt idx="4">
                  <c:v>0.20000000000001705</c:v>
                </c:pt>
                <c:pt idx="5">
                  <c:v>0</c:v>
                </c:pt>
                <c:pt idx="6">
                  <c:v>0.40000000000000568</c:v>
                </c:pt>
                <c:pt idx="7">
                  <c:v>0.29999999999998295</c:v>
                </c:pt>
                <c:pt idx="8">
                  <c:v>0.59999999999999432</c:v>
                </c:pt>
                <c:pt idx="9">
                  <c:v>0.10000000000002274</c:v>
                </c:pt>
                <c:pt idx="10">
                  <c:v>0</c:v>
                </c:pt>
                <c:pt idx="11">
                  <c:v>0.39999999999997726</c:v>
                </c:pt>
                <c:pt idx="12">
                  <c:v>0.5</c:v>
                </c:pt>
                <c:pt idx="13">
                  <c:v>0.5</c:v>
                </c:pt>
                <c:pt idx="14">
                  <c:v>0.20000000000001705</c:v>
                </c:pt>
                <c:pt idx="15">
                  <c:v>9.9999999999994316E-2</c:v>
                </c:pt>
                <c:pt idx="16">
                  <c:v>0.5</c:v>
                </c:pt>
                <c:pt idx="17">
                  <c:v>0.40000000000000568</c:v>
                </c:pt>
                <c:pt idx="18">
                  <c:v>0.59999999999999432</c:v>
                </c:pt>
                <c:pt idx="19">
                  <c:v>0.40000000000000568</c:v>
                </c:pt>
                <c:pt idx="20">
                  <c:v>9.9999999999994316E-2</c:v>
                </c:pt>
                <c:pt idx="21">
                  <c:v>0.19999999999998863</c:v>
                </c:pt>
                <c:pt idx="22">
                  <c:v>0</c:v>
                </c:pt>
                <c:pt idx="23">
                  <c:v>0.60000000000002274</c:v>
                </c:pt>
                <c:pt idx="24">
                  <c:v>0.59999999999999432</c:v>
                </c:pt>
                <c:pt idx="25">
                  <c:v>0.5</c:v>
                </c:pt>
                <c:pt idx="26">
                  <c:v>0.5</c:v>
                </c:pt>
                <c:pt idx="27">
                  <c:v>0.29999999999998295</c:v>
                </c:pt>
                <c:pt idx="28">
                  <c:v>0.30000000000001137</c:v>
                </c:pt>
                <c:pt idx="29">
                  <c:v>0</c:v>
                </c:pt>
                <c:pt idx="30">
                  <c:v>0.40000000000000568</c:v>
                </c:pt>
                <c:pt idx="31">
                  <c:v>0.29999999999998295</c:v>
                </c:pt>
                <c:pt idx="32">
                  <c:v>0.5</c:v>
                </c:pt>
                <c:pt idx="33">
                  <c:v>-9.9999999999994316E-2</c:v>
                </c:pt>
                <c:pt idx="34">
                  <c:v>-9.9999999999994316E-2</c:v>
                </c:pt>
                <c:pt idx="35">
                  <c:v>0.90000000000000568</c:v>
                </c:pt>
                <c:pt idx="36">
                  <c:v>0.5</c:v>
                </c:pt>
                <c:pt idx="37">
                  <c:v>0.79999999999998295</c:v>
                </c:pt>
                <c:pt idx="38">
                  <c:v>0.60000000000002274</c:v>
                </c:pt>
                <c:pt idx="39">
                  <c:v>0.29999999999998295</c:v>
                </c:pt>
                <c:pt idx="40">
                  <c:v>9.9999999999994316E-2</c:v>
                </c:pt>
                <c:pt idx="41">
                  <c:v>0.30000000000001137</c:v>
                </c:pt>
                <c:pt idx="42">
                  <c:v>0.30000000000001137</c:v>
                </c:pt>
                <c:pt idx="43">
                  <c:v>0.5</c:v>
                </c:pt>
                <c:pt idx="44">
                  <c:v>0.5</c:v>
                </c:pt>
                <c:pt idx="45">
                  <c:v>0.29999999999998295</c:v>
                </c:pt>
                <c:pt idx="46">
                  <c:v>0</c:v>
                </c:pt>
                <c:pt idx="47">
                  <c:v>0.5</c:v>
                </c:pt>
                <c:pt idx="48">
                  <c:v>0.5</c:v>
                </c:pt>
                <c:pt idx="49">
                  <c:v>0.40000000000000568</c:v>
                </c:pt>
                <c:pt idx="50">
                  <c:v>0.19999999999998863</c:v>
                </c:pt>
                <c:pt idx="51">
                  <c:v>-9.9999999999994316E-2</c:v>
                </c:pt>
                <c:pt idx="52">
                  <c:v>0.20000000000001705</c:v>
                </c:pt>
                <c:pt idx="53">
                  <c:v>0.19999999999998863</c:v>
                </c:pt>
                <c:pt idx="54">
                  <c:v>0.30000000000001137</c:v>
                </c:pt>
                <c:pt idx="55">
                  <c:v>0.39999999999997726</c:v>
                </c:pt>
                <c:pt idx="56">
                  <c:v>0.40000000000000568</c:v>
                </c:pt>
                <c:pt idx="57">
                  <c:v>-9.9999999999994316E-2</c:v>
                </c:pt>
                <c:pt idx="58">
                  <c:v>-0.19999999999998863</c:v>
                </c:pt>
                <c:pt idx="59">
                  <c:v>0.29999999999998295</c:v>
                </c:pt>
                <c:pt idx="60">
                  <c:v>0.30000000000001137</c:v>
                </c:pt>
                <c:pt idx="61">
                  <c:v>0.29999999999998295</c:v>
                </c:pt>
                <c:pt idx="62">
                  <c:v>0.30000000000001137</c:v>
                </c:pt>
                <c:pt idx="63">
                  <c:v>0.30000000000001137</c:v>
                </c:pt>
                <c:pt idx="64">
                  <c:v>0.19999999999998863</c:v>
                </c:pt>
                <c:pt idx="65">
                  <c:v>0.19999999999998863</c:v>
                </c:pt>
                <c:pt idx="66">
                  <c:v>0.20000000000001705</c:v>
                </c:pt>
                <c:pt idx="67">
                  <c:v>0.19999999999998863</c:v>
                </c:pt>
                <c:pt idx="68">
                  <c:v>0.40000000000000568</c:v>
                </c:pt>
                <c:pt idx="69">
                  <c:v>0</c:v>
                </c:pt>
                <c:pt idx="70">
                  <c:v>-9.9999999999994316E-2</c:v>
                </c:pt>
                <c:pt idx="71">
                  <c:v>0.40000000000000568</c:v>
                </c:pt>
                <c:pt idx="72">
                  <c:v>0.19999999999998863</c:v>
                </c:pt>
                <c:pt idx="73">
                  <c:v>0.5</c:v>
                </c:pt>
                <c:pt idx="74">
                  <c:v>1.1999999999999886</c:v>
                </c:pt>
                <c:pt idx="75">
                  <c:v>0</c:v>
                </c:pt>
                <c:pt idx="76">
                  <c:v>0</c:v>
                </c:pt>
                <c:pt idx="77">
                  <c:v>0.5</c:v>
                </c:pt>
                <c:pt idx="78">
                  <c:v>0.40000000000000568</c:v>
                </c:pt>
                <c:pt idx="79">
                  <c:v>0.80000000000001137</c:v>
                </c:pt>
                <c:pt idx="80">
                  <c:v>0.29999999999998295</c:v>
                </c:pt>
                <c:pt idx="81">
                  <c:v>0.10000000000002274</c:v>
                </c:pt>
                <c:pt idx="82">
                  <c:v>0</c:v>
                </c:pt>
                <c:pt idx="83">
                  <c:v>0.5</c:v>
                </c:pt>
                <c:pt idx="84">
                  <c:v>1</c:v>
                </c:pt>
                <c:pt idx="85">
                  <c:v>1.3999999999999773</c:v>
                </c:pt>
                <c:pt idx="86">
                  <c:v>0.10000000000002274</c:v>
                </c:pt>
                <c:pt idx="87">
                  <c:v>0.19999999999998863</c:v>
                </c:pt>
                <c:pt idx="88">
                  <c:v>0.90000000000000568</c:v>
                </c:pt>
                <c:pt idx="89">
                  <c:v>0.40000000000000568</c:v>
                </c:pt>
                <c:pt idx="90">
                  <c:v>0</c:v>
                </c:pt>
                <c:pt idx="91">
                  <c:v>0.89999999999997726</c:v>
                </c:pt>
                <c:pt idx="92">
                  <c:v>0.30000000000001137</c:v>
                </c:pt>
                <c:pt idx="93">
                  <c:v>9.9999999999994316E-2</c:v>
                </c:pt>
                <c:pt idx="94">
                  <c:v>-9.9999999999994316E-2</c:v>
                </c:pt>
                <c:pt idx="95">
                  <c:v>1.0999999999999943</c:v>
                </c:pt>
                <c:pt idx="96">
                  <c:v>0.70000000000001705</c:v>
                </c:pt>
                <c:pt idx="97">
                  <c:v>0.39999999999997726</c:v>
                </c:pt>
                <c:pt idx="98">
                  <c:v>0.70000000000001705</c:v>
                </c:pt>
                <c:pt idx="99">
                  <c:v>0.79999999999998295</c:v>
                </c:pt>
                <c:pt idx="100">
                  <c:v>0.30000000000001137</c:v>
                </c:pt>
                <c:pt idx="101">
                  <c:v>-0.5</c:v>
                </c:pt>
                <c:pt idx="102">
                  <c:v>0</c:v>
                </c:pt>
                <c:pt idx="103">
                  <c:v>0.80000000000001137</c:v>
                </c:pt>
                <c:pt idx="104">
                  <c:v>-0.60000000000002274</c:v>
                </c:pt>
                <c:pt idx="105">
                  <c:v>-0.29999999999998295</c:v>
                </c:pt>
                <c:pt idx="106">
                  <c:v>-0.70000000000001705</c:v>
                </c:pt>
                <c:pt idx="107">
                  <c:v>0.40000000000000568</c:v>
                </c:pt>
                <c:pt idx="108">
                  <c:v>0.70000000000001705</c:v>
                </c:pt>
                <c:pt idx="109">
                  <c:v>1</c:v>
                </c:pt>
                <c:pt idx="110">
                  <c:v>1</c:v>
                </c:pt>
                <c:pt idx="111">
                  <c:v>0</c:v>
                </c:pt>
                <c:pt idx="112">
                  <c:v>9.9999999999994316E-2</c:v>
                </c:pt>
                <c:pt idx="113">
                  <c:v>0.19999999999998863</c:v>
                </c:pt>
                <c:pt idx="114">
                  <c:v>0.59999999999999432</c:v>
                </c:pt>
                <c:pt idx="115">
                  <c:v>0.30000000000001137</c:v>
                </c:pt>
                <c:pt idx="116">
                  <c:v>0.30000000000001137</c:v>
                </c:pt>
                <c:pt idx="117">
                  <c:v>0</c:v>
                </c:pt>
                <c:pt idx="118">
                  <c:v>-0.40000000000000568</c:v>
                </c:pt>
                <c:pt idx="119">
                  <c:v>0.79999999999998295</c:v>
                </c:pt>
                <c:pt idx="120">
                  <c:v>1.4000000000000057</c:v>
                </c:pt>
                <c:pt idx="121">
                  <c:v>1.0999999999999943</c:v>
                </c:pt>
                <c:pt idx="122">
                  <c:v>-0.39999999999997726</c:v>
                </c:pt>
                <c:pt idx="123">
                  <c:v>-0.30000000000001137</c:v>
                </c:pt>
                <c:pt idx="124">
                  <c:v>0.19999999999998863</c:v>
                </c:pt>
                <c:pt idx="125">
                  <c:v>0.20000000000001705</c:v>
                </c:pt>
                <c:pt idx="126">
                  <c:v>0.69999999999998863</c:v>
                </c:pt>
                <c:pt idx="127">
                  <c:v>0.59999999999999432</c:v>
                </c:pt>
                <c:pt idx="128">
                  <c:v>-0.19999999999998863</c:v>
                </c:pt>
                <c:pt idx="129">
                  <c:v>-0.5</c:v>
                </c:pt>
                <c:pt idx="130">
                  <c:v>-0.19999999999998863</c:v>
                </c:pt>
                <c:pt idx="131">
                  <c:v>0.89999999999997726</c:v>
                </c:pt>
                <c:pt idx="132">
                  <c:v>1</c:v>
                </c:pt>
                <c:pt idx="133">
                  <c:v>1.2000000000000171</c:v>
                </c:pt>
                <c:pt idx="134">
                  <c:v>0.59999999999999432</c:v>
                </c:pt>
                <c:pt idx="135">
                  <c:v>1.0999999999999943</c:v>
                </c:pt>
                <c:pt idx="136">
                  <c:v>0.59999999999999432</c:v>
                </c:pt>
                <c:pt idx="137">
                  <c:v>-0.29999999999998295</c:v>
                </c:pt>
                <c:pt idx="138">
                  <c:v>9.9999999999994316E-2</c:v>
                </c:pt>
                <c:pt idx="139">
                  <c:v>0.40000000000000568</c:v>
                </c:pt>
                <c:pt idx="140">
                  <c:v>1</c:v>
                </c:pt>
                <c:pt idx="141">
                  <c:v>9.9999999999994316E-2</c:v>
                </c:pt>
                <c:pt idx="142">
                  <c:v>-0.69999999999998863</c:v>
                </c:pt>
                <c:pt idx="143">
                  <c:v>0.39999999999997726</c:v>
                </c:pt>
                <c:pt idx="144">
                  <c:v>1.1000000000000227</c:v>
                </c:pt>
                <c:pt idx="145">
                  <c:v>1.5</c:v>
                </c:pt>
                <c:pt idx="146">
                  <c:v>1.2999999999999829</c:v>
                </c:pt>
                <c:pt idx="147">
                  <c:v>-0.19999999999998863</c:v>
                </c:pt>
                <c:pt idx="148">
                  <c:v>9.9999999999994316E-2</c:v>
                </c:pt>
                <c:pt idx="149">
                  <c:v>0.90000000000000568</c:v>
                </c:pt>
                <c:pt idx="150">
                  <c:v>1</c:v>
                </c:pt>
                <c:pt idx="151">
                  <c:v>2.4000000000000057</c:v>
                </c:pt>
                <c:pt idx="152">
                  <c:v>0.39999999999997726</c:v>
                </c:pt>
                <c:pt idx="153">
                  <c:v>-1.5999999999999943</c:v>
                </c:pt>
                <c:pt idx="154">
                  <c:v>-0.79999999999998295</c:v>
                </c:pt>
                <c:pt idx="155">
                  <c:v>1.5</c:v>
                </c:pt>
                <c:pt idx="156">
                  <c:v>0.39999999999997726</c:v>
                </c:pt>
                <c:pt idx="157">
                  <c:v>1.1000000000000227</c:v>
                </c:pt>
                <c:pt idx="158">
                  <c:v>1.6999999999999886</c:v>
                </c:pt>
                <c:pt idx="159">
                  <c:v>1</c:v>
                </c:pt>
                <c:pt idx="160">
                  <c:v>0.40000000000000568</c:v>
                </c:pt>
                <c:pt idx="161">
                  <c:v>0.59999999999999432</c:v>
                </c:pt>
                <c:pt idx="162">
                  <c:v>0.40000000000000568</c:v>
                </c:pt>
                <c:pt idx="163">
                  <c:v>-1</c:v>
                </c:pt>
                <c:pt idx="164">
                  <c:v>-1.0999999999999943</c:v>
                </c:pt>
                <c:pt idx="165">
                  <c:v>-0.30000000000001137</c:v>
                </c:pt>
                <c:pt idx="166">
                  <c:v>0.30000000000001137</c:v>
                </c:pt>
                <c:pt idx="167">
                  <c:v>0.61599999999998545</c:v>
                </c:pt>
                <c:pt idx="168">
                  <c:v>1.0829999999999984</c:v>
                </c:pt>
                <c:pt idx="169">
                  <c:v>1.8530000000000086</c:v>
                </c:pt>
                <c:pt idx="170">
                  <c:v>1.3340000000000032</c:v>
                </c:pt>
                <c:pt idx="171">
                  <c:v>1.2630000000000052</c:v>
                </c:pt>
                <c:pt idx="172">
                  <c:v>0.40299999999999159</c:v>
                </c:pt>
                <c:pt idx="173">
                  <c:v>-5.2999999999997272E-2</c:v>
                </c:pt>
                <c:pt idx="174">
                  <c:v>-0.382000000000005</c:v>
                </c:pt>
                <c:pt idx="175">
                  <c:v>0.5730000000000075</c:v>
                </c:pt>
                <c:pt idx="176">
                  <c:v>0.44599999999999795</c:v>
                </c:pt>
                <c:pt idx="177">
                  <c:v>1.2409999999999854</c:v>
                </c:pt>
                <c:pt idx="178">
                  <c:v>-0.14099999999999113</c:v>
                </c:pt>
                <c:pt idx="179">
                  <c:v>1.0440000000000111</c:v>
                </c:pt>
                <c:pt idx="180">
                  <c:v>0.61299999999999955</c:v>
                </c:pt>
                <c:pt idx="181">
                  <c:v>1.8349999999999795</c:v>
                </c:pt>
                <c:pt idx="182">
                  <c:v>1.2950000000000159</c:v>
                </c:pt>
                <c:pt idx="183">
                  <c:v>1.8089999999999975</c:v>
                </c:pt>
                <c:pt idx="184">
                  <c:v>2.1829999999999927</c:v>
                </c:pt>
                <c:pt idx="185">
                  <c:v>1.1490000000000009</c:v>
                </c:pt>
                <c:pt idx="186">
                  <c:v>-0.8779999999999859</c:v>
                </c:pt>
                <c:pt idx="187">
                  <c:v>-0.30300000000002569</c:v>
                </c:pt>
                <c:pt idx="188">
                  <c:v>-2.2099999999999795</c:v>
                </c:pt>
                <c:pt idx="189">
                  <c:v>-4.1479999999999961</c:v>
                </c:pt>
                <c:pt idx="190">
                  <c:v>-2.1970000000000027</c:v>
                </c:pt>
                <c:pt idx="191">
                  <c:v>0.91499999999999204</c:v>
                </c:pt>
                <c:pt idx="192">
                  <c:v>1.0500000000000114</c:v>
                </c:pt>
                <c:pt idx="193">
                  <c:v>0.51599999999999113</c:v>
                </c:pt>
                <c:pt idx="194">
                  <c:v>0.53100000000000591</c:v>
                </c:pt>
                <c:pt idx="195">
                  <c:v>0.61599999999998545</c:v>
                </c:pt>
                <c:pt idx="196">
                  <c:v>1.8370000000000175</c:v>
                </c:pt>
                <c:pt idx="197">
                  <c:v>-0.34200000000001296</c:v>
                </c:pt>
                <c:pt idx="198">
                  <c:v>0.48300000000000409</c:v>
                </c:pt>
                <c:pt idx="199">
                  <c:v>0.13499999999999091</c:v>
                </c:pt>
                <c:pt idx="200">
                  <c:v>0.20799999999999841</c:v>
                </c:pt>
                <c:pt idx="201">
                  <c:v>0.15300000000002001</c:v>
                </c:pt>
                <c:pt idx="202">
                  <c:v>-0.38100000000000023</c:v>
                </c:pt>
                <c:pt idx="203">
                  <c:v>0.73799999999999955</c:v>
                </c:pt>
                <c:pt idx="204">
                  <c:v>5.4000000000002046E-2</c:v>
                </c:pt>
                <c:pt idx="205">
                  <c:v>0.88999999999998636</c:v>
                </c:pt>
                <c:pt idx="206">
                  <c:v>0.3779999999999859</c:v>
                </c:pt>
                <c:pt idx="207">
                  <c:v>0.16900000000001114</c:v>
                </c:pt>
                <c:pt idx="208">
                  <c:v>-0.21299999999999386</c:v>
                </c:pt>
                <c:pt idx="209">
                  <c:v>4.5999999999992269E-2</c:v>
                </c:pt>
                <c:pt idx="210">
                  <c:v>0.30100000000001614</c:v>
                </c:pt>
                <c:pt idx="211">
                  <c:v>0.12699999999998113</c:v>
                </c:pt>
                <c:pt idx="212">
                  <c:v>0.27200000000001978</c:v>
                </c:pt>
                <c:pt idx="213">
                  <c:v>9.1999999999984539E-2</c:v>
                </c:pt>
                <c:pt idx="214">
                  <c:v>0.37600000000000477</c:v>
                </c:pt>
                <c:pt idx="215">
                  <c:v>1.0440000000000111</c:v>
                </c:pt>
                <c:pt idx="216">
                  <c:v>1.0859999999999843</c:v>
                </c:pt>
                <c:pt idx="217">
                  <c:v>2.1580000000000155</c:v>
                </c:pt>
                <c:pt idx="218">
                  <c:v>1.438999999999993</c:v>
                </c:pt>
                <c:pt idx="219">
                  <c:v>1.0579999999999927</c:v>
                </c:pt>
                <c:pt idx="220">
                  <c:v>-0.24199999999999022</c:v>
                </c:pt>
                <c:pt idx="221">
                  <c:v>0.19999999999998863</c:v>
                </c:pt>
                <c:pt idx="222">
                  <c:v>0.62299999999999045</c:v>
                </c:pt>
                <c:pt idx="223">
                  <c:v>0.34400000000002251</c:v>
                </c:pt>
                <c:pt idx="224">
                  <c:v>-0.46800000000001774</c:v>
                </c:pt>
                <c:pt idx="225">
                  <c:v>-0.1910000000000025</c:v>
                </c:pt>
                <c:pt idx="226">
                  <c:v>-0.55799999999999272</c:v>
                </c:pt>
                <c:pt idx="227">
                  <c:v>0.992999999999995</c:v>
                </c:pt>
                <c:pt idx="228">
                  <c:v>0.99800000000001887</c:v>
                </c:pt>
                <c:pt idx="229">
                  <c:v>1.728999999999985</c:v>
                </c:pt>
                <c:pt idx="230">
                  <c:v>0.69300000000001205</c:v>
                </c:pt>
                <c:pt idx="231">
                  <c:v>-0.27000000000001023</c:v>
                </c:pt>
                <c:pt idx="232">
                  <c:v>-0.33699999999998909</c:v>
                </c:pt>
                <c:pt idx="233">
                  <c:v>-0.37399999999999523</c:v>
                </c:pt>
                <c:pt idx="234">
                  <c:v>1.2749999999999773</c:v>
                </c:pt>
                <c:pt idx="235">
                  <c:v>1.02800000000002</c:v>
                </c:pt>
                <c:pt idx="236">
                  <c:v>-9.0000000000003411E-2</c:v>
                </c:pt>
                <c:pt idx="237">
                  <c:v>-1.0960000000000036</c:v>
                </c:pt>
                <c:pt idx="238">
                  <c:v>-0.62000000000000455</c:v>
                </c:pt>
                <c:pt idx="239">
                  <c:v>0.67900000000000205</c:v>
                </c:pt>
                <c:pt idx="240">
                  <c:v>1.8859999999999957</c:v>
                </c:pt>
                <c:pt idx="241">
                  <c:v>0.60699999999999932</c:v>
                </c:pt>
                <c:pt idx="242">
                  <c:v>-0.24199999999999022</c:v>
                </c:pt>
                <c:pt idx="243">
                  <c:v>0.41399999999998727</c:v>
                </c:pt>
                <c:pt idx="244">
                  <c:v>0.5589999999999975</c:v>
                </c:pt>
                <c:pt idx="245">
                  <c:v>9.200000000001296E-2</c:v>
                </c:pt>
                <c:pt idx="246">
                  <c:v>0.28100000000000591</c:v>
                </c:pt>
                <c:pt idx="247">
                  <c:v>0.27199999999999136</c:v>
                </c:pt>
                <c:pt idx="248">
                  <c:v>-0.60300000000000864</c:v>
                </c:pt>
                <c:pt idx="249">
                  <c:v>-0.47700000000000387</c:v>
                </c:pt>
                <c:pt idx="250">
                  <c:v>-1.999999999998181E-2</c:v>
                </c:pt>
                <c:pt idx="251">
                  <c:v>0.86699999999999022</c:v>
                </c:pt>
                <c:pt idx="252">
                  <c:v>0.86500000000000909</c:v>
                </c:pt>
                <c:pt idx="253">
                  <c:v>1.5120000000000005</c:v>
                </c:pt>
                <c:pt idx="254">
                  <c:v>0.77899999999999636</c:v>
                </c:pt>
                <c:pt idx="255">
                  <c:v>0.82800000000000296</c:v>
                </c:pt>
                <c:pt idx="256">
                  <c:v>0.44299999999998363</c:v>
                </c:pt>
                <c:pt idx="257">
                  <c:v>-9.2999999999989313E-2</c:v>
                </c:pt>
                <c:pt idx="258">
                  <c:v>-0.39799999999999613</c:v>
                </c:pt>
                <c:pt idx="259">
                  <c:v>0.17900000000000205</c:v>
                </c:pt>
                <c:pt idx="260">
                  <c:v>-0.59800000000001319</c:v>
                </c:pt>
                <c:pt idx="261">
                  <c:v>-1.2819999999999823</c:v>
                </c:pt>
                <c:pt idx="262">
                  <c:v>-1.3389999999999986</c:v>
                </c:pt>
                <c:pt idx="263">
                  <c:v>-1.1050000000000182</c:v>
                </c:pt>
                <c:pt idx="264">
                  <c:v>1.0150000000000148</c:v>
                </c:pt>
                <c:pt idx="265">
                  <c:v>1.3969999999999914</c:v>
                </c:pt>
                <c:pt idx="266">
                  <c:v>0.47999999999998977</c:v>
                </c:pt>
                <c:pt idx="267">
                  <c:v>1.2060000000000173</c:v>
                </c:pt>
                <c:pt idx="268">
                  <c:v>0.83299999999999841</c:v>
                </c:pt>
                <c:pt idx="269">
                  <c:v>1.5999999999991132E-2</c:v>
                </c:pt>
              </c:numCache>
            </c:numRef>
          </c:yVal>
          <c:smooth val="0"/>
          <c:extLst>
            <c:ext xmlns:c16="http://schemas.microsoft.com/office/drawing/2014/chart" uri="{C3380CC4-5D6E-409C-BE32-E72D297353CC}">
              <c16:uniqueId val="{00000000-40AB-405B-AA60-FA6E812DF496}"/>
            </c:ext>
          </c:extLst>
        </c:ser>
        <c:dLbls>
          <c:showLegendKey val="0"/>
          <c:showVal val="0"/>
          <c:showCatName val="0"/>
          <c:showSerName val="0"/>
          <c:showPercent val="0"/>
          <c:showBubbleSize val="0"/>
        </c:dLbls>
        <c:axId val="749598088"/>
        <c:axId val="749598744"/>
      </c:scatterChart>
      <c:valAx>
        <c:axId val="749598088"/>
        <c:scaling>
          <c:orientation val="minMax"/>
        </c:scaling>
        <c:delete val="0"/>
        <c:axPos val="b"/>
        <c:title>
          <c:tx>
            <c:rich>
              <a:bodyPr/>
              <a:lstStyle/>
              <a:p>
                <a:pPr>
                  <a:defRPr sz="800" b="0"/>
                </a:pPr>
                <a:r>
                  <a:rPr lang="en-US"/>
                  <a:t>Apparel / Differences</a:t>
                </a:r>
              </a:p>
            </c:rich>
          </c:tx>
          <c:layout/>
          <c:overlay val="0"/>
        </c:title>
        <c:numFmt formatCode="General" sourceLinked="0"/>
        <c:majorTickMark val="out"/>
        <c:minorTickMark val="none"/>
        <c:tickLblPos val="nextTo"/>
        <c:txPr>
          <a:bodyPr/>
          <a:lstStyle/>
          <a:p>
            <a:pPr>
              <a:defRPr sz="800" b="0"/>
            </a:pPr>
            <a:endParaRPr lang="en-US"/>
          </a:p>
        </c:txPr>
        <c:crossAx val="749598744"/>
        <c:crosses val="autoZero"/>
        <c:crossBetween val="midCat"/>
      </c:valAx>
      <c:valAx>
        <c:axId val="749598744"/>
        <c:scaling>
          <c:orientation val="minMax"/>
        </c:scaling>
        <c:delete val="0"/>
        <c:axPos val="l"/>
        <c:title>
          <c:tx>
            <c:rich>
              <a:bodyPr/>
              <a:lstStyle/>
              <a:p>
                <a:pPr>
                  <a:defRPr sz="800" b="0"/>
                </a:pPr>
                <a:r>
                  <a:rPr lang="en-US"/>
                  <a:t>All items / Differences</a:t>
                </a:r>
              </a:p>
            </c:rich>
          </c:tx>
          <c:layout/>
          <c:overlay val="0"/>
        </c:title>
        <c:numFmt formatCode="General" sourceLinked="0"/>
        <c:majorTickMark val="out"/>
        <c:minorTickMark val="none"/>
        <c:tickLblPos val="nextTo"/>
        <c:txPr>
          <a:bodyPr/>
          <a:lstStyle/>
          <a:p>
            <a:pPr>
              <a:defRPr sz="800" b="0"/>
            </a:pPr>
            <a:endParaRPr lang="en-US"/>
          </a:p>
        </c:txPr>
        <c:crossAx val="749598088"/>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Apparel / Origina Data</a:t>
            </a:r>
          </a:p>
        </c:rich>
      </c:tx>
      <c:layout/>
      <c:overlay val="0"/>
    </c:title>
    <c:autoTitleDeleted val="0"/>
    <c:plotArea>
      <c:layout/>
      <c:lineChart>
        <c:grouping val="standard"/>
        <c:varyColors val="0"/>
        <c:ser>
          <c:idx val="0"/>
          <c:order val="0"/>
          <c:spPr>
            <a:ln>
              <a:solidFill>
                <a:srgbClr val="333399"/>
              </a:solidFill>
              <a:prstDash val="solid"/>
            </a:ln>
          </c:spPr>
          <c:marker>
            <c:symbol val="diamond"/>
            <c:size val="3"/>
          </c:marker>
          <c:cat>
            <c:numRef>
              <c:f>Data!$A$4:$A$274</c:f>
              <c:numCache>
                <c:formatCode>mmm\-yy</c:formatCode>
                <c:ptCount val="271"/>
                <c:pt idx="0">
                  <c:v>33970</c:v>
                </c:pt>
                <c:pt idx="1">
                  <c:v>34001</c:v>
                </c:pt>
                <c:pt idx="2">
                  <c:v>34029</c:v>
                </c:pt>
                <c:pt idx="3">
                  <c:v>34060</c:v>
                </c:pt>
                <c:pt idx="4">
                  <c:v>34090</c:v>
                </c:pt>
                <c:pt idx="5">
                  <c:v>34121</c:v>
                </c:pt>
                <c:pt idx="6">
                  <c:v>34151</c:v>
                </c:pt>
                <c:pt idx="7">
                  <c:v>34182</c:v>
                </c:pt>
                <c:pt idx="8">
                  <c:v>34213</c:v>
                </c:pt>
                <c:pt idx="9">
                  <c:v>34243</c:v>
                </c:pt>
                <c:pt idx="10">
                  <c:v>34274</c:v>
                </c:pt>
                <c:pt idx="11">
                  <c:v>34304</c:v>
                </c:pt>
                <c:pt idx="12">
                  <c:v>34335</c:v>
                </c:pt>
                <c:pt idx="13">
                  <c:v>34366</c:v>
                </c:pt>
                <c:pt idx="14">
                  <c:v>34394</c:v>
                </c:pt>
                <c:pt idx="15">
                  <c:v>34425</c:v>
                </c:pt>
                <c:pt idx="16">
                  <c:v>34455</c:v>
                </c:pt>
                <c:pt idx="17">
                  <c:v>34486</c:v>
                </c:pt>
                <c:pt idx="18">
                  <c:v>34516</c:v>
                </c:pt>
                <c:pt idx="19">
                  <c:v>34547</c:v>
                </c:pt>
                <c:pt idx="20">
                  <c:v>34578</c:v>
                </c:pt>
                <c:pt idx="21">
                  <c:v>34608</c:v>
                </c:pt>
                <c:pt idx="22">
                  <c:v>34639</c:v>
                </c:pt>
                <c:pt idx="23">
                  <c:v>34669</c:v>
                </c:pt>
                <c:pt idx="24">
                  <c:v>34700</c:v>
                </c:pt>
                <c:pt idx="25">
                  <c:v>34731</c:v>
                </c:pt>
                <c:pt idx="26">
                  <c:v>34759</c:v>
                </c:pt>
                <c:pt idx="27">
                  <c:v>34790</c:v>
                </c:pt>
                <c:pt idx="28">
                  <c:v>34820</c:v>
                </c:pt>
                <c:pt idx="29">
                  <c:v>34851</c:v>
                </c:pt>
                <c:pt idx="30">
                  <c:v>34881</c:v>
                </c:pt>
                <c:pt idx="31">
                  <c:v>34912</c:v>
                </c:pt>
                <c:pt idx="32">
                  <c:v>34943</c:v>
                </c:pt>
                <c:pt idx="33">
                  <c:v>34973</c:v>
                </c:pt>
                <c:pt idx="34">
                  <c:v>35004</c:v>
                </c:pt>
                <c:pt idx="35">
                  <c:v>35034</c:v>
                </c:pt>
                <c:pt idx="36">
                  <c:v>35065</c:v>
                </c:pt>
                <c:pt idx="37">
                  <c:v>35096</c:v>
                </c:pt>
                <c:pt idx="38">
                  <c:v>35125</c:v>
                </c:pt>
                <c:pt idx="39">
                  <c:v>35156</c:v>
                </c:pt>
                <c:pt idx="40">
                  <c:v>35186</c:v>
                </c:pt>
                <c:pt idx="41">
                  <c:v>35217</c:v>
                </c:pt>
                <c:pt idx="42">
                  <c:v>35247</c:v>
                </c:pt>
                <c:pt idx="43">
                  <c:v>35278</c:v>
                </c:pt>
                <c:pt idx="44">
                  <c:v>35309</c:v>
                </c:pt>
                <c:pt idx="45">
                  <c:v>35339</c:v>
                </c:pt>
                <c:pt idx="46">
                  <c:v>35370</c:v>
                </c:pt>
                <c:pt idx="47">
                  <c:v>35400</c:v>
                </c:pt>
                <c:pt idx="48">
                  <c:v>35431</c:v>
                </c:pt>
                <c:pt idx="49">
                  <c:v>35462</c:v>
                </c:pt>
                <c:pt idx="50">
                  <c:v>35490</c:v>
                </c:pt>
                <c:pt idx="51">
                  <c:v>35521</c:v>
                </c:pt>
                <c:pt idx="52">
                  <c:v>35551</c:v>
                </c:pt>
                <c:pt idx="53">
                  <c:v>35582</c:v>
                </c:pt>
                <c:pt idx="54">
                  <c:v>35612</c:v>
                </c:pt>
                <c:pt idx="55">
                  <c:v>35643</c:v>
                </c:pt>
                <c:pt idx="56">
                  <c:v>35674</c:v>
                </c:pt>
                <c:pt idx="57">
                  <c:v>35704</c:v>
                </c:pt>
                <c:pt idx="58">
                  <c:v>35735</c:v>
                </c:pt>
                <c:pt idx="59">
                  <c:v>35765</c:v>
                </c:pt>
                <c:pt idx="60">
                  <c:v>35796</c:v>
                </c:pt>
                <c:pt idx="61">
                  <c:v>35827</c:v>
                </c:pt>
                <c:pt idx="62">
                  <c:v>35855</c:v>
                </c:pt>
                <c:pt idx="63">
                  <c:v>35886</c:v>
                </c:pt>
                <c:pt idx="64">
                  <c:v>35916</c:v>
                </c:pt>
                <c:pt idx="65">
                  <c:v>35947</c:v>
                </c:pt>
                <c:pt idx="66">
                  <c:v>35977</c:v>
                </c:pt>
                <c:pt idx="67">
                  <c:v>36008</c:v>
                </c:pt>
                <c:pt idx="68">
                  <c:v>36039</c:v>
                </c:pt>
                <c:pt idx="69">
                  <c:v>36069</c:v>
                </c:pt>
                <c:pt idx="70">
                  <c:v>36100</c:v>
                </c:pt>
                <c:pt idx="71">
                  <c:v>36130</c:v>
                </c:pt>
                <c:pt idx="72">
                  <c:v>36161</c:v>
                </c:pt>
                <c:pt idx="73">
                  <c:v>36192</c:v>
                </c:pt>
                <c:pt idx="74">
                  <c:v>36220</c:v>
                </c:pt>
                <c:pt idx="75">
                  <c:v>36251</c:v>
                </c:pt>
                <c:pt idx="76">
                  <c:v>36281</c:v>
                </c:pt>
                <c:pt idx="77">
                  <c:v>36312</c:v>
                </c:pt>
                <c:pt idx="78">
                  <c:v>36342</c:v>
                </c:pt>
                <c:pt idx="79">
                  <c:v>36373</c:v>
                </c:pt>
                <c:pt idx="80">
                  <c:v>36404</c:v>
                </c:pt>
                <c:pt idx="81">
                  <c:v>36434</c:v>
                </c:pt>
                <c:pt idx="82">
                  <c:v>36465</c:v>
                </c:pt>
                <c:pt idx="83">
                  <c:v>36495</c:v>
                </c:pt>
                <c:pt idx="84">
                  <c:v>36526</c:v>
                </c:pt>
                <c:pt idx="85">
                  <c:v>36557</c:v>
                </c:pt>
                <c:pt idx="86">
                  <c:v>36586</c:v>
                </c:pt>
                <c:pt idx="87">
                  <c:v>36617</c:v>
                </c:pt>
                <c:pt idx="88">
                  <c:v>36647</c:v>
                </c:pt>
                <c:pt idx="89">
                  <c:v>36678</c:v>
                </c:pt>
                <c:pt idx="90">
                  <c:v>36708</c:v>
                </c:pt>
                <c:pt idx="91">
                  <c:v>36739</c:v>
                </c:pt>
                <c:pt idx="92">
                  <c:v>36770</c:v>
                </c:pt>
                <c:pt idx="93">
                  <c:v>36800</c:v>
                </c:pt>
                <c:pt idx="94">
                  <c:v>36831</c:v>
                </c:pt>
                <c:pt idx="95">
                  <c:v>36861</c:v>
                </c:pt>
                <c:pt idx="96">
                  <c:v>36892</c:v>
                </c:pt>
                <c:pt idx="97">
                  <c:v>36923</c:v>
                </c:pt>
                <c:pt idx="98">
                  <c:v>36951</c:v>
                </c:pt>
                <c:pt idx="99">
                  <c:v>36982</c:v>
                </c:pt>
                <c:pt idx="100">
                  <c:v>37012</c:v>
                </c:pt>
                <c:pt idx="101">
                  <c:v>37043</c:v>
                </c:pt>
                <c:pt idx="102">
                  <c:v>37073</c:v>
                </c:pt>
                <c:pt idx="103">
                  <c:v>37104</c:v>
                </c:pt>
                <c:pt idx="104">
                  <c:v>37135</c:v>
                </c:pt>
                <c:pt idx="105">
                  <c:v>37165</c:v>
                </c:pt>
                <c:pt idx="106">
                  <c:v>37196</c:v>
                </c:pt>
                <c:pt idx="107">
                  <c:v>37226</c:v>
                </c:pt>
                <c:pt idx="108">
                  <c:v>37257</c:v>
                </c:pt>
                <c:pt idx="109">
                  <c:v>37288</c:v>
                </c:pt>
                <c:pt idx="110">
                  <c:v>37316</c:v>
                </c:pt>
                <c:pt idx="111">
                  <c:v>37347</c:v>
                </c:pt>
                <c:pt idx="112">
                  <c:v>37377</c:v>
                </c:pt>
                <c:pt idx="113">
                  <c:v>37408</c:v>
                </c:pt>
                <c:pt idx="114">
                  <c:v>37438</c:v>
                </c:pt>
                <c:pt idx="115">
                  <c:v>37469</c:v>
                </c:pt>
                <c:pt idx="116">
                  <c:v>37500</c:v>
                </c:pt>
                <c:pt idx="117">
                  <c:v>37530</c:v>
                </c:pt>
                <c:pt idx="118">
                  <c:v>37561</c:v>
                </c:pt>
                <c:pt idx="119">
                  <c:v>37591</c:v>
                </c:pt>
                <c:pt idx="120">
                  <c:v>37622</c:v>
                </c:pt>
                <c:pt idx="121">
                  <c:v>37653</c:v>
                </c:pt>
                <c:pt idx="122">
                  <c:v>37681</c:v>
                </c:pt>
                <c:pt idx="123">
                  <c:v>37712</c:v>
                </c:pt>
                <c:pt idx="124">
                  <c:v>37742</c:v>
                </c:pt>
                <c:pt idx="125">
                  <c:v>37773</c:v>
                </c:pt>
                <c:pt idx="126">
                  <c:v>37803</c:v>
                </c:pt>
                <c:pt idx="127">
                  <c:v>37834</c:v>
                </c:pt>
                <c:pt idx="128">
                  <c:v>37865</c:v>
                </c:pt>
                <c:pt idx="129">
                  <c:v>37895</c:v>
                </c:pt>
                <c:pt idx="130">
                  <c:v>37926</c:v>
                </c:pt>
                <c:pt idx="131">
                  <c:v>37956</c:v>
                </c:pt>
                <c:pt idx="132">
                  <c:v>37987</c:v>
                </c:pt>
                <c:pt idx="133">
                  <c:v>38018</c:v>
                </c:pt>
                <c:pt idx="134">
                  <c:v>38047</c:v>
                </c:pt>
                <c:pt idx="135">
                  <c:v>38078</c:v>
                </c:pt>
                <c:pt idx="136">
                  <c:v>38108</c:v>
                </c:pt>
                <c:pt idx="137">
                  <c:v>38139</c:v>
                </c:pt>
                <c:pt idx="138">
                  <c:v>38169</c:v>
                </c:pt>
                <c:pt idx="139">
                  <c:v>38200</c:v>
                </c:pt>
                <c:pt idx="140">
                  <c:v>38231</c:v>
                </c:pt>
                <c:pt idx="141">
                  <c:v>38261</c:v>
                </c:pt>
                <c:pt idx="142">
                  <c:v>38292</c:v>
                </c:pt>
                <c:pt idx="143">
                  <c:v>38322</c:v>
                </c:pt>
                <c:pt idx="144">
                  <c:v>38353</c:v>
                </c:pt>
                <c:pt idx="145">
                  <c:v>38384</c:v>
                </c:pt>
                <c:pt idx="146">
                  <c:v>38412</c:v>
                </c:pt>
                <c:pt idx="147">
                  <c:v>38443</c:v>
                </c:pt>
                <c:pt idx="148">
                  <c:v>38473</c:v>
                </c:pt>
                <c:pt idx="149">
                  <c:v>38504</c:v>
                </c:pt>
                <c:pt idx="150">
                  <c:v>38534</c:v>
                </c:pt>
                <c:pt idx="151">
                  <c:v>38565</c:v>
                </c:pt>
                <c:pt idx="152">
                  <c:v>38596</c:v>
                </c:pt>
                <c:pt idx="153">
                  <c:v>38626</c:v>
                </c:pt>
                <c:pt idx="154">
                  <c:v>38657</c:v>
                </c:pt>
                <c:pt idx="155">
                  <c:v>38687</c:v>
                </c:pt>
                <c:pt idx="156">
                  <c:v>38718</c:v>
                </c:pt>
                <c:pt idx="157">
                  <c:v>38749</c:v>
                </c:pt>
                <c:pt idx="158">
                  <c:v>38777</c:v>
                </c:pt>
                <c:pt idx="159">
                  <c:v>38808</c:v>
                </c:pt>
                <c:pt idx="160">
                  <c:v>38838</c:v>
                </c:pt>
                <c:pt idx="161">
                  <c:v>38869</c:v>
                </c:pt>
                <c:pt idx="162">
                  <c:v>38899</c:v>
                </c:pt>
                <c:pt idx="163">
                  <c:v>38930</c:v>
                </c:pt>
                <c:pt idx="164">
                  <c:v>38961</c:v>
                </c:pt>
                <c:pt idx="165">
                  <c:v>38991</c:v>
                </c:pt>
                <c:pt idx="166">
                  <c:v>39022</c:v>
                </c:pt>
                <c:pt idx="167">
                  <c:v>39052</c:v>
                </c:pt>
                <c:pt idx="168">
                  <c:v>39083</c:v>
                </c:pt>
                <c:pt idx="169">
                  <c:v>39114</c:v>
                </c:pt>
                <c:pt idx="170">
                  <c:v>39142</c:v>
                </c:pt>
                <c:pt idx="171">
                  <c:v>39173</c:v>
                </c:pt>
                <c:pt idx="172">
                  <c:v>39203</c:v>
                </c:pt>
                <c:pt idx="173">
                  <c:v>39234</c:v>
                </c:pt>
                <c:pt idx="174">
                  <c:v>39264</c:v>
                </c:pt>
                <c:pt idx="175">
                  <c:v>39295</c:v>
                </c:pt>
                <c:pt idx="176">
                  <c:v>39326</c:v>
                </c:pt>
                <c:pt idx="177">
                  <c:v>39356</c:v>
                </c:pt>
                <c:pt idx="178">
                  <c:v>39387</c:v>
                </c:pt>
                <c:pt idx="179">
                  <c:v>39417</c:v>
                </c:pt>
                <c:pt idx="180">
                  <c:v>39448</c:v>
                </c:pt>
                <c:pt idx="181">
                  <c:v>39479</c:v>
                </c:pt>
                <c:pt idx="182">
                  <c:v>39508</c:v>
                </c:pt>
                <c:pt idx="183">
                  <c:v>39539</c:v>
                </c:pt>
                <c:pt idx="184">
                  <c:v>39569</c:v>
                </c:pt>
                <c:pt idx="185">
                  <c:v>39600</c:v>
                </c:pt>
                <c:pt idx="186">
                  <c:v>39630</c:v>
                </c:pt>
                <c:pt idx="187">
                  <c:v>39661</c:v>
                </c:pt>
                <c:pt idx="188">
                  <c:v>39692</c:v>
                </c:pt>
                <c:pt idx="189">
                  <c:v>39722</c:v>
                </c:pt>
                <c:pt idx="190">
                  <c:v>39753</c:v>
                </c:pt>
                <c:pt idx="191">
                  <c:v>39783</c:v>
                </c:pt>
                <c:pt idx="192">
                  <c:v>39814</c:v>
                </c:pt>
                <c:pt idx="193">
                  <c:v>39845</c:v>
                </c:pt>
                <c:pt idx="194">
                  <c:v>39873</c:v>
                </c:pt>
                <c:pt idx="195">
                  <c:v>39904</c:v>
                </c:pt>
                <c:pt idx="196">
                  <c:v>39934</c:v>
                </c:pt>
                <c:pt idx="197">
                  <c:v>39965</c:v>
                </c:pt>
                <c:pt idx="198">
                  <c:v>39995</c:v>
                </c:pt>
                <c:pt idx="199">
                  <c:v>40026</c:v>
                </c:pt>
                <c:pt idx="200">
                  <c:v>40057</c:v>
                </c:pt>
                <c:pt idx="201">
                  <c:v>40087</c:v>
                </c:pt>
                <c:pt idx="202">
                  <c:v>40118</c:v>
                </c:pt>
                <c:pt idx="203">
                  <c:v>40148</c:v>
                </c:pt>
                <c:pt idx="204">
                  <c:v>40179</c:v>
                </c:pt>
                <c:pt idx="205">
                  <c:v>40210</c:v>
                </c:pt>
                <c:pt idx="206">
                  <c:v>40238</c:v>
                </c:pt>
                <c:pt idx="207">
                  <c:v>40269</c:v>
                </c:pt>
                <c:pt idx="208">
                  <c:v>40299</c:v>
                </c:pt>
                <c:pt idx="209">
                  <c:v>40330</c:v>
                </c:pt>
                <c:pt idx="210">
                  <c:v>40360</c:v>
                </c:pt>
                <c:pt idx="211">
                  <c:v>40391</c:v>
                </c:pt>
                <c:pt idx="212">
                  <c:v>40422</c:v>
                </c:pt>
                <c:pt idx="213">
                  <c:v>40452</c:v>
                </c:pt>
                <c:pt idx="214">
                  <c:v>40483</c:v>
                </c:pt>
                <c:pt idx="215">
                  <c:v>40513</c:v>
                </c:pt>
                <c:pt idx="216">
                  <c:v>40544</c:v>
                </c:pt>
                <c:pt idx="217">
                  <c:v>40575</c:v>
                </c:pt>
                <c:pt idx="218">
                  <c:v>40603</c:v>
                </c:pt>
                <c:pt idx="219">
                  <c:v>40634</c:v>
                </c:pt>
                <c:pt idx="220">
                  <c:v>40664</c:v>
                </c:pt>
                <c:pt idx="221">
                  <c:v>40695</c:v>
                </c:pt>
                <c:pt idx="222">
                  <c:v>40725</c:v>
                </c:pt>
                <c:pt idx="223">
                  <c:v>40756</c:v>
                </c:pt>
                <c:pt idx="224">
                  <c:v>40787</c:v>
                </c:pt>
                <c:pt idx="225">
                  <c:v>40817</c:v>
                </c:pt>
                <c:pt idx="226">
                  <c:v>40848</c:v>
                </c:pt>
                <c:pt idx="227">
                  <c:v>40878</c:v>
                </c:pt>
                <c:pt idx="228">
                  <c:v>40909</c:v>
                </c:pt>
                <c:pt idx="229">
                  <c:v>40940</c:v>
                </c:pt>
                <c:pt idx="230">
                  <c:v>40969</c:v>
                </c:pt>
                <c:pt idx="231">
                  <c:v>41000</c:v>
                </c:pt>
                <c:pt idx="232">
                  <c:v>41030</c:v>
                </c:pt>
                <c:pt idx="233">
                  <c:v>41061</c:v>
                </c:pt>
                <c:pt idx="234">
                  <c:v>41091</c:v>
                </c:pt>
                <c:pt idx="235">
                  <c:v>41122</c:v>
                </c:pt>
                <c:pt idx="236">
                  <c:v>41153</c:v>
                </c:pt>
                <c:pt idx="237">
                  <c:v>41183</c:v>
                </c:pt>
                <c:pt idx="238">
                  <c:v>41214</c:v>
                </c:pt>
                <c:pt idx="239">
                  <c:v>41244</c:v>
                </c:pt>
                <c:pt idx="240">
                  <c:v>41275</c:v>
                </c:pt>
                <c:pt idx="241">
                  <c:v>41306</c:v>
                </c:pt>
                <c:pt idx="242">
                  <c:v>41334</c:v>
                </c:pt>
                <c:pt idx="243">
                  <c:v>41365</c:v>
                </c:pt>
                <c:pt idx="244">
                  <c:v>41395</c:v>
                </c:pt>
                <c:pt idx="245">
                  <c:v>41426</c:v>
                </c:pt>
                <c:pt idx="246">
                  <c:v>41456</c:v>
                </c:pt>
                <c:pt idx="247">
                  <c:v>41487</c:v>
                </c:pt>
                <c:pt idx="248">
                  <c:v>41518</c:v>
                </c:pt>
                <c:pt idx="249">
                  <c:v>41548</c:v>
                </c:pt>
                <c:pt idx="250">
                  <c:v>41579</c:v>
                </c:pt>
                <c:pt idx="251">
                  <c:v>41609</c:v>
                </c:pt>
                <c:pt idx="252">
                  <c:v>41640</c:v>
                </c:pt>
                <c:pt idx="253">
                  <c:v>41671</c:v>
                </c:pt>
                <c:pt idx="254">
                  <c:v>41699</c:v>
                </c:pt>
                <c:pt idx="255">
                  <c:v>41730</c:v>
                </c:pt>
                <c:pt idx="256">
                  <c:v>41760</c:v>
                </c:pt>
                <c:pt idx="257">
                  <c:v>41791</c:v>
                </c:pt>
                <c:pt idx="258">
                  <c:v>41821</c:v>
                </c:pt>
                <c:pt idx="259">
                  <c:v>41852</c:v>
                </c:pt>
                <c:pt idx="260">
                  <c:v>41883</c:v>
                </c:pt>
                <c:pt idx="261">
                  <c:v>41913</c:v>
                </c:pt>
                <c:pt idx="262">
                  <c:v>41944</c:v>
                </c:pt>
                <c:pt idx="263">
                  <c:v>41974</c:v>
                </c:pt>
                <c:pt idx="264">
                  <c:v>42005</c:v>
                </c:pt>
                <c:pt idx="265">
                  <c:v>42036</c:v>
                </c:pt>
                <c:pt idx="266">
                  <c:v>42064</c:v>
                </c:pt>
                <c:pt idx="267">
                  <c:v>42095</c:v>
                </c:pt>
                <c:pt idx="268">
                  <c:v>42125</c:v>
                </c:pt>
                <c:pt idx="269">
                  <c:v>42156</c:v>
                </c:pt>
                <c:pt idx="270">
                  <c:v>42186</c:v>
                </c:pt>
              </c:numCache>
            </c:numRef>
          </c:cat>
          <c:val>
            <c:numRef>
              <c:f>Data!$C$4:$C$274</c:f>
              <c:numCache>
                <c:formatCode>0.0</c:formatCode>
                <c:ptCount val="271"/>
                <c:pt idx="0">
                  <c:v>129.69999999999999</c:v>
                </c:pt>
                <c:pt idx="1">
                  <c:v>133.4</c:v>
                </c:pt>
                <c:pt idx="2">
                  <c:v>136.19999999999999</c:v>
                </c:pt>
                <c:pt idx="3">
                  <c:v>136.9</c:v>
                </c:pt>
                <c:pt idx="4">
                  <c:v>135</c:v>
                </c:pt>
                <c:pt idx="5">
                  <c:v>131.9</c:v>
                </c:pt>
                <c:pt idx="6">
                  <c:v>129.4</c:v>
                </c:pt>
                <c:pt idx="7">
                  <c:v>131.9</c:v>
                </c:pt>
                <c:pt idx="8">
                  <c:v>134.6</c:v>
                </c:pt>
                <c:pt idx="9">
                  <c:v>136.1</c:v>
                </c:pt>
                <c:pt idx="10">
                  <c:v>136.19999999999999</c:v>
                </c:pt>
                <c:pt idx="11">
                  <c:v>132.6</c:v>
                </c:pt>
                <c:pt idx="12">
                  <c:v>130.4</c:v>
                </c:pt>
                <c:pt idx="13">
                  <c:v>132.4</c:v>
                </c:pt>
                <c:pt idx="14">
                  <c:v>136.1</c:v>
                </c:pt>
                <c:pt idx="15">
                  <c:v>136.4</c:v>
                </c:pt>
                <c:pt idx="16">
                  <c:v>135.6</c:v>
                </c:pt>
                <c:pt idx="17">
                  <c:v>133.80000000000001</c:v>
                </c:pt>
                <c:pt idx="18">
                  <c:v>130.9</c:v>
                </c:pt>
                <c:pt idx="19">
                  <c:v>131.1</c:v>
                </c:pt>
                <c:pt idx="20">
                  <c:v>134.19999999999999</c:v>
                </c:pt>
                <c:pt idx="21">
                  <c:v>135.19999999999999</c:v>
                </c:pt>
                <c:pt idx="22">
                  <c:v>134.19999999999999</c:v>
                </c:pt>
                <c:pt idx="23">
                  <c:v>130.5</c:v>
                </c:pt>
                <c:pt idx="24">
                  <c:v>129.4</c:v>
                </c:pt>
                <c:pt idx="25">
                  <c:v>131.1</c:v>
                </c:pt>
                <c:pt idx="26">
                  <c:v>134.4</c:v>
                </c:pt>
                <c:pt idx="27">
                  <c:v>134.80000000000001</c:v>
                </c:pt>
                <c:pt idx="28">
                  <c:v>133.4</c:v>
                </c:pt>
                <c:pt idx="29">
                  <c:v>130.5</c:v>
                </c:pt>
                <c:pt idx="30">
                  <c:v>128.30000000000001</c:v>
                </c:pt>
                <c:pt idx="31">
                  <c:v>130.1</c:v>
                </c:pt>
                <c:pt idx="32">
                  <c:v>132.69999999999999</c:v>
                </c:pt>
                <c:pt idx="33">
                  <c:v>134.5</c:v>
                </c:pt>
                <c:pt idx="34">
                  <c:v>133.69999999999999</c:v>
                </c:pt>
                <c:pt idx="35">
                  <c:v>130.6</c:v>
                </c:pt>
                <c:pt idx="36">
                  <c:v>130</c:v>
                </c:pt>
                <c:pt idx="37">
                  <c:v>131.19999999999999</c:v>
                </c:pt>
                <c:pt idx="38">
                  <c:v>134.80000000000001</c:v>
                </c:pt>
                <c:pt idx="39">
                  <c:v>134.9</c:v>
                </c:pt>
                <c:pt idx="40">
                  <c:v>133.69999999999999</c:v>
                </c:pt>
                <c:pt idx="41">
                  <c:v>130.80000000000001</c:v>
                </c:pt>
                <c:pt idx="42">
                  <c:v>128.30000000000001</c:v>
                </c:pt>
                <c:pt idx="43">
                  <c:v>128.1</c:v>
                </c:pt>
                <c:pt idx="44">
                  <c:v>131.5</c:v>
                </c:pt>
                <c:pt idx="45">
                  <c:v>133.4</c:v>
                </c:pt>
                <c:pt idx="46">
                  <c:v>133.4</c:v>
                </c:pt>
                <c:pt idx="47">
                  <c:v>130.30000000000001</c:v>
                </c:pt>
                <c:pt idx="48">
                  <c:v>129.6</c:v>
                </c:pt>
                <c:pt idx="49">
                  <c:v>131.9</c:v>
                </c:pt>
                <c:pt idx="50">
                  <c:v>134.5</c:v>
                </c:pt>
                <c:pt idx="51">
                  <c:v>136.1</c:v>
                </c:pt>
                <c:pt idx="52">
                  <c:v>135.30000000000001</c:v>
                </c:pt>
                <c:pt idx="53">
                  <c:v>132.4</c:v>
                </c:pt>
                <c:pt idx="54">
                  <c:v>130.19999999999999</c:v>
                </c:pt>
                <c:pt idx="55">
                  <c:v>130</c:v>
                </c:pt>
                <c:pt idx="56">
                  <c:v>133</c:v>
                </c:pt>
                <c:pt idx="57">
                  <c:v>134.9</c:v>
                </c:pt>
                <c:pt idx="58">
                  <c:v>134.69999999999999</c:v>
                </c:pt>
                <c:pt idx="59">
                  <c:v>131.6</c:v>
                </c:pt>
                <c:pt idx="60">
                  <c:v>129.80000000000001</c:v>
                </c:pt>
                <c:pt idx="61">
                  <c:v>131.9</c:v>
                </c:pt>
                <c:pt idx="62">
                  <c:v>134.9</c:v>
                </c:pt>
                <c:pt idx="63">
                  <c:v>135.80000000000001</c:v>
                </c:pt>
                <c:pt idx="64">
                  <c:v>135.30000000000001</c:v>
                </c:pt>
                <c:pt idx="65">
                  <c:v>132.5</c:v>
                </c:pt>
                <c:pt idx="66">
                  <c:v>129.6</c:v>
                </c:pt>
                <c:pt idx="67">
                  <c:v>131.6</c:v>
                </c:pt>
                <c:pt idx="68">
                  <c:v>133.6</c:v>
                </c:pt>
                <c:pt idx="69">
                  <c:v>135.6</c:v>
                </c:pt>
                <c:pt idx="70">
                  <c:v>135</c:v>
                </c:pt>
                <c:pt idx="71">
                  <c:v>130.69999999999999</c:v>
                </c:pt>
                <c:pt idx="72">
                  <c:v>127.9</c:v>
                </c:pt>
                <c:pt idx="73">
                  <c:v>129.69999999999999</c:v>
                </c:pt>
                <c:pt idx="74">
                  <c:v>132.69999999999999</c:v>
                </c:pt>
                <c:pt idx="75">
                  <c:v>135.19999999999999</c:v>
                </c:pt>
                <c:pt idx="76">
                  <c:v>134.19999999999999</c:v>
                </c:pt>
                <c:pt idx="77">
                  <c:v>130.9</c:v>
                </c:pt>
                <c:pt idx="78">
                  <c:v>127.3</c:v>
                </c:pt>
                <c:pt idx="79">
                  <c:v>127.5</c:v>
                </c:pt>
                <c:pt idx="80">
                  <c:v>131.80000000000001</c:v>
                </c:pt>
                <c:pt idx="81">
                  <c:v>134.6</c:v>
                </c:pt>
                <c:pt idx="82">
                  <c:v>133.6</c:v>
                </c:pt>
                <c:pt idx="83">
                  <c:v>130.1</c:v>
                </c:pt>
                <c:pt idx="84">
                  <c:v>126.8</c:v>
                </c:pt>
                <c:pt idx="85">
                  <c:v>129.19999999999999</c:v>
                </c:pt>
                <c:pt idx="86">
                  <c:v>132.5</c:v>
                </c:pt>
                <c:pt idx="87">
                  <c:v>133.30000000000001</c:v>
                </c:pt>
                <c:pt idx="88">
                  <c:v>132.19999999999999</c:v>
                </c:pt>
                <c:pt idx="89">
                  <c:v>128.30000000000001</c:v>
                </c:pt>
                <c:pt idx="90">
                  <c:v>124.5</c:v>
                </c:pt>
                <c:pt idx="91">
                  <c:v>125.3</c:v>
                </c:pt>
                <c:pt idx="92">
                  <c:v>130.4</c:v>
                </c:pt>
                <c:pt idx="93">
                  <c:v>132.80000000000001</c:v>
                </c:pt>
                <c:pt idx="94">
                  <c:v>131.80000000000001</c:v>
                </c:pt>
                <c:pt idx="95">
                  <c:v>127.8</c:v>
                </c:pt>
                <c:pt idx="96">
                  <c:v>125.4</c:v>
                </c:pt>
                <c:pt idx="97">
                  <c:v>128.4</c:v>
                </c:pt>
                <c:pt idx="98">
                  <c:v>132.19999999999999</c:v>
                </c:pt>
                <c:pt idx="99">
                  <c:v>131.9</c:v>
                </c:pt>
                <c:pt idx="100">
                  <c:v>129.80000000000001</c:v>
                </c:pt>
                <c:pt idx="101">
                  <c:v>126.3</c:v>
                </c:pt>
                <c:pt idx="102">
                  <c:v>122.6</c:v>
                </c:pt>
                <c:pt idx="103">
                  <c:v>122.6</c:v>
                </c:pt>
                <c:pt idx="104">
                  <c:v>126.8</c:v>
                </c:pt>
                <c:pt idx="105">
                  <c:v>129.5</c:v>
                </c:pt>
                <c:pt idx="106">
                  <c:v>128</c:v>
                </c:pt>
                <c:pt idx="107">
                  <c:v>123.7</c:v>
                </c:pt>
                <c:pt idx="108">
                  <c:v>120.4</c:v>
                </c:pt>
                <c:pt idx="109">
                  <c:v>123.5</c:v>
                </c:pt>
                <c:pt idx="110">
                  <c:v>128.19999999999999</c:v>
                </c:pt>
                <c:pt idx="111">
                  <c:v>128.80000000000001</c:v>
                </c:pt>
                <c:pt idx="112">
                  <c:v>127.1</c:v>
                </c:pt>
                <c:pt idx="113">
                  <c:v>122.7</c:v>
                </c:pt>
                <c:pt idx="114">
                  <c:v>118.7</c:v>
                </c:pt>
                <c:pt idx="115">
                  <c:v>120.5</c:v>
                </c:pt>
                <c:pt idx="116">
                  <c:v>124.6</c:v>
                </c:pt>
                <c:pt idx="117">
                  <c:v>126.8</c:v>
                </c:pt>
                <c:pt idx="118">
                  <c:v>125.5</c:v>
                </c:pt>
                <c:pt idx="119">
                  <c:v>121.5</c:v>
                </c:pt>
                <c:pt idx="120">
                  <c:v>118.1</c:v>
                </c:pt>
                <c:pt idx="121">
                  <c:v>120.6</c:v>
                </c:pt>
                <c:pt idx="122">
                  <c:v>123.6</c:v>
                </c:pt>
                <c:pt idx="123">
                  <c:v>123.9</c:v>
                </c:pt>
                <c:pt idx="124">
                  <c:v>122.5</c:v>
                </c:pt>
                <c:pt idx="125">
                  <c:v>119.5</c:v>
                </c:pt>
                <c:pt idx="126">
                  <c:v>116.2</c:v>
                </c:pt>
                <c:pt idx="127">
                  <c:v>117.2</c:v>
                </c:pt>
                <c:pt idx="128">
                  <c:v>122</c:v>
                </c:pt>
                <c:pt idx="129">
                  <c:v>124.8</c:v>
                </c:pt>
                <c:pt idx="130">
                  <c:v>123.1</c:v>
                </c:pt>
                <c:pt idx="131">
                  <c:v>119</c:v>
                </c:pt>
                <c:pt idx="132">
                  <c:v>115.8</c:v>
                </c:pt>
                <c:pt idx="133">
                  <c:v>118.6</c:v>
                </c:pt>
                <c:pt idx="134">
                  <c:v>123.5</c:v>
                </c:pt>
                <c:pt idx="135">
                  <c:v>124.3</c:v>
                </c:pt>
                <c:pt idx="136">
                  <c:v>123.4</c:v>
                </c:pt>
                <c:pt idx="137">
                  <c:v>120.1</c:v>
                </c:pt>
                <c:pt idx="138">
                  <c:v>115.9</c:v>
                </c:pt>
                <c:pt idx="139">
                  <c:v>116.5</c:v>
                </c:pt>
                <c:pt idx="140">
                  <c:v>121.2</c:v>
                </c:pt>
                <c:pt idx="141">
                  <c:v>124.1</c:v>
                </c:pt>
                <c:pt idx="142">
                  <c:v>123</c:v>
                </c:pt>
                <c:pt idx="143">
                  <c:v>118.8</c:v>
                </c:pt>
                <c:pt idx="144">
                  <c:v>116.1</c:v>
                </c:pt>
                <c:pt idx="145">
                  <c:v>118.7</c:v>
                </c:pt>
                <c:pt idx="146">
                  <c:v>123.5</c:v>
                </c:pt>
                <c:pt idx="147">
                  <c:v>123.7</c:v>
                </c:pt>
                <c:pt idx="148">
                  <c:v>122.4</c:v>
                </c:pt>
                <c:pt idx="149">
                  <c:v>118.3</c:v>
                </c:pt>
                <c:pt idx="150">
                  <c:v>113.8</c:v>
                </c:pt>
                <c:pt idx="151">
                  <c:v>115.8</c:v>
                </c:pt>
                <c:pt idx="152">
                  <c:v>120.5</c:v>
                </c:pt>
                <c:pt idx="153">
                  <c:v>122.7</c:v>
                </c:pt>
                <c:pt idx="154">
                  <c:v>121.5</c:v>
                </c:pt>
                <c:pt idx="155">
                  <c:v>117.5</c:v>
                </c:pt>
                <c:pt idx="156">
                  <c:v>114.9</c:v>
                </c:pt>
                <c:pt idx="157">
                  <c:v>116.6</c:v>
                </c:pt>
                <c:pt idx="158">
                  <c:v>122</c:v>
                </c:pt>
                <c:pt idx="159">
                  <c:v>123.4</c:v>
                </c:pt>
                <c:pt idx="160">
                  <c:v>122.4</c:v>
                </c:pt>
                <c:pt idx="161">
                  <c:v>118.9</c:v>
                </c:pt>
                <c:pt idx="162">
                  <c:v>113.8</c:v>
                </c:pt>
                <c:pt idx="163">
                  <c:v>116.1</c:v>
                </c:pt>
                <c:pt idx="164">
                  <c:v>121.7</c:v>
                </c:pt>
                <c:pt idx="165">
                  <c:v>123.3</c:v>
                </c:pt>
                <c:pt idx="166">
                  <c:v>121.7</c:v>
                </c:pt>
                <c:pt idx="167">
                  <c:v>118.6</c:v>
                </c:pt>
                <c:pt idx="168">
                  <c:v>115.988</c:v>
                </c:pt>
                <c:pt idx="169">
                  <c:v>119.017</c:v>
                </c:pt>
                <c:pt idx="170">
                  <c:v>122.58199999999999</c:v>
                </c:pt>
                <c:pt idx="171">
                  <c:v>122.934</c:v>
                </c:pt>
                <c:pt idx="172">
                  <c:v>121.452</c:v>
                </c:pt>
                <c:pt idx="173">
                  <c:v>117.22499999999999</c:v>
                </c:pt>
                <c:pt idx="174">
                  <c:v>113.5</c:v>
                </c:pt>
                <c:pt idx="175">
                  <c:v>114.43899999999999</c:v>
                </c:pt>
                <c:pt idx="176">
                  <c:v>119.535</c:v>
                </c:pt>
                <c:pt idx="177">
                  <c:v>121.846</c:v>
                </c:pt>
                <c:pt idx="178">
                  <c:v>121.20399999999999</c:v>
                </c:pt>
                <c:pt idx="179">
                  <c:v>118.25700000000001</c:v>
                </c:pt>
                <c:pt idx="180">
                  <c:v>115.795</c:v>
                </c:pt>
                <c:pt idx="181">
                  <c:v>117.839</c:v>
                </c:pt>
                <c:pt idx="182">
                  <c:v>120.881</c:v>
                </c:pt>
                <c:pt idx="183">
                  <c:v>122.113</c:v>
                </c:pt>
                <c:pt idx="184">
                  <c:v>120.752</c:v>
                </c:pt>
                <c:pt idx="185">
                  <c:v>117.01900000000001</c:v>
                </c:pt>
                <c:pt idx="186">
                  <c:v>114.357</c:v>
                </c:pt>
                <c:pt idx="187">
                  <c:v>116.376</c:v>
                </c:pt>
                <c:pt idx="188">
                  <c:v>121.16800000000001</c:v>
                </c:pt>
                <c:pt idx="189">
                  <c:v>122.24299999999999</c:v>
                </c:pt>
                <c:pt idx="190">
                  <c:v>121.262</c:v>
                </c:pt>
                <c:pt idx="191">
                  <c:v>117.078</c:v>
                </c:pt>
                <c:pt idx="192">
                  <c:v>114.764</c:v>
                </c:pt>
                <c:pt idx="193">
                  <c:v>118.825</c:v>
                </c:pt>
                <c:pt idx="194">
                  <c:v>122.545</c:v>
                </c:pt>
                <c:pt idx="195">
                  <c:v>123.208</c:v>
                </c:pt>
                <c:pt idx="196">
                  <c:v>121.751</c:v>
                </c:pt>
                <c:pt idx="197">
                  <c:v>118.79900000000001</c:v>
                </c:pt>
                <c:pt idx="198">
                  <c:v>115.62</c:v>
                </c:pt>
                <c:pt idx="199">
                  <c:v>117.13</c:v>
                </c:pt>
                <c:pt idx="200">
                  <c:v>122.476</c:v>
                </c:pt>
                <c:pt idx="201">
                  <c:v>123.998</c:v>
                </c:pt>
                <c:pt idx="202">
                  <c:v>122.465</c:v>
                </c:pt>
                <c:pt idx="203">
                  <c:v>119.357</c:v>
                </c:pt>
                <c:pt idx="204">
                  <c:v>116.678</c:v>
                </c:pt>
                <c:pt idx="205">
                  <c:v>118.869</c:v>
                </c:pt>
                <c:pt idx="206">
                  <c:v>122.07299999999999</c:v>
                </c:pt>
                <c:pt idx="207">
                  <c:v>122.143</c:v>
                </c:pt>
                <c:pt idx="208">
                  <c:v>121.006</c:v>
                </c:pt>
                <c:pt idx="209">
                  <c:v>118.319</c:v>
                </c:pt>
                <c:pt idx="210">
                  <c:v>115.248</c:v>
                </c:pt>
                <c:pt idx="211">
                  <c:v>116.667</c:v>
                </c:pt>
                <c:pt idx="212">
                  <c:v>121.011</c:v>
                </c:pt>
                <c:pt idx="213">
                  <c:v>122.45399999999999</c:v>
                </c:pt>
                <c:pt idx="214">
                  <c:v>121.498</c:v>
                </c:pt>
                <c:pt idx="215">
                  <c:v>118.071</c:v>
                </c:pt>
                <c:pt idx="216">
                  <c:v>116.664</c:v>
                </c:pt>
                <c:pt idx="217">
                  <c:v>118.369</c:v>
                </c:pt>
                <c:pt idx="218">
                  <c:v>121.286</c:v>
                </c:pt>
                <c:pt idx="219">
                  <c:v>122.226</c:v>
                </c:pt>
                <c:pt idx="220">
                  <c:v>122.271</c:v>
                </c:pt>
                <c:pt idx="221">
                  <c:v>120.578</c:v>
                </c:pt>
                <c:pt idx="222">
                  <c:v>118.77</c:v>
                </c:pt>
                <c:pt idx="223">
                  <c:v>121.547</c:v>
                </c:pt>
                <c:pt idx="224">
                  <c:v>125.27200000000001</c:v>
                </c:pt>
                <c:pt idx="225">
                  <c:v>127.59</c:v>
                </c:pt>
                <c:pt idx="226">
                  <c:v>127.285</c:v>
                </c:pt>
                <c:pt idx="227">
                  <c:v>123.47</c:v>
                </c:pt>
                <c:pt idx="228">
                  <c:v>122.105</c:v>
                </c:pt>
                <c:pt idx="229">
                  <c:v>123.312</c:v>
                </c:pt>
                <c:pt idx="230">
                  <c:v>127.258</c:v>
                </c:pt>
                <c:pt idx="231">
                  <c:v>128.48500000000001</c:v>
                </c:pt>
                <c:pt idx="232">
                  <c:v>127.688</c:v>
                </c:pt>
                <c:pt idx="233">
                  <c:v>125.241</c:v>
                </c:pt>
                <c:pt idx="234">
                  <c:v>122.3</c:v>
                </c:pt>
                <c:pt idx="235">
                  <c:v>123.568</c:v>
                </c:pt>
                <c:pt idx="236">
                  <c:v>128.63</c:v>
                </c:pt>
                <c:pt idx="237">
                  <c:v>131.35900000000001</c:v>
                </c:pt>
                <c:pt idx="238">
                  <c:v>129.57300000000001</c:v>
                </c:pt>
                <c:pt idx="239">
                  <c:v>125.65600000000001</c:v>
                </c:pt>
                <c:pt idx="240">
                  <c:v>124.687</c:v>
                </c:pt>
                <c:pt idx="241">
                  <c:v>126.303</c:v>
                </c:pt>
                <c:pt idx="242">
                  <c:v>128.279</c:v>
                </c:pt>
                <c:pt idx="243">
                  <c:v>128.86099999999999</c:v>
                </c:pt>
                <c:pt idx="244">
                  <c:v>127.952</c:v>
                </c:pt>
                <c:pt idx="245">
                  <c:v>126.205</c:v>
                </c:pt>
                <c:pt idx="246">
                  <c:v>124.215</c:v>
                </c:pt>
                <c:pt idx="247">
                  <c:v>125.767</c:v>
                </c:pt>
                <c:pt idx="248">
                  <c:v>129.70099999999999</c:v>
                </c:pt>
                <c:pt idx="249">
                  <c:v>131.07</c:v>
                </c:pt>
                <c:pt idx="250">
                  <c:v>129.435</c:v>
                </c:pt>
                <c:pt idx="251">
                  <c:v>126.461</c:v>
                </c:pt>
                <c:pt idx="252">
                  <c:v>124.27500000000001</c:v>
                </c:pt>
                <c:pt idx="253">
                  <c:v>125.49299999999999</c:v>
                </c:pt>
                <c:pt idx="254">
                  <c:v>128.88800000000001</c:v>
                </c:pt>
                <c:pt idx="255">
                  <c:v>129.62899999999999</c:v>
                </c:pt>
                <c:pt idx="256">
                  <c:v>128.96299999999999</c:v>
                </c:pt>
                <c:pt idx="257">
                  <c:v>127.30200000000001</c:v>
                </c:pt>
                <c:pt idx="258">
                  <c:v>124.645</c:v>
                </c:pt>
                <c:pt idx="259">
                  <c:v>125.726</c:v>
                </c:pt>
                <c:pt idx="260">
                  <c:v>130.32400000000001</c:v>
                </c:pt>
                <c:pt idx="261">
                  <c:v>131.96100000000001</c:v>
                </c:pt>
                <c:pt idx="262">
                  <c:v>129.023</c:v>
                </c:pt>
                <c:pt idx="263">
                  <c:v>123.94199999999999</c:v>
                </c:pt>
                <c:pt idx="264">
                  <c:v>122.527</c:v>
                </c:pt>
                <c:pt idx="265">
                  <c:v>124.45699999999999</c:v>
                </c:pt>
                <c:pt idx="266">
                  <c:v>128.245</c:v>
                </c:pt>
                <c:pt idx="267">
                  <c:v>128.59299999999999</c:v>
                </c:pt>
                <c:pt idx="268">
                  <c:v>127.083</c:v>
                </c:pt>
                <c:pt idx="269">
                  <c:v>124.95399999999999</c:v>
                </c:pt>
                <c:pt idx="270">
                  <c:v>122.607</c:v>
                </c:pt>
              </c:numCache>
            </c:numRef>
          </c:val>
          <c:smooth val="0"/>
          <c:extLst>
            <c:ext xmlns:c16="http://schemas.microsoft.com/office/drawing/2014/chart" uri="{C3380CC4-5D6E-409C-BE32-E72D297353CC}">
              <c16:uniqueId val="{00000000-536C-4AB9-8F54-3D70E40937CC}"/>
            </c:ext>
          </c:extLst>
        </c:ser>
        <c:dLbls>
          <c:showLegendKey val="0"/>
          <c:showVal val="0"/>
          <c:showCatName val="0"/>
          <c:showSerName val="0"/>
          <c:showPercent val="0"/>
          <c:showBubbleSize val="0"/>
        </c:dLbls>
        <c:marker val="1"/>
        <c:smooth val="0"/>
        <c:axId val="740862984"/>
        <c:axId val="740861672"/>
      </c:lineChart>
      <c:dateAx>
        <c:axId val="740862984"/>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740861672"/>
        <c:crosses val="autoZero"/>
        <c:auto val="1"/>
        <c:lblOffset val="100"/>
        <c:baseTimeUnit val="months"/>
      </c:dateAx>
      <c:valAx>
        <c:axId val="740861672"/>
        <c:scaling>
          <c:orientation val="minMax"/>
        </c:scaling>
        <c:delete val="0"/>
        <c:axPos val="l"/>
        <c:numFmt formatCode="General" sourceLinked="0"/>
        <c:majorTickMark val="out"/>
        <c:minorTickMark val="none"/>
        <c:tickLblPos val="nextTo"/>
        <c:txPr>
          <a:bodyPr/>
          <a:lstStyle/>
          <a:p>
            <a:pPr>
              <a:defRPr sz="800" b="0"/>
            </a:pPr>
            <a:endParaRPr lang="en-US"/>
          </a:p>
        </c:txPr>
        <c:crossAx val="74086298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All items vs Education, Communications of Differences</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Scatterplots!ScatterX_C7883</c:f>
              <c:numCache>
                <c:formatCode>General</c:formatCode>
                <c:ptCount val="270"/>
                <c:pt idx="0">
                  <c:v>0</c:v>
                </c:pt>
                <c:pt idx="1">
                  <c:v>0.10000000000000853</c:v>
                </c:pt>
                <c:pt idx="2">
                  <c:v>-0.10000000000000853</c:v>
                </c:pt>
                <c:pt idx="3">
                  <c:v>0.20000000000000284</c:v>
                </c:pt>
                <c:pt idx="4">
                  <c:v>0</c:v>
                </c:pt>
                <c:pt idx="5">
                  <c:v>0.29999999999999716</c:v>
                </c:pt>
                <c:pt idx="6">
                  <c:v>0.79999999999999716</c:v>
                </c:pt>
                <c:pt idx="7">
                  <c:v>1.4000000000000057</c:v>
                </c:pt>
                <c:pt idx="8">
                  <c:v>0.20000000000000284</c:v>
                </c:pt>
                <c:pt idx="9">
                  <c:v>9.9999999999994316E-2</c:v>
                </c:pt>
                <c:pt idx="10">
                  <c:v>0.10000000000000853</c:v>
                </c:pt>
                <c:pt idx="11">
                  <c:v>9.9999999999994316E-2</c:v>
                </c:pt>
                <c:pt idx="12">
                  <c:v>0.40000000000000568</c:v>
                </c:pt>
                <c:pt idx="13">
                  <c:v>-0.10000000000000853</c:v>
                </c:pt>
                <c:pt idx="14">
                  <c:v>0</c:v>
                </c:pt>
                <c:pt idx="15">
                  <c:v>0.10000000000000853</c:v>
                </c:pt>
                <c:pt idx="16">
                  <c:v>0.19999999999998863</c:v>
                </c:pt>
                <c:pt idx="17">
                  <c:v>0.10000000000000853</c:v>
                </c:pt>
                <c:pt idx="18">
                  <c:v>0.79999999999999716</c:v>
                </c:pt>
                <c:pt idx="19">
                  <c:v>1.2000000000000028</c:v>
                </c:pt>
                <c:pt idx="20">
                  <c:v>9.9999999999994316E-2</c:v>
                </c:pt>
                <c:pt idx="21">
                  <c:v>0</c:v>
                </c:pt>
                <c:pt idx="22">
                  <c:v>0</c:v>
                </c:pt>
                <c:pt idx="23">
                  <c:v>1</c:v>
                </c:pt>
                <c:pt idx="24">
                  <c:v>0</c:v>
                </c:pt>
                <c:pt idx="25">
                  <c:v>-9.9999999999994316E-2</c:v>
                </c:pt>
                <c:pt idx="26">
                  <c:v>0</c:v>
                </c:pt>
                <c:pt idx="27">
                  <c:v>-0.10000000000000853</c:v>
                </c:pt>
                <c:pt idx="28">
                  <c:v>0.20000000000000284</c:v>
                </c:pt>
                <c:pt idx="29">
                  <c:v>0.20000000000000284</c:v>
                </c:pt>
                <c:pt idx="30">
                  <c:v>0.90000000000000568</c:v>
                </c:pt>
                <c:pt idx="31">
                  <c:v>1.2999999999999972</c:v>
                </c:pt>
                <c:pt idx="32">
                  <c:v>0</c:v>
                </c:pt>
                <c:pt idx="33">
                  <c:v>0</c:v>
                </c:pt>
                <c:pt idx="34">
                  <c:v>0.20000000000000284</c:v>
                </c:pt>
                <c:pt idx="35">
                  <c:v>0.19999999999998863</c:v>
                </c:pt>
                <c:pt idx="36">
                  <c:v>0.10000000000000853</c:v>
                </c:pt>
                <c:pt idx="37">
                  <c:v>0.20000000000000284</c:v>
                </c:pt>
                <c:pt idx="38">
                  <c:v>-0.5</c:v>
                </c:pt>
                <c:pt idx="39">
                  <c:v>0.5</c:v>
                </c:pt>
                <c:pt idx="40">
                  <c:v>0.19999999999998863</c:v>
                </c:pt>
                <c:pt idx="41">
                  <c:v>0.10000000000000853</c:v>
                </c:pt>
                <c:pt idx="42">
                  <c:v>1</c:v>
                </c:pt>
                <c:pt idx="43">
                  <c:v>1.0999999999999943</c:v>
                </c:pt>
                <c:pt idx="44">
                  <c:v>0.20000000000000284</c:v>
                </c:pt>
                <c:pt idx="45">
                  <c:v>0</c:v>
                </c:pt>
                <c:pt idx="46">
                  <c:v>9.9999999999994316E-2</c:v>
                </c:pt>
                <c:pt idx="47">
                  <c:v>0.30000000000001137</c:v>
                </c:pt>
                <c:pt idx="48">
                  <c:v>9.9999999999994316E-2</c:v>
                </c:pt>
                <c:pt idx="49">
                  <c:v>0</c:v>
                </c:pt>
                <c:pt idx="50">
                  <c:v>0</c:v>
                </c:pt>
                <c:pt idx="51">
                  <c:v>9.9999999999994316E-2</c:v>
                </c:pt>
                <c:pt idx="52">
                  <c:v>0.10000000000000853</c:v>
                </c:pt>
                <c:pt idx="53">
                  <c:v>0.20000000000000284</c:v>
                </c:pt>
                <c:pt idx="54">
                  <c:v>0.69999999999998863</c:v>
                </c:pt>
                <c:pt idx="55">
                  <c:v>1.1000000000000085</c:v>
                </c:pt>
                <c:pt idx="56">
                  <c:v>0.20000000000000284</c:v>
                </c:pt>
                <c:pt idx="57">
                  <c:v>9.9999999999994316E-2</c:v>
                </c:pt>
                <c:pt idx="58">
                  <c:v>0</c:v>
                </c:pt>
                <c:pt idx="59">
                  <c:v>-9.9999999999994316E-2</c:v>
                </c:pt>
                <c:pt idx="60">
                  <c:v>-0.10000000000000853</c:v>
                </c:pt>
                <c:pt idx="61">
                  <c:v>0.10000000000000853</c:v>
                </c:pt>
                <c:pt idx="62">
                  <c:v>0</c:v>
                </c:pt>
                <c:pt idx="63">
                  <c:v>0.19999999999998863</c:v>
                </c:pt>
                <c:pt idx="64">
                  <c:v>0</c:v>
                </c:pt>
                <c:pt idx="65">
                  <c:v>-9.9999999999994316E-2</c:v>
                </c:pt>
                <c:pt idx="66">
                  <c:v>9.9999999999994316E-2</c:v>
                </c:pt>
                <c:pt idx="67">
                  <c:v>0.80000000000001137</c:v>
                </c:pt>
                <c:pt idx="68">
                  <c:v>9.9999999999994316E-2</c:v>
                </c:pt>
                <c:pt idx="69">
                  <c:v>0</c:v>
                </c:pt>
                <c:pt idx="70">
                  <c:v>-0.29999999999999716</c:v>
                </c:pt>
                <c:pt idx="71">
                  <c:v>0.20000000000000284</c:v>
                </c:pt>
                <c:pt idx="72">
                  <c:v>0</c:v>
                </c:pt>
                <c:pt idx="73">
                  <c:v>-0.10000000000000853</c:v>
                </c:pt>
                <c:pt idx="74">
                  <c:v>-9.9999999999994316E-2</c:v>
                </c:pt>
                <c:pt idx="75">
                  <c:v>-0.29999999999999716</c:v>
                </c:pt>
                <c:pt idx="76">
                  <c:v>-0.10000000000000853</c:v>
                </c:pt>
                <c:pt idx="77">
                  <c:v>0.10000000000000853</c:v>
                </c:pt>
                <c:pt idx="78">
                  <c:v>0.79999999999999716</c:v>
                </c:pt>
                <c:pt idx="79">
                  <c:v>0.70000000000000284</c:v>
                </c:pt>
                <c:pt idx="80">
                  <c:v>0.19999999999998863</c:v>
                </c:pt>
                <c:pt idx="81">
                  <c:v>0.10000000000000853</c:v>
                </c:pt>
                <c:pt idx="82">
                  <c:v>9.9999999999994316E-2</c:v>
                </c:pt>
                <c:pt idx="83">
                  <c:v>0.40000000000000568</c:v>
                </c:pt>
                <c:pt idx="84">
                  <c:v>-0.5</c:v>
                </c:pt>
                <c:pt idx="85">
                  <c:v>-0.20000000000000284</c:v>
                </c:pt>
                <c:pt idx="86">
                  <c:v>-0.20000000000000284</c:v>
                </c:pt>
                <c:pt idx="87">
                  <c:v>0</c:v>
                </c:pt>
                <c:pt idx="88">
                  <c:v>-0.29999999999999716</c:v>
                </c:pt>
                <c:pt idx="89">
                  <c:v>0.5</c:v>
                </c:pt>
                <c:pt idx="90">
                  <c:v>0.79999999999999716</c:v>
                </c:pt>
                <c:pt idx="91">
                  <c:v>0.10000000000000853</c:v>
                </c:pt>
                <c:pt idx="92">
                  <c:v>0.69999999999998863</c:v>
                </c:pt>
                <c:pt idx="93">
                  <c:v>-0.39999999999999147</c:v>
                </c:pt>
                <c:pt idx="94">
                  <c:v>0.39999999999999147</c:v>
                </c:pt>
                <c:pt idx="95">
                  <c:v>0.30000000000001137</c:v>
                </c:pt>
                <c:pt idx="96">
                  <c:v>9.9999999999994316E-2</c:v>
                </c:pt>
                <c:pt idx="97">
                  <c:v>0.29999999999999716</c:v>
                </c:pt>
                <c:pt idx="98">
                  <c:v>-0.20000000000000284</c:v>
                </c:pt>
                <c:pt idx="99">
                  <c:v>-9.9999999999994316E-2</c:v>
                </c:pt>
                <c:pt idx="100">
                  <c:v>0.40000000000000568</c:v>
                </c:pt>
                <c:pt idx="101">
                  <c:v>0.39999999999999147</c:v>
                </c:pt>
                <c:pt idx="102">
                  <c:v>1</c:v>
                </c:pt>
                <c:pt idx="103">
                  <c:v>0.79999999999999716</c:v>
                </c:pt>
                <c:pt idx="104">
                  <c:v>0.5</c:v>
                </c:pt>
                <c:pt idx="105">
                  <c:v>-9.9999999999994316E-2</c:v>
                </c:pt>
                <c:pt idx="106">
                  <c:v>-9.9999999999994316E-2</c:v>
                </c:pt>
                <c:pt idx="107">
                  <c:v>0.29999999999999716</c:v>
                </c:pt>
                <c:pt idx="108">
                  <c:v>9.9999999999994316E-2</c:v>
                </c:pt>
                <c:pt idx="109">
                  <c:v>-0.70000000000000284</c:v>
                </c:pt>
                <c:pt idx="110">
                  <c:v>-0.39999999999999147</c:v>
                </c:pt>
                <c:pt idx="111">
                  <c:v>0.39999999999999147</c:v>
                </c:pt>
                <c:pt idx="112">
                  <c:v>0.30000000000001137</c:v>
                </c:pt>
                <c:pt idx="113">
                  <c:v>0.69999999999998863</c:v>
                </c:pt>
                <c:pt idx="114">
                  <c:v>1.3000000000000114</c:v>
                </c:pt>
                <c:pt idx="115">
                  <c:v>0.59999999999999432</c:v>
                </c:pt>
                <c:pt idx="116">
                  <c:v>-9.9999999999994316E-2</c:v>
                </c:pt>
                <c:pt idx="117">
                  <c:v>-0.10000000000000853</c:v>
                </c:pt>
                <c:pt idx="118">
                  <c:v>-9.9999999999994316E-2</c:v>
                </c:pt>
                <c:pt idx="119">
                  <c:v>0.5</c:v>
                </c:pt>
                <c:pt idx="120">
                  <c:v>0</c:v>
                </c:pt>
                <c:pt idx="121">
                  <c:v>-0.29999999999999716</c:v>
                </c:pt>
                <c:pt idx="122">
                  <c:v>-0.40000000000000568</c:v>
                </c:pt>
                <c:pt idx="123">
                  <c:v>-0.40000000000000568</c:v>
                </c:pt>
                <c:pt idx="124">
                  <c:v>-9.9999999999994316E-2</c:v>
                </c:pt>
                <c:pt idx="125">
                  <c:v>0.40000000000000568</c:v>
                </c:pt>
                <c:pt idx="126">
                  <c:v>1.1999999999999886</c:v>
                </c:pt>
                <c:pt idx="127">
                  <c:v>0.80000000000001137</c:v>
                </c:pt>
                <c:pt idx="128">
                  <c:v>0</c:v>
                </c:pt>
                <c:pt idx="129">
                  <c:v>-0.10000000000000853</c:v>
                </c:pt>
                <c:pt idx="130">
                  <c:v>0.10000000000000853</c:v>
                </c:pt>
                <c:pt idx="131">
                  <c:v>0.19999999999998863</c:v>
                </c:pt>
                <c:pt idx="132">
                  <c:v>0.10000000000000853</c:v>
                </c:pt>
                <c:pt idx="133">
                  <c:v>-0.10000000000000853</c:v>
                </c:pt>
                <c:pt idx="134">
                  <c:v>-0.19999999999998863</c:v>
                </c:pt>
                <c:pt idx="135">
                  <c:v>-0.30000000000001137</c:v>
                </c:pt>
                <c:pt idx="136">
                  <c:v>0.20000000000000284</c:v>
                </c:pt>
                <c:pt idx="137">
                  <c:v>0.10000000000000853</c:v>
                </c:pt>
                <c:pt idx="138">
                  <c:v>0.79999999999999716</c:v>
                </c:pt>
                <c:pt idx="139">
                  <c:v>1.2000000000000028</c:v>
                </c:pt>
                <c:pt idx="140">
                  <c:v>-0.40000000000000568</c:v>
                </c:pt>
                <c:pt idx="141">
                  <c:v>0.20000000000000284</c:v>
                </c:pt>
                <c:pt idx="142">
                  <c:v>-0.10000000000000853</c:v>
                </c:pt>
                <c:pt idx="143">
                  <c:v>0.10000000000000853</c:v>
                </c:pt>
                <c:pt idx="144">
                  <c:v>9.9999999999994316E-2</c:v>
                </c:pt>
                <c:pt idx="145">
                  <c:v>-9.9999999999994316E-2</c:v>
                </c:pt>
                <c:pt idx="146">
                  <c:v>0.20000000000000284</c:v>
                </c:pt>
                <c:pt idx="147">
                  <c:v>-0.20000000000000284</c:v>
                </c:pt>
                <c:pt idx="148">
                  <c:v>9.9999999999994316E-2</c:v>
                </c:pt>
                <c:pt idx="149">
                  <c:v>0.10000000000000853</c:v>
                </c:pt>
                <c:pt idx="150">
                  <c:v>0.79999999999999716</c:v>
                </c:pt>
                <c:pt idx="151">
                  <c:v>1.5999999999999943</c:v>
                </c:pt>
                <c:pt idx="152">
                  <c:v>-0.20000000000000284</c:v>
                </c:pt>
                <c:pt idx="153">
                  <c:v>0.20000000000000284</c:v>
                </c:pt>
                <c:pt idx="154">
                  <c:v>0</c:v>
                </c:pt>
                <c:pt idx="155">
                  <c:v>0.40000000000000568</c:v>
                </c:pt>
                <c:pt idx="156">
                  <c:v>0</c:v>
                </c:pt>
                <c:pt idx="157">
                  <c:v>-0.10000000000000853</c:v>
                </c:pt>
                <c:pt idx="158">
                  <c:v>0.20000000000000284</c:v>
                </c:pt>
                <c:pt idx="159">
                  <c:v>-9.9999999999994316E-2</c:v>
                </c:pt>
                <c:pt idx="160">
                  <c:v>0.20000000000000284</c:v>
                </c:pt>
                <c:pt idx="161">
                  <c:v>0.39999999999999147</c:v>
                </c:pt>
                <c:pt idx="162">
                  <c:v>1.2000000000000028</c:v>
                </c:pt>
                <c:pt idx="163">
                  <c:v>0.90000000000000568</c:v>
                </c:pt>
                <c:pt idx="164">
                  <c:v>9.9999999999994316E-2</c:v>
                </c:pt>
                <c:pt idx="165">
                  <c:v>-0.40000000000000568</c:v>
                </c:pt>
                <c:pt idx="166">
                  <c:v>-9.9999999999994316E-2</c:v>
                </c:pt>
                <c:pt idx="167">
                  <c:v>-0.18500000000000227</c:v>
                </c:pt>
                <c:pt idx="168">
                  <c:v>0.15600000000000591</c:v>
                </c:pt>
                <c:pt idx="169">
                  <c:v>0.25999999999999091</c:v>
                </c:pt>
                <c:pt idx="170">
                  <c:v>7.000000000000739E-2</c:v>
                </c:pt>
                <c:pt idx="171">
                  <c:v>0.48600000000000421</c:v>
                </c:pt>
                <c:pt idx="172">
                  <c:v>-5.3000000000011482E-2</c:v>
                </c:pt>
                <c:pt idx="173">
                  <c:v>0.29100000000001103</c:v>
                </c:pt>
                <c:pt idx="174">
                  <c:v>1.2860000000000014</c:v>
                </c:pt>
                <c:pt idx="175">
                  <c:v>0.96199999999998909</c:v>
                </c:pt>
                <c:pt idx="176">
                  <c:v>0.28400000000000603</c:v>
                </c:pt>
                <c:pt idx="177">
                  <c:v>-0.14799999999999613</c:v>
                </c:pt>
                <c:pt idx="178">
                  <c:v>9.6999999999994202E-2</c:v>
                </c:pt>
                <c:pt idx="179">
                  <c:v>0.25600000000000023</c:v>
                </c:pt>
                <c:pt idx="180">
                  <c:v>4.0000000000048885E-3</c:v>
                </c:pt>
                <c:pt idx="181">
                  <c:v>6.599999999998829E-2</c:v>
                </c:pt>
                <c:pt idx="182">
                  <c:v>0.24099999999999966</c:v>
                </c:pt>
                <c:pt idx="183">
                  <c:v>0.27500000000000568</c:v>
                </c:pt>
                <c:pt idx="184">
                  <c:v>0.48000000000000398</c:v>
                </c:pt>
                <c:pt idx="185">
                  <c:v>0.61699999999999022</c:v>
                </c:pt>
                <c:pt idx="186">
                  <c:v>1.2080000000000126</c:v>
                </c:pt>
                <c:pt idx="187">
                  <c:v>0.85199999999998965</c:v>
                </c:pt>
                <c:pt idx="188">
                  <c:v>0.1810000000000116</c:v>
                </c:pt>
                <c:pt idx="189">
                  <c:v>7.1999999999988518E-2</c:v>
                </c:pt>
                <c:pt idx="190">
                  <c:v>0.16300000000001091</c:v>
                </c:pt>
                <c:pt idx="191">
                  <c:v>0.22999999999998977</c:v>
                </c:pt>
                <c:pt idx="192">
                  <c:v>3.9000000000001478E-2</c:v>
                </c:pt>
                <c:pt idx="193">
                  <c:v>-3.0000000000001137E-3</c:v>
                </c:pt>
                <c:pt idx="194">
                  <c:v>8.5999999999998522E-2</c:v>
                </c:pt>
                <c:pt idx="195">
                  <c:v>0.19400000000000261</c:v>
                </c:pt>
                <c:pt idx="196">
                  <c:v>5.2000000000006708E-2</c:v>
                </c:pt>
                <c:pt idx="197">
                  <c:v>0.39499999999999602</c:v>
                </c:pt>
                <c:pt idx="198">
                  <c:v>1.2139999999999844</c:v>
                </c:pt>
                <c:pt idx="199">
                  <c:v>0.90700000000001069</c:v>
                </c:pt>
                <c:pt idx="200">
                  <c:v>9.2999999999989313E-2</c:v>
                </c:pt>
                <c:pt idx="201">
                  <c:v>-0.28299999999998704</c:v>
                </c:pt>
                <c:pt idx="202">
                  <c:v>3.8000000000010914E-2</c:v>
                </c:pt>
                <c:pt idx="203">
                  <c:v>0.18899999999999295</c:v>
                </c:pt>
                <c:pt idx="204">
                  <c:v>3.299999999998704E-2</c:v>
                </c:pt>
                <c:pt idx="205">
                  <c:v>0.13100000000000023</c:v>
                </c:pt>
                <c:pt idx="206">
                  <c:v>0.10800000000000409</c:v>
                </c:pt>
                <c:pt idx="207">
                  <c:v>-7.3999999999983856E-2</c:v>
                </c:pt>
                <c:pt idx="208">
                  <c:v>-7.0000000000050022E-3</c:v>
                </c:pt>
                <c:pt idx="209">
                  <c:v>0.3230000000000075</c:v>
                </c:pt>
                <c:pt idx="210">
                  <c:v>1.0129999999999768</c:v>
                </c:pt>
                <c:pt idx="211">
                  <c:v>0.55500000000000682</c:v>
                </c:pt>
                <c:pt idx="212">
                  <c:v>-0.19499999999999318</c:v>
                </c:pt>
                <c:pt idx="213">
                  <c:v>-6.4999999999997726E-2</c:v>
                </c:pt>
                <c:pt idx="214">
                  <c:v>-0.34600000000000364</c:v>
                </c:pt>
                <c:pt idx="215">
                  <c:v>0.11699999999999022</c:v>
                </c:pt>
                <c:pt idx="216">
                  <c:v>2.7000000000015234E-2</c:v>
                </c:pt>
                <c:pt idx="217">
                  <c:v>-1.0000000000019327E-2</c:v>
                </c:pt>
                <c:pt idx="218">
                  <c:v>-3.8999999999987267E-2</c:v>
                </c:pt>
                <c:pt idx="219">
                  <c:v>-4.3000000000006366E-2</c:v>
                </c:pt>
                <c:pt idx="220">
                  <c:v>-3.1999999999982265E-2</c:v>
                </c:pt>
                <c:pt idx="221">
                  <c:v>0.29099999999999682</c:v>
                </c:pt>
                <c:pt idx="222">
                  <c:v>1.1689999999999827</c:v>
                </c:pt>
                <c:pt idx="223">
                  <c:v>0.59900000000001796</c:v>
                </c:pt>
                <c:pt idx="224">
                  <c:v>0.1279999999999859</c:v>
                </c:pt>
                <c:pt idx="225">
                  <c:v>-4.9999999999954525E-3</c:v>
                </c:pt>
                <c:pt idx="226">
                  <c:v>-2.199999999999136E-2</c:v>
                </c:pt>
                <c:pt idx="227">
                  <c:v>0.33899999999999864</c:v>
                </c:pt>
                <c:pt idx="228">
                  <c:v>0.132000000000005</c:v>
                </c:pt>
                <c:pt idx="229">
                  <c:v>3.6000000000001364E-2</c:v>
                </c:pt>
                <c:pt idx="230">
                  <c:v>4.8999999999978172E-2</c:v>
                </c:pt>
                <c:pt idx="231">
                  <c:v>0.18600000000000705</c:v>
                </c:pt>
                <c:pt idx="232">
                  <c:v>-1.4000000000010004E-2</c:v>
                </c:pt>
                <c:pt idx="233">
                  <c:v>9.0000000000003411E-2</c:v>
                </c:pt>
                <c:pt idx="234">
                  <c:v>0.492999999999995</c:v>
                </c:pt>
                <c:pt idx="235">
                  <c:v>0.60000000000002274</c:v>
                </c:pt>
                <c:pt idx="236">
                  <c:v>0.1279999999999859</c:v>
                </c:pt>
                <c:pt idx="237">
                  <c:v>-3.1000000000005912E-2</c:v>
                </c:pt>
                <c:pt idx="238">
                  <c:v>-4.2000000000001592E-2</c:v>
                </c:pt>
                <c:pt idx="239">
                  <c:v>0.53100000000000591</c:v>
                </c:pt>
                <c:pt idx="240">
                  <c:v>0.29200000000000159</c:v>
                </c:pt>
                <c:pt idx="241">
                  <c:v>0.10800000000000409</c:v>
                </c:pt>
                <c:pt idx="242">
                  <c:v>-0.39500000000001023</c:v>
                </c:pt>
                <c:pt idx="243">
                  <c:v>-2.5999999999982037E-2</c:v>
                </c:pt>
                <c:pt idx="244">
                  <c:v>-0.10599999999999454</c:v>
                </c:pt>
                <c:pt idx="245">
                  <c:v>0.23599999999999</c:v>
                </c:pt>
                <c:pt idx="246">
                  <c:v>0.78499999999999659</c:v>
                </c:pt>
                <c:pt idx="247">
                  <c:v>0.60400000000001342</c:v>
                </c:pt>
                <c:pt idx="248">
                  <c:v>0.13700000000000045</c:v>
                </c:pt>
                <c:pt idx="249">
                  <c:v>-1.6000000000019554E-2</c:v>
                </c:pt>
                <c:pt idx="250">
                  <c:v>1.300000000000523E-2</c:v>
                </c:pt>
                <c:pt idx="251">
                  <c:v>0.14799999999999613</c:v>
                </c:pt>
                <c:pt idx="252">
                  <c:v>3.9999999999992042E-2</c:v>
                </c:pt>
                <c:pt idx="253">
                  <c:v>8.0000000000012506E-2</c:v>
                </c:pt>
                <c:pt idx="254">
                  <c:v>0.15399999999999636</c:v>
                </c:pt>
                <c:pt idx="255">
                  <c:v>-3.4999999999996589E-2</c:v>
                </c:pt>
                <c:pt idx="256">
                  <c:v>3.4999999999996589E-2</c:v>
                </c:pt>
                <c:pt idx="257">
                  <c:v>0.21999999999999886</c:v>
                </c:pt>
                <c:pt idx="258">
                  <c:v>0.64000000000001478</c:v>
                </c:pt>
                <c:pt idx="259">
                  <c:v>0.33499999999997954</c:v>
                </c:pt>
                <c:pt idx="260">
                  <c:v>-0.46599999999997976</c:v>
                </c:pt>
                <c:pt idx="261">
                  <c:v>-0.30000000000001137</c:v>
                </c:pt>
                <c:pt idx="262">
                  <c:v>-0.29800000000000182</c:v>
                </c:pt>
                <c:pt idx="263">
                  <c:v>0.19400000000001683</c:v>
                </c:pt>
                <c:pt idx="264">
                  <c:v>-4.4000000000011141E-2</c:v>
                </c:pt>
                <c:pt idx="265">
                  <c:v>3.9999999999906777E-3</c:v>
                </c:pt>
                <c:pt idx="266">
                  <c:v>0.14300000000000068</c:v>
                </c:pt>
                <c:pt idx="267">
                  <c:v>-0.30699999999998795</c:v>
                </c:pt>
                <c:pt idx="268">
                  <c:v>2.5000000000005684E-2</c:v>
                </c:pt>
                <c:pt idx="269">
                  <c:v>0.17499999999998295</c:v>
                </c:pt>
              </c:numCache>
            </c:numRef>
          </c:xVal>
          <c:yVal>
            <c:numRef>
              <c:f>Scatterplots!ScatterY_C7883</c:f>
              <c:numCache>
                <c:formatCode>General</c:formatCode>
                <c:ptCount val="270"/>
                <c:pt idx="0">
                  <c:v>0.5</c:v>
                </c:pt>
                <c:pt idx="1">
                  <c:v>0.5</c:v>
                </c:pt>
                <c:pt idx="2">
                  <c:v>0.40000000000000568</c:v>
                </c:pt>
                <c:pt idx="3">
                  <c:v>0.19999999999998863</c:v>
                </c:pt>
                <c:pt idx="4">
                  <c:v>0.20000000000001705</c:v>
                </c:pt>
                <c:pt idx="5">
                  <c:v>0</c:v>
                </c:pt>
                <c:pt idx="6">
                  <c:v>0.40000000000000568</c:v>
                </c:pt>
                <c:pt idx="7">
                  <c:v>0.29999999999998295</c:v>
                </c:pt>
                <c:pt idx="8">
                  <c:v>0.59999999999999432</c:v>
                </c:pt>
                <c:pt idx="9">
                  <c:v>0.10000000000002274</c:v>
                </c:pt>
                <c:pt idx="10">
                  <c:v>0</c:v>
                </c:pt>
                <c:pt idx="11">
                  <c:v>0.39999999999997726</c:v>
                </c:pt>
                <c:pt idx="12">
                  <c:v>0.5</c:v>
                </c:pt>
                <c:pt idx="13">
                  <c:v>0.5</c:v>
                </c:pt>
                <c:pt idx="14">
                  <c:v>0.20000000000001705</c:v>
                </c:pt>
                <c:pt idx="15">
                  <c:v>9.9999999999994316E-2</c:v>
                </c:pt>
                <c:pt idx="16">
                  <c:v>0.5</c:v>
                </c:pt>
                <c:pt idx="17">
                  <c:v>0.40000000000000568</c:v>
                </c:pt>
                <c:pt idx="18">
                  <c:v>0.59999999999999432</c:v>
                </c:pt>
                <c:pt idx="19">
                  <c:v>0.40000000000000568</c:v>
                </c:pt>
                <c:pt idx="20">
                  <c:v>9.9999999999994316E-2</c:v>
                </c:pt>
                <c:pt idx="21">
                  <c:v>0.19999999999998863</c:v>
                </c:pt>
                <c:pt idx="22">
                  <c:v>0</c:v>
                </c:pt>
                <c:pt idx="23">
                  <c:v>0.60000000000002274</c:v>
                </c:pt>
                <c:pt idx="24">
                  <c:v>0.59999999999999432</c:v>
                </c:pt>
                <c:pt idx="25">
                  <c:v>0.5</c:v>
                </c:pt>
                <c:pt idx="26">
                  <c:v>0.5</c:v>
                </c:pt>
                <c:pt idx="27">
                  <c:v>0.29999999999998295</c:v>
                </c:pt>
                <c:pt idx="28">
                  <c:v>0.30000000000001137</c:v>
                </c:pt>
                <c:pt idx="29">
                  <c:v>0</c:v>
                </c:pt>
                <c:pt idx="30">
                  <c:v>0.40000000000000568</c:v>
                </c:pt>
                <c:pt idx="31">
                  <c:v>0.29999999999998295</c:v>
                </c:pt>
                <c:pt idx="32">
                  <c:v>0.5</c:v>
                </c:pt>
                <c:pt idx="33">
                  <c:v>-9.9999999999994316E-2</c:v>
                </c:pt>
                <c:pt idx="34">
                  <c:v>-9.9999999999994316E-2</c:v>
                </c:pt>
                <c:pt idx="35">
                  <c:v>0.90000000000000568</c:v>
                </c:pt>
                <c:pt idx="36">
                  <c:v>0.5</c:v>
                </c:pt>
                <c:pt idx="37">
                  <c:v>0.79999999999998295</c:v>
                </c:pt>
                <c:pt idx="38">
                  <c:v>0.60000000000002274</c:v>
                </c:pt>
                <c:pt idx="39">
                  <c:v>0.29999999999998295</c:v>
                </c:pt>
                <c:pt idx="40">
                  <c:v>9.9999999999994316E-2</c:v>
                </c:pt>
                <c:pt idx="41">
                  <c:v>0.30000000000001137</c:v>
                </c:pt>
                <c:pt idx="42">
                  <c:v>0.30000000000001137</c:v>
                </c:pt>
                <c:pt idx="43">
                  <c:v>0.5</c:v>
                </c:pt>
                <c:pt idx="44">
                  <c:v>0.5</c:v>
                </c:pt>
                <c:pt idx="45">
                  <c:v>0.29999999999998295</c:v>
                </c:pt>
                <c:pt idx="46">
                  <c:v>0</c:v>
                </c:pt>
                <c:pt idx="47">
                  <c:v>0.5</c:v>
                </c:pt>
                <c:pt idx="48">
                  <c:v>0.5</c:v>
                </c:pt>
                <c:pt idx="49">
                  <c:v>0.40000000000000568</c:v>
                </c:pt>
                <c:pt idx="50">
                  <c:v>0.19999999999998863</c:v>
                </c:pt>
                <c:pt idx="51">
                  <c:v>-9.9999999999994316E-2</c:v>
                </c:pt>
                <c:pt idx="52">
                  <c:v>0.20000000000001705</c:v>
                </c:pt>
                <c:pt idx="53">
                  <c:v>0.19999999999998863</c:v>
                </c:pt>
                <c:pt idx="54">
                  <c:v>0.30000000000001137</c:v>
                </c:pt>
                <c:pt idx="55">
                  <c:v>0.39999999999997726</c:v>
                </c:pt>
                <c:pt idx="56">
                  <c:v>0.40000000000000568</c:v>
                </c:pt>
                <c:pt idx="57">
                  <c:v>-9.9999999999994316E-2</c:v>
                </c:pt>
                <c:pt idx="58">
                  <c:v>-0.19999999999998863</c:v>
                </c:pt>
                <c:pt idx="59">
                  <c:v>0.29999999999998295</c:v>
                </c:pt>
                <c:pt idx="60">
                  <c:v>0.30000000000001137</c:v>
                </c:pt>
                <c:pt idx="61">
                  <c:v>0.29999999999998295</c:v>
                </c:pt>
                <c:pt idx="62">
                  <c:v>0.30000000000001137</c:v>
                </c:pt>
                <c:pt idx="63">
                  <c:v>0.30000000000001137</c:v>
                </c:pt>
                <c:pt idx="64">
                  <c:v>0.19999999999998863</c:v>
                </c:pt>
                <c:pt idx="65">
                  <c:v>0.19999999999998863</c:v>
                </c:pt>
                <c:pt idx="66">
                  <c:v>0.20000000000001705</c:v>
                </c:pt>
                <c:pt idx="67">
                  <c:v>0.19999999999998863</c:v>
                </c:pt>
                <c:pt idx="68">
                  <c:v>0.40000000000000568</c:v>
                </c:pt>
                <c:pt idx="69">
                  <c:v>0</c:v>
                </c:pt>
                <c:pt idx="70">
                  <c:v>-9.9999999999994316E-2</c:v>
                </c:pt>
                <c:pt idx="71">
                  <c:v>0.40000000000000568</c:v>
                </c:pt>
                <c:pt idx="72">
                  <c:v>0.19999999999998863</c:v>
                </c:pt>
                <c:pt idx="73">
                  <c:v>0.5</c:v>
                </c:pt>
                <c:pt idx="74">
                  <c:v>1.1999999999999886</c:v>
                </c:pt>
                <c:pt idx="75">
                  <c:v>0</c:v>
                </c:pt>
                <c:pt idx="76">
                  <c:v>0</c:v>
                </c:pt>
                <c:pt idx="77">
                  <c:v>0.5</c:v>
                </c:pt>
                <c:pt idx="78">
                  <c:v>0.40000000000000568</c:v>
                </c:pt>
                <c:pt idx="79">
                  <c:v>0.80000000000001137</c:v>
                </c:pt>
                <c:pt idx="80">
                  <c:v>0.29999999999998295</c:v>
                </c:pt>
                <c:pt idx="81">
                  <c:v>0.10000000000002274</c:v>
                </c:pt>
                <c:pt idx="82">
                  <c:v>0</c:v>
                </c:pt>
                <c:pt idx="83">
                  <c:v>0.5</c:v>
                </c:pt>
                <c:pt idx="84">
                  <c:v>1</c:v>
                </c:pt>
                <c:pt idx="85">
                  <c:v>1.3999999999999773</c:v>
                </c:pt>
                <c:pt idx="86">
                  <c:v>0.10000000000002274</c:v>
                </c:pt>
                <c:pt idx="87">
                  <c:v>0.19999999999998863</c:v>
                </c:pt>
                <c:pt idx="88">
                  <c:v>0.90000000000000568</c:v>
                </c:pt>
                <c:pt idx="89">
                  <c:v>0.40000000000000568</c:v>
                </c:pt>
                <c:pt idx="90">
                  <c:v>0</c:v>
                </c:pt>
                <c:pt idx="91">
                  <c:v>0.89999999999997726</c:v>
                </c:pt>
                <c:pt idx="92">
                  <c:v>0.30000000000001137</c:v>
                </c:pt>
                <c:pt idx="93">
                  <c:v>9.9999999999994316E-2</c:v>
                </c:pt>
                <c:pt idx="94">
                  <c:v>-9.9999999999994316E-2</c:v>
                </c:pt>
                <c:pt idx="95">
                  <c:v>1.0999999999999943</c:v>
                </c:pt>
                <c:pt idx="96">
                  <c:v>0.70000000000001705</c:v>
                </c:pt>
                <c:pt idx="97">
                  <c:v>0.39999999999997726</c:v>
                </c:pt>
                <c:pt idx="98">
                  <c:v>0.70000000000001705</c:v>
                </c:pt>
                <c:pt idx="99">
                  <c:v>0.79999999999998295</c:v>
                </c:pt>
                <c:pt idx="100">
                  <c:v>0.30000000000001137</c:v>
                </c:pt>
                <c:pt idx="101">
                  <c:v>-0.5</c:v>
                </c:pt>
                <c:pt idx="102">
                  <c:v>0</c:v>
                </c:pt>
                <c:pt idx="103">
                  <c:v>0.80000000000001137</c:v>
                </c:pt>
                <c:pt idx="104">
                  <c:v>-0.60000000000002274</c:v>
                </c:pt>
                <c:pt idx="105">
                  <c:v>-0.29999999999998295</c:v>
                </c:pt>
                <c:pt idx="106">
                  <c:v>-0.70000000000001705</c:v>
                </c:pt>
                <c:pt idx="107">
                  <c:v>0.40000000000000568</c:v>
                </c:pt>
                <c:pt idx="108">
                  <c:v>0.70000000000001705</c:v>
                </c:pt>
                <c:pt idx="109">
                  <c:v>1</c:v>
                </c:pt>
                <c:pt idx="110">
                  <c:v>1</c:v>
                </c:pt>
                <c:pt idx="111">
                  <c:v>0</c:v>
                </c:pt>
                <c:pt idx="112">
                  <c:v>9.9999999999994316E-2</c:v>
                </c:pt>
                <c:pt idx="113">
                  <c:v>0.19999999999998863</c:v>
                </c:pt>
                <c:pt idx="114">
                  <c:v>0.59999999999999432</c:v>
                </c:pt>
                <c:pt idx="115">
                  <c:v>0.30000000000001137</c:v>
                </c:pt>
                <c:pt idx="116">
                  <c:v>0.30000000000001137</c:v>
                </c:pt>
                <c:pt idx="117">
                  <c:v>0</c:v>
                </c:pt>
                <c:pt idx="118">
                  <c:v>-0.40000000000000568</c:v>
                </c:pt>
                <c:pt idx="119">
                  <c:v>0.79999999999998295</c:v>
                </c:pt>
                <c:pt idx="120">
                  <c:v>1.4000000000000057</c:v>
                </c:pt>
                <c:pt idx="121">
                  <c:v>1.0999999999999943</c:v>
                </c:pt>
                <c:pt idx="122">
                  <c:v>-0.39999999999997726</c:v>
                </c:pt>
                <c:pt idx="123">
                  <c:v>-0.30000000000001137</c:v>
                </c:pt>
                <c:pt idx="124">
                  <c:v>0.19999999999998863</c:v>
                </c:pt>
                <c:pt idx="125">
                  <c:v>0.20000000000001705</c:v>
                </c:pt>
                <c:pt idx="126">
                  <c:v>0.69999999999998863</c:v>
                </c:pt>
                <c:pt idx="127">
                  <c:v>0.59999999999999432</c:v>
                </c:pt>
                <c:pt idx="128">
                  <c:v>-0.19999999999998863</c:v>
                </c:pt>
                <c:pt idx="129">
                  <c:v>-0.5</c:v>
                </c:pt>
                <c:pt idx="130">
                  <c:v>-0.19999999999998863</c:v>
                </c:pt>
                <c:pt idx="131">
                  <c:v>0.89999999999997726</c:v>
                </c:pt>
                <c:pt idx="132">
                  <c:v>1</c:v>
                </c:pt>
                <c:pt idx="133">
                  <c:v>1.2000000000000171</c:v>
                </c:pt>
                <c:pt idx="134">
                  <c:v>0.59999999999999432</c:v>
                </c:pt>
                <c:pt idx="135">
                  <c:v>1.0999999999999943</c:v>
                </c:pt>
                <c:pt idx="136">
                  <c:v>0.59999999999999432</c:v>
                </c:pt>
                <c:pt idx="137">
                  <c:v>-0.29999999999998295</c:v>
                </c:pt>
                <c:pt idx="138">
                  <c:v>9.9999999999994316E-2</c:v>
                </c:pt>
                <c:pt idx="139">
                  <c:v>0.40000000000000568</c:v>
                </c:pt>
                <c:pt idx="140">
                  <c:v>1</c:v>
                </c:pt>
                <c:pt idx="141">
                  <c:v>9.9999999999994316E-2</c:v>
                </c:pt>
                <c:pt idx="142">
                  <c:v>-0.69999999999998863</c:v>
                </c:pt>
                <c:pt idx="143">
                  <c:v>0.39999999999997726</c:v>
                </c:pt>
                <c:pt idx="144">
                  <c:v>1.1000000000000227</c:v>
                </c:pt>
                <c:pt idx="145">
                  <c:v>1.5</c:v>
                </c:pt>
                <c:pt idx="146">
                  <c:v>1.2999999999999829</c:v>
                </c:pt>
                <c:pt idx="147">
                  <c:v>-0.19999999999998863</c:v>
                </c:pt>
                <c:pt idx="148">
                  <c:v>9.9999999999994316E-2</c:v>
                </c:pt>
                <c:pt idx="149">
                  <c:v>0.90000000000000568</c:v>
                </c:pt>
                <c:pt idx="150">
                  <c:v>1</c:v>
                </c:pt>
                <c:pt idx="151">
                  <c:v>2.4000000000000057</c:v>
                </c:pt>
                <c:pt idx="152">
                  <c:v>0.39999999999997726</c:v>
                </c:pt>
                <c:pt idx="153">
                  <c:v>-1.5999999999999943</c:v>
                </c:pt>
                <c:pt idx="154">
                  <c:v>-0.79999999999998295</c:v>
                </c:pt>
                <c:pt idx="155">
                  <c:v>1.5</c:v>
                </c:pt>
                <c:pt idx="156">
                  <c:v>0.39999999999997726</c:v>
                </c:pt>
                <c:pt idx="157">
                  <c:v>1.1000000000000227</c:v>
                </c:pt>
                <c:pt idx="158">
                  <c:v>1.6999999999999886</c:v>
                </c:pt>
                <c:pt idx="159">
                  <c:v>1</c:v>
                </c:pt>
                <c:pt idx="160">
                  <c:v>0.40000000000000568</c:v>
                </c:pt>
                <c:pt idx="161">
                  <c:v>0.59999999999999432</c:v>
                </c:pt>
                <c:pt idx="162">
                  <c:v>0.40000000000000568</c:v>
                </c:pt>
                <c:pt idx="163">
                  <c:v>-1</c:v>
                </c:pt>
                <c:pt idx="164">
                  <c:v>-1.0999999999999943</c:v>
                </c:pt>
                <c:pt idx="165">
                  <c:v>-0.30000000000001137</c:v>
                </c:pt>
                <c:pt idx="166">
                  <c:v>0.30000000000001137</c:v>
                </c:pt>
                <c:pt idx="167">
                  <c:v>0.61599999999998545</c:v>
                </c:pt>
                <c:pt idx="168">
                  <c:v>1.0829999999999984</c:v>
                </c:pt>
                <c:pt idx="169">
                  <c:v>1.8530000000000086</c:v>
                </c:pt>
                <c:pt idx="170">
                  <c:v>1.3340000000000032</c:v>
                </c:pt>
                <c:pt idx="171">
                  <c:v>1.2630000000000052</c:v>
                </c:pt>
                <c:pt idx="172">
                  <c:v>0.40299999999999159</c:v>
                </c:pt>
                <c:pt idx="173">
                  <c:v>-5.2999999999997272E-2</c:v>
                </c:pt>
                <c:pt idx="174">
                  <c:v>-0.382000000000005</c:v>
                </c:pt>
                <c:pt idx="175">
                  <c:v>0.5730000000000075</c:v>
                </c:pt>
                <c:pt idx="176">
                  <c:v>0.44599999999999795</c:v>
                </c:pt>
                <c:pt idx="177">
                  <c:v>1.2409999999999854</c:v>
                </c:pt>
                <c:pt idx="178">
                  <c:v>-0.14099999999999113</c:v>
                </c:pt>
                <c:pt idx="179">
                  <c:v>1.0440000000000111</c:v>
                </c:pt>
                <c:pt idx="180">
                  <c:v>0.61299999999999955</c:v>
                </c:pt>
                <c:pt idx="181">
                  <c:v>1.8349999999999795</c:v>
                </c:pt>
                <c:pt idx="182">
                  <c:v>1.2950000000000159</c:v>
                </c:pt>
                <c:pt idx="183">
                  <c:v>1.8089999999999975</c:v>
                </c:pt>
                <c:pt idx="184">
                  <c:v>2.1829999999999927</c:v>
                </c:pt>
                <c:pt idx="185">
                  <c:v>1.1490000000000009</c:v>
                </c:pt>
                <c:pt idx="186">
                  <c:v>-0.8779999999999859</c:v>
                </c:pt>
                <c:pt idx="187">
                  <c:v>-0.30300000000002569</c:v>
                </c:pt>
                <c:pt idx="188">
                  <c:v>-2.2099999999999795</c:v>
                </c:pt>
                <c:pt idx="189">
                  <c:v>-4.1479999999999961</c:v>
                </c:pt>
                <c:pt idx="190">
                  <c:v>-2.1970000000000027</c:v>
                </c:pt>
                <c:pt idx="191">
                  <c:v>0.91499999999999204</c:v>
                </c:pt>
                <c:pt idx="192">
                  <c:v>1.0500000000000114</c:v>
                </c:pt>
                <c:pt idx="193">
                  <c:v>0.51599999999999113</c:v>
                </c:pt>
                <c:pt idx="194">
                  <c:v>0.53100000000000591</c:v>
                </c:pt>
                <c:pt idx="195">
                  <c:v>0.61599999999998545</c:v>
                </c:pt>
                <c:pt idx="196">
                  <c:v>1.8370000000000175</c:v>
                </c:pt>
                <c:pt idx="197">
                  <c:v>-0.34200000000001296</c:v>
                </c:pt>
                <c:pt idx="198">
                  <c:v>0.48300000000000409</c:v>
                </c:pt>
                <c:pt idx="199">
                  <c:v>0.13499999999999091</c:v>
                </c:pt>
                <c:pt idx="200">
                  <c:v>0.20799999999999841</c:v>
                </c:pt>
                <c:pt idx="201">
                  <c:v>0.15300000000002001</c:v>
                </c:pt>
                <c:pt idx="202">
                  <c:v>-0.38100000000000023</c:v>
                </c:pt>
                <c:pt idx="203">
                  <c:v>0.73799999999999955</c:v>
                </c:pt>
                <c:pt idx="204">
                  <c:v>5.4000000000002046E-2</c:v>
                </c:pt>
                <c:pt idx="205">
                  <c:v>0.88999999999998636</c:v>
                </c:pt>
                <c:pt idx="206">
                  <c:v>0.3779999999999859</c:v>
                </c:pt>
                <c:pt idx="207">
                  <c:v>0.16900000000001114</c:v>
                </c:pt>
                <c:pt idx="208">
                  <c:v>-0.21299999999999386</c:v>
                </c:pt>
                <c:pt idx="209">
                  <c:v>4.5999999999992269E-2</c:v>
                </c:pt>
                <c:pt idx="210">
                  <c:v>0.30100000000001614</c:v>
                </c:pt>
                <c:pt idx="211">
                  <c:v>0.12699999999998113</c:v>
                </c:pt>
                <c:pt idx="212">
                  <c:v>0.27200000000001978</c:v>
                </c:pt>
                <c:pt idx="213">
                  <c:v>9.1999999999984539E-2</c:v>
                </c:pt>
                <c:pt idx="214">
                  <c:v>0.37600000000000477</c:v>
                </c:pt>
                <c:pt idx="215">
                  <c:v>1.0440000000000111</c:v>
                </c:pt>
                <c:pt idx="216">
                  <c:v>1.0859999999999843</c:v>
                </c:pt>
                <c:pt idx="217">
                  <c:v>2.1580000000000155</c:v>
                </c:pt>
                <c:pt idx="218">
                  <c:v>1.438999999999993</c:v>
                </c:pt>
                <c:pt idx="219">
                  <c:v>1.0579999999999927</c:v>
                </c:pt>
                <c:pt idx="220">
                  <c:v>-0.24199999999999022</c:v>
                </c:pt>
                <c:pt idx="221">
                  <c:v>0.19999999999998863</c:v>
                </c:pt>
                <c:pt idx="222">
                  <c:v>0.62299999999999045</c:v>
                </c:pt>
                <c:pt idx="223">
                  <c:v>0.34400000000002251</c:v>
                </c:pt>
                <c:pt idx="224">
                  <c:v>-0.46800000000001774</c:v>
                </c:pt>
                <c:pt idx="225">
                  <c:v>-0.1910000000000025</c:v>
                </c:pt>
                <c:pt idx="226">
                  <c:v>-0.55799999999999272</c:v>
                </c:pt>
                <c:pt idx="227">
                  <c:v>0.992999999999995</c:v>
                </c:pt>
                <c:pt idx="228">
                  <c:v>0.99800000000001887</c:v>
                </c:pt>
                <c:pt idx="229">
                  <c:v>1.728999999999985</c:v>
                </c:pt>
                <c:pt idx="230">
                  <c:v>0.69300000000001205</c:v>
                </c:pt>
                <c:pt idx="231">
                  <c:v>-0.27000000000001023</c:v>
                </c:pt>
                <c:pt idx="232">
                  <c:v>-0.33699999999998909</c:v>
                </c:pt>
                <c:pt idx="233">
                  <c:v>-0.37399999999999523</c:v>
                </c:pt>
                <c:pt idx="234">
                  <c:v>1.2749999999999773</c:v>
                </c:pt>
                <c:pt idx="235">
                  <c:v>1.02800000000002</c:v>
                </c:pt>
                <c:pt idx="236">
                  <c:v>-9.0000000000003411E-2</c:v>
                </c:pt>
                <c:pt idx="237">
                  <c:v>-1.0960000000000036</c:v>
                </c:pt>
                <c:pt idx="238">
                  <c:v>-0.62000000000000455</c:v>
                </c:pt>
                <c:pt idx="239">
                  <c:v>0.67900000000000205</c:v>
                </c:pt>
                <c:pt idx="240">
                  <c:v>1.8859999999999957</c:v>
                </c:pt>
                <c:pt idx="241">
                  <c:v>0.60699999999999932</c:v>
                </c:pt>
                <c:pt idx="242">
                  <c:v>-0.24199999999999022</c:v>
                </c:pt>
                <c:pt idx="243">
                  <c:v>0.41399999999998727</c:v>
                </c:pt>
                <c:pt idx="244">
                  <c:v>0.5589999999999975</c:v>
                </c:pt>
                <c:pt idx="245">
                  <c:v>9.200000000001296E-2</c:v>
                </c:pt>
                <c:pt idx="246">
                  <c:v>0.28100000000000591</c:v>
                </c:pt>
                <c:pt idx="247">
                  <c:v>0.27199999999999136</c:v>
                </c:pt>
                <c:pt idx="248">
                  <c:v>-0.60300000000000864</c:v>
                </c:pt>
                <c:pt idx="249">
                  <c:v>-0.47700000000000387</c:v>
                </c:pt>
                <c:pt idx="250">
                  <c:v>-1.999999999998181E-2</c:v>
                </c:pt>
                <c:pt idx="251">
                  <c:v>0.86699999999999022</c:v>
                </c:pt>
                <c:pt idx="252">
                  <c:v>0.86500000000000909</c:v>
                </c:pt>
                <c:pt idx="253">
                  <c:v>1.5120000000000005</c:v>
                </c:pt>
                <c:pt idx="254">
                  <c:v>0.77899999999999636</c:v>
                </c:pt>
                <c:pt idx="255">
                  <c:v>0.82800000000000296</c:v>
                </c:pt>
                <c:pt idx="256">
                  <c:v>0.44299999999998363</c:v>
                </c:pt>
                <c:pt idx="257">
                  <c:v>-9.2999999999989313E-2</c:v>
                </c:pt>
                <c:pt idx="258">
                  <c:v>-0.39799999999999613</c:v>
                </c:pt>
                <c:pt idx="259">
                  <c:v>0.17900000000000205</c:v>
                </c:pt>
                <c:pt idx="260">
                  <c:v>-0.59800000000001319</c:v>
                </c:pt>
                <c:pt idx="261">
                  <c:v>-1.2819999999999823</c:v>
                </c:pt>
                <c:pt idx="262">
                  <c:v>-1.3389999999999986</c:v>
                </c:pt>
                <c:pt idx="263">
                  <c:v>-1.1050000000000182</c:v>
                </c:pt>
                <c:pt idx="264">
                  <c:v>1.0150000000000148</c:v>
                </c:pt>
                <c:pt idx="265">
                  <c:v>1.3969999999999914</c:v>
                </c:pt>
                <c:pt idx="266">
                  <c:v>0.47999999999998977</c:v>
                </c:pt>
                <c:pt idx="267">
                  <c:v>1.2060000000000173</c:v>
                </c:pt>
                <c:pt idx="268">
                  <c:v>0.83299999999999841</c:v>
                </c:pt>
                <c:pt idx="269">
                  <c:v>1.5999999999991132E-2</c:v>
                </c:pt>
              </c:numCache>
            </c:numRef>
          </c:yVal>
          <c:smooth val="0"/>
          <c:extLst>
            <c:ext xmlns:c16="http://schemas.microsoft.com/office/drawing/2014/chart" uri="{C3380CC4-5D6E-409C-BE32-E72D297353CC}">
              <c16:uniqueId val="{00000000-589C-4DC6-AACA-66D8E424F153}"/>
            </c:ext>
          </c:extLst>
        </c:ser>
        <c:dLbls>
          <c:showLegendKey val="0"/>
          <c:showVal val="0"/>
          <c:showCatName val="0"/>
          <c:showSerName val="0"/>
          <c:showPercent val="0"/>
          <c:showBubbleSize val="0"/>
        </c:dLbls>
        <c:axId val="749595464"/>
        <c:axId val="749593496"/>
      </c:scatterChart>
      <c:valAx>
        <c:axId val="749595464"/>
        <c:scaling>
          <c:orientation val="minMax"/>
        </c:scaling>
        <c:delete val="0"/>
        <c:axPos val="b"/>
        <c:title>
          <c:tx>
            <c:rich>
              <a:bodyPr/>
              <a:lstStyle/>
              <a:p>
                <a:pPr>
                  <a:defRPr sz="800" b="0"/>
                </a:pPr>
                <a:r>
                  <a:rPr lang="en-US"/>
                  <a:t>Education, Communications / Differences</a:t>
                </a:r>
              </a:p>
            </c:rich>
          </c:tx>
          <c:layout/>
          <c:overlay val="0"/>
        </c:title>
        <c:numFmt formatCode="General" sourceLinked="0"/>
        <c:majorTickMark val="out"/>
        <c:minorTickMark val="none"/>
        <c:tickLblPos val="nextTo"/>
        <c:txPr>
          <a:bodyPr/>
          <a:lstStyle/>
          <a:p>
            <a:pPr>
              <a:defRPr sz="800" b="0"/>
            </a:pPr>
            <a:endParaRPr lang="en-US"/>
          </a:p>
        </c:txPr>
        <c:crossAx val="749593496"/>
        <c:crosses val="autoZero"/>
        <c:crossBetween val="midCat"/>
      </c:valAx>
      <c:valAx>
        <c:axId val="749593496"/>
        <c:scaling>
          <c:orientation val="minMax"/>
        </c:scaling>
        <c:delete val="0"/>
        <c:axPos val="l"/>
        <c:title>
          <c:tx>
            <c:rich>
              <a:bodyPr/>
              <a:lstStyle/>
              <a:p>
                <a:pPr>
                  <a:defRPr sz="800" b="0"/>
                </a:pPr>
                <a:r>
                  <a:rPr lang="en-US"/>
                  <a:t>All items / Differences</a:t>
                </a:r>
              </a:p>
            </c:rich>
          </c:tx>
          <c:layout/>
          <c:overlay val="0"/>
        </c:title>
        <c:numFmt formatCode="General" sourceLinked="0"/>
        <c:majorTickMark val="out"/>
        <c:minorTickMark val="none"/>
        <c:tickLblPos val="nextTo"/>
        <c:txPr>
          <a:bodyPr/>
          <a:lstStyle/>
          <a:p>
            <a:pPr>
              <a:defRPr sz="800" b="0"/>
            </a:pPr>
            <a:endParaRPr lang="en-US"/>
          </a:p>
        </c:txPr>
        <c:crossAx val="749595464"/>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All items vs Food, Beverages of Differences</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Scatterplots!ScatterX_B8266</c:f>
              <c:numCache>
                <c:formatCode>General</c:formatCode>
                <c:ptCount val="270"/>
                <c:pt idx="0">
                  <c:v>0.19999999999998863</c:v>
                </c:pt>
                <c:pt idx="1">
                  <c:v>0.20000000000001705</c:v>
                </c:pt>
                <c:pt idx="2">
                  <c:v>0.5</c:v>
                </c:pt>
                <c:pt idx="3">
                  <c:v>0.40000000000000568</c:v>
                </c:pt>
                <c:pt idx="4">
                  <c:v>-0.70000000000001705</c:v>
                </c:pt>
                <c:pt idx="5">
                  <c:v>0</c:v>
                </c:pt>
                <c:pt idx="6">
                  <c:v>0.40000000000000568</c:v>
                </c:pt>
                <c:pt idx="7">
                  <c:v>0.30000000000001137</c:v>
                </c:pt>
                <c:pt idx="8">
                  <c:v>0.5</c:v>
                </c:pt>
                <c:pt idx="9">
                  <c:v>0.29999999999998295</c:v>
                </c:pt>
                <c:pt idx="10">
                  <c:v>0.70000000000001705</c:v>
                </c:pt>
                <c:pt idx="11">
                  <c:v>1</c:v>
                </c:pt>
                <c:pt idx="12">
                  <c:v>-0.70000000000001705</c:v>
                </c:pt>
                <c:pt idx="13">
                  <c:v>0.30000000000001137</c:v>
                </c:pt>
                <c:pt idx="14">
                  <c:v>9.9999999999994316E-2</c:v>
                </c:pt>
                <c:pt idx="15">
                  <c:v>9.9999999999994316E-2</c:v>
                </c:pt>
                <c:pt idx="16">
                  <c:v>9.9999999999994316E-2</c:v>
                </c:pt>
                <c:pt idx="17">
                  <c:v>0.60000000000002274</c:v>
                </c:pt>
                <c:pt idx="18">
                  <c:v>0.5</c:v>
                </c:pt>
                <c:pt idx="19">
                  <c:v>0.29999999999998295</c:v>
                </c:pt>
                <c:pt idx="20">
                  <c:v>0</c:v>
                </c:pt>
                <c:pt idx="21">
                  <c:v>0.30000000000001137</c:v>
                </c:pt>
                <c:pt idx="22">
                  <c:v>1.2999999999999829</c:v>
                </c:pt>
                <c:pt idx="23">
                  <c:v>0.70000000000001705</c:v>
                </c:pt>
                <c:pt idx="24">
                  <c:v>-9.9999999999994316E-2</c:v>
                </c:pt>
                <c:pt idx="25">
                  <c:v>9.9999999999994316E-2</c:v>
                </c:pt>
                <c:pt idx="26">
                  <c:v>1</c:v>
                </c:pt>
                <c:pt idx="27">
                  <c:v>-0.20000000000001705</c:v>
                </c:pt>
                <c:pt idx="28">
                  <c:v>-0.29999999999998295</c:v>
                </c:pt>
                <c:pt idx="29">
                  <c:v>0.19999999999998863</c:v>
                </c:pt>
                <c:pt idx="30">
                  <c:v>0.30000000000001137</c:v>
                </c:pt>
                <c:pt idx="31">
                  <c:v>0.5</c:v>
                </c:pt>
                <c:pt idx="32">
                  <c:v>0.40000000000000568</c:v>
                </c:pt>
                <c:pt idx="33">
                  <c:v>0</c:v>
                </c:pt>
                <c:pt idx="34">
                  <c:v>0.5</c:v>
                </c:pt>
                <c:pt idx="35">
                  <c:v>1.0999999999999943</c:v>
                </c:pt>
                <c:pt idx="36">
                  <c:v>-9.9999999999994316E-2</c:v>
                </c:pt>
                <c:pt idx="37">
                  <c:v>0.79999999999998295</c:v>
                </c:pt>
                <c:pt idx="38">
                  <c:v>0.59999999999999432</c:v>
                </c:pt>
                <c:pt idx="39">
                  <c:v>-0.19999999999998863</c:v>
                </c:pt>
                <c:pt idx="40">
                  <c:v>0.59999999999999432</c:v>
                </c:pt>
                <c:pt idx="41">
                  <c:v>0.5</c:v>
                </c:pt>
                <c:pt idx="42">
                  <c:v>0.59999999999999432</c:v>
                </c:pt>
                <c:pt idx="43">
                  <c:v>0.80000000000001137</c:v>
                </c:pt>
                <c:pt idx="44">
                  <c:v>0.80000000000001137</c:v>
                </c:pt>
                <c:pt idx="45">
                  <c:v>0.39999999999997726</c:v>
                </c:pt>
                <c:pt idx="46">
                  <c:v>0.40000000000000568</c:v>
                </c:pt>
                <c:pt idx="47">
                  <c:v>0.30000000000001137</c:v>
                </c:pt>
                <c:pt idx="48">
                  <c:v>0</c:v>
                </c:pt>
                <c:pt idx="49">
                  <c:v>0.19999999999998863</c:v>
                </c:pt>
                <c:pt idx="50">
                  <c:v>0</c:v>
                </c:pt>
                <c:pt idx="51">
                  <c:v>0</c:v>
                </c:pt>
                <c:pt idx="52">
                  <c:v>0</c:v>
                </c:pt>
                <c:pt idx="53">
                  <c:v>0.40000000000000568</c:v>
                </c:pt>
                <c:pt idx="54">
                  <c:v>0.59999999999999432</c:v>
                </c:pt>
                <c:pt idx="55">
                  <c:v>0.30000000000001137</c:v>
                </c:pt>
                <c:pt idx="56">
                  <c:v>0.29999999999998295</c:v>
                </c:pt>
                <c:pt idx="57">
                  <c:v>0.20000000000001705</c:v>
                </c:pt>
                <c:pt idx="58">
                  <c:v>0.19999999999998863</c:v>
                </c:pt>
                <c:pt idx="59">
                  <c:v>1.2000000000000171</c:v>
                </c:pt>
                <c:pt idx="60">
                  <c:v>-0.5</c:v>
                </c:pt>
                <c:pt idx="61">
                  <c:v>0.29999999999998295</c:v>
                </c:pt>
                <c:pt idx="62">
                  <c:v>9.9999999999994316E-2</c:v>
                </c:pt>
                <c:pt idx="63">
                  <c:v>0.5</c:v>
                </c:pt>
                <c:pt idx="64">
                  <c:v>-9.9999999999994316E-2</c:v>
                </c:pt>
                <c:pt idx="65">
                  <c:v>0.30000000000001137</c:v>
                </c:pt>
                <c:pt idx="66">
                  <c:v>0.5</c:v>
                </c:pt>
                <c:pt idx="67">
                  <c:v>9.9999999999994316E-2</c:v>
                </c:pt>
                <c:pt idx="68">
                  <c:v>0.90000000000000568</c:v>
                </c:pt>
                <c:pt idx="69">
                  <c:v>9.9999999999994316E-2</c:v>
                </c:pt>
                <c:pt idx="70">
                  <c:v>0.19999999999998863</c:v>
                </c:pt>
                <c:pt idx="71">
                  <c:v>1.2000000000000171</c:v>
                </c:pt>
                <c:pt idx="72">
                  <c:v>-9.9999999999994316E-2</c:v>
                </c:pt>
                <c:pt idx="73">
                  <c:v>-0.10000000000002274</c:v>
                </c:pt>
                <c:pt idx="74">
                  <c:v>0.20000000000001705</c:v>
                </c:pt>
                <c:pt idx="75">
                  <c:v>0.29999999999998295</c:v>
                </c:pt>
                <c:pt idx="76">
                  <c:v>-9.9999999999994316E-2</c:v>
                </c:pt>
                <c:pt idx="77">
                  <c:v>9.9999999999994316E-2</c:v>
                </c:pt>
                <c:pt idx="78">
                  <c:v>0.5</c:v>
                </c:pt>
                <c:pt idx="79">
                  <c:v>0.40000000000000568</c:v>
                </c:pt>
                <c:pt idx="80">
                  <c:v>0.40000000000000568</c:v>
                </c:pt>
                <c:pt idx="81">
                  <c:v>0.19999999999998863</c:v>
                </c:pt>
                <c:pt idx="82">
                  <c:v>0.20000000000001705</c:v>
                </c:pt>
                <c:pt idx="83">
                  <c:v>0.69999999999998863</c:v>
                </c:pt>
                <c:pt idx="84">
                  <c:v>0.20000000000001705</c:v>
                </c:pt>
                <c:pt idx="85">
                  <c:v>0.29999999999998295</c:v>
                </c:pt>
                <c:pt idx="86">
                  <c:v>9.9999999999994316E-2</c:v>
                </c:pt>
                <c:pt idx="87">
                  <c:v>0.60000000000002274</c:v>
                </c:pt>
                <c:pt idx="88">
                  <c:v>9.9999999999994316E-2</c:v>
                </c:pt>
                <c:pt idx="89">
                  <c:v>0.79999999999998295</c:v>
                </c:pt>
                <c:pt idx="90">
                  <c:v>0.5</c:v>
                </c:pt>
                <c:pt idx="91">
                  <c:v>0.20000000000001705</c:v>
                </c:pt>
                <c:pt idx="92">
                  <c:v>0.19999999999998863</c:v>
                </c:pt>
                <c:pt idx="93">
                  <c:v>-9.9999999999994316E-2</c:v>
                </c:pt>
                <c:pt idx="94">
                  <c:v>1</c:v>
                </c:pt>
                <c:pt idx="95">
                  <c:v>0.90000000000000568</c:v>
                </c:pt>
                <c:pt idx="96">
                  <c:v>0.40000000000000568</c:v>
                </c:pt>
                <c:pt idx="97">
                  <c:v>0.39999999999997726</c:v>
                </c:pt>
                <c:pt idx="98">
                  <c:v>0.20000000000001705</c:v>
                </c:pt>
                <c:pt idx="99">
                  <c:v>0.5</c:v>
                </c:pt>
                <c:pt idx="100">
                  <c:v>0.5</c:v>
                </c:pt>
                <c:pt idx="101">
                  <c:v>0.59999999999999432</c:v>
                </c:pt>
                <c:pt idx="102">
                  <c:v>0.40000000000000568</c:v>
                </c:pt>
                <c:pt idx="103">
                  <c:v>0.19999999999998863</c:v>
                </c:pt>
                <c:pt idx="104">
                  <c:v>0.70000000000001705</c:v>
                </c:pt>
                <c:pt idx="105">
                  <c:v>-0.10000000000002274</c:v>
                </c:pt>
                <c:pt idx="106">
                  <c:v>0</c:v>
                </c:pt>
                <c:pt idx="107">
                  <c:v>1</c:v>
                </c:pt>
                <c:pt idx="108">
                  <c:v>0.20000000000001705</c:v>
                </c:pt>
                <c:pt idx="109">
                  <c:v>0.19999999999998863</c:v>
                </c:pt>
                <c:pt idx="110">
                  <c:v>9.9999999999994316E-2</c:v>
                </c:pt>
                <c:pt idx="111">
                  <c:v>-0.29999999999998295</c:v>
                </c:pt>
                <c:pt idx="112">
                  <c:v>0</c:v>
                </c:pt>
                <c:pt idx="113">
                  <c:v>0.19999999999998863</c:v>
                </c:pt>
                <c:pt idx="114">
                  <c:v>0</c:v>
                </c:pt>
                <c:pt idx="115">
                  <c:v>0.30000000000001137</c:v>
                </c:pt>
                <c:pt idx="116">
                  <c:v>0.19999999999998863</c:v>
                </c:pt>
                <c:pt idx="117">
                  <c:v>0.30000000000001137</c:v>
                </c:pt>
                <c:pt idx="118">
                  <c:v>0.40000000000000568</c:v>
                </c:pt>
                <c:pt idx="119">
                  <c:v>0.29999999999998295</c:v>
                </c:pt>
                <c:pt idx="120">
                  <c:v>0.80000000000001137</c:v>
                </c:pt>
                <c:pt idx="121">
                  <c:v>0.29999999999998295</c:v>
                </c:pt>
                <c:pt idx="122">
                  <c:v>-0.19999999999998863</c:v>
                </c:pt>
                <c:pt idx="123">
                  <c:v>0.40000000000000568</c:v>
                </c:pt>
                <c:pt idx="124">
                  <c:v>0.79999999999998295</c:v>
                </c:pt>
                <c:pt idx="125">
                  <c:v>0.10000000000002274</c:v>
                </c:pt>
                <c:pt idx="126">
                  <c:v>0.59999999999999432</c:v>
                </c:pt>
                <c:pt idx="127">
                  <c:v>0.40000000000000568</c:v>
                </c:pt>
                <c:pt idx="128">
                  <c:v>0.89999999999997726</c:v>
                </c:pt>
                <c:pt idx="129">
                  <c:v>0.70000000000001705</c:v>
                </c:pt>
                <c:pt idx="130">
                  <c:v>1.1999999999999886</c:v>
                </c:pt>
                <c:pt idx="131">
                  <c:v>0.20000000000001705</c:v>
                </c:pt>
                <c:pt idx="132">
                  <c:v>0.19999999999998863</c:v>
                </c:pt>
                <c:pt idx="133">
                  <c:v>0.40000000000000568</c:v>
                </c:pt>
                <c:pt idx="134">
                  <c:v>9.9999999999994316E-2</c:v>
                </c:pt>
                <c:pt idx="135">
                  <c:v>1.5</c:v>
                </c:pt>
                <c:pt idx="136">
                  <c:v>0.30000000000001137</c:v>
                </c:pt>
                <c:pt idx="137">
                  <c:v>0.39999999999997726</c:v>
                </c:pt>
                <c:pt idx="138">
                  <c:v>0.10000000000002274</c:v>
                </c:pt>
                <c:pt idx="139">
                  <c:v>-0.10000000000002274</c:v>
                </c:pt>
                <c:pt idx="140">
                  <c:v>1.2000000000000171</c:v>
                </c:pt>
                <c:pt idx="141">
                  <c:v>0.19999999999998863</c:v>
                </c:pt>
                <c:pt idx="142">
                  <c:v>0.30000000000001137</c:v>
                </c:pt>
                <c:pt idx="143">
                  <c:v>0.59999999999999432</c:v>
                </c:pt>
                <c:pt idx="144">
                  <c:v>-0.19999999999998863</c:v>
                </c:pt>
                <c:pt idx="145">
                  <c:v>0.29999999999998295</c:v>
                </c:pt>
                <c:pt idx="146">
                  <c:v>1.0999999999999943</c:v>
                </c:pt>
                <c:pt idx="147">
                  <c:v>0.40000000000000568</c:v>
                </c:pt>
                <c:pt idx="148">
                  <c:v>-0.19999999999998863</c:v>
                </c:pt>
                <c:pt idx="149">
                  <c:v>0.40000000000000568</c:v>
                </c:pt>
                <c:pt idx="150">
                  <c:v>0</c:v>
                </c:pt>
                <c:pt idx="151">
                  <c:v>0.5</c:v>
                </c:pt>
                <c:pt idx="152">
                  <c:v>0.69999999999998863</c:v>
                </c:pt>
                <c:pt idx="153">
                  <c:v>0.30000000000001137</c:v>
                </c:pt>
                <c:pt idx="154">
                  <c:v>0.39999999999997726</c:v>
                </c:pt>
                <c:pt idx="155">
                  <c:v>1.3000000000000114</c:v>
                </c:pt>
                <c:pt idx="156">
                  <c:v>-9.9999999999994316E-2</c:v>
                </c:pt>
                <c:pt idx="157">
                  <c:v>9.9999999999994316E-2</c:v>
                </c:pt>
                <c:pt idx="158">
                  <c:v>-0.30000000000001137</c:v>
                </c:pt>
                <c:pt idx="159">
                  <c:v>0.5</c:v>
                </c:pt>
                <c:pt idx="160">
                  <c:v>0.40000000000000568</c:v>
                </c:pt>
                <c:pt idx="161">
                  <c:v>0.5</c:v>
                </c:pt>
                <c:pt idx="162">
                  <c:v>0.40000000000000568</c:v>
                </c:pt>
                <c:pt idx="163">
                  <c:v>0.69999999999998863</c:v>
                </c:pt>
                <c:pt idx="164">
                  <c:v>0.80000000000001137</c:v>
                </c:pt>
                <c:pt idx="165">
                  <c:v>-0.30000000000001137</c:v>
                </c:pt>
                <c:pt idx="166">
                  <c:v>0.20000000000001705</c:v>
                </c:pt>
                <c:pt idx="167">
                  <c:v>1.7980000000000018</c:v>
                </c:pt>
                <c:pt idx="168">
                  <c:v>1.2039999999999793</c:v>
                </c:pt>
                <c:pt idx="169">
                  <c:v>0.46700000000001296</c:v>
                </c:pt>
                <c:pt idx="170">
                  <c:v>0.42300000000000182</c:v>
                </c:pt>
                <c:pt idx="171">
                  <c:v>0.93299999999999272</c:v>
                </c:pt>
                <c:pt idx="172">
                  <c:v>0.65999999999999659</c:v>
                </c:pt>
                <c:pt idx="173">
                  <c:v>0.64799999999999613</c:v>
                </c:pt>
                <c:pt idx="174">
                  <c:v>0.75600000000000023</c:v>
                </c:pt>
                <c:pt idx="175">
                  <c:v>0.99000000000000909</c:v>
                </c:pt>
                <c:pt idx="176">
                  <c:v>0.84499999999999886</c:v>
                </c:pt>
                <c:pt idx="177">
                  <c:v>0.43899999999999295</c:v>
                </c:pt>
                <c:pt idx="178">
                  <c:v>0.37300000000001887</c:v>
                </c:pt>
                <c:pt idx="179">
                  <c:v>1.900999999999982</c:v>
                </c:pt>
                <c:pt idx="180">
                  <c:v>0.625</c:v>
                </c:pt>
                <c:pt idx="181">
                  <c:v>0.23000000000001819</c:v>
                </c:pt>
                <c:pt idx="182">
                  <c:v>1.6730000000000018</c:v>
                </c:pt>
                <c:pt idx="183">
                  <c:v>0.88599999999999568</c:v>
                </c:pt>
                <c:pt idx="184">
                  <c:v>1.132000000000005</c:v>
                </c:pt>
                <c:pt idx="185">
                  <c:v>1.9429999999999836</c:v>
                </c:pt>
                <c:pt idx="186">
                  <c:v>1.0930000000000177</c:v>
                </c:pt>
                <c:pt idx="187">
                  <c:v>1.2529999999999859</c:v>
                </c:pt>
                <c:pt idx="188">
                  <c:v>1.0330000000000155</c:v>
                </c:pt>
                <c:pt idx="189">
                  <c:v>4.6999999999997044E-2</c:v>
                </c:pt>
                <c:pt idx="190">
                  <c:v>8.6999999999989086E-2</c:v>
                </c:pt>
                <c:pt idx="191">
                  <c:v>0.89000000000001478</c:v>
                </c:pt>
                <c:pt idx="192">
                  <c:v>-0.39600000000001501</c:v>
                </c:pt>
                <c:pt idx="193">
                  <c:v>-0.53899999999998727</c:v>
                </c:pt>
                <c:pt idx="194">
                  <c:v>-0.43000000000000682</c:v>
                </c:pt>
                <c:pt idx="195">
                  <c:v>-0.28800000000001091</c:v>
                </c:pt>
                <c:pt idx="196">
                  <c:v>-4.5999999999992269E-2</c:v>
                </c:pt>
                <c:pt idx="197">
                  <c:v>-0.42199999999999704</c:v>
                </c:pt>
                <c:pt idx="198">
                  <c:v>9.2999999999989313E-2</c:v>
                </c:pt>
                <c:pt idx="199">
                  <c:v>-8.4000000000003183E-2</c:v>
                </c:pt>
                <c:pt idx="200">
                  <c:v>0.34000000000000341</c:v>
                </c:pt>
                <c:pt idx="201">
                  <c:v>-0.22399999999998954</c:v>
                </c:pt>
                <c:pt idx="202">
                  <c:v>0.3160000000000025</c:v>
                </c:pt>
                <c:pt idx="203">
                  <c:v>1.1740000000000066</c:v>
                </c:pt>
                <c:pt idx="204">
                  <c:v>-8.300000000002683E-2</c:v>
                </c:pt>
                <c:pt idx="205">
                  <c:v>0.23799999999999955</c:v>
                </c:pt>
                <c:pt idx="206">
                  <c:v>0.15800000000001546</c:v>
                </c:pt>
                <c:pt idx="207">
                  <c:v>0.15700000000001069</c:v>
                </c:pt>
                <c:pt idx="208">
                  <c:v>-0.13100000000000023</c:v>
                </c:pt>
                <c:pt idx="209">
                  <c:v>-2.3000000000024556E-2</c:v>
                </c:pt>
                <c:pt idx="210">
                  <c:v>0.33800000000002228</c:v>
                </c:pt>
                <c:pt idx="211">
                  <c:v>0.70900000000000318</c:v>
                </c:pt>
                <c:pt idx="212">
                  <c:v>0.41899999999998272</c:v>
                </c:pt>
                <c:pt idx="213">
                  <c:v>-1.3999999999981583E-2</c:v>
                </c:pt>
                <c:pt idx="214">
                  <c:v>0.28699999999997772</c:v>
                </c:pt>
                <c:pt idx="215">
                  <c:v>1.882000000000005</c:v>
                </c:pt>
                <c:pt idx="216">
                  <c:v>0.87899999999999068</c:v>
                </c:pt>
                <c:pt idx="217">
                  <c:v>1.4400000000000261</c:v>
                </c:pt>
                <c:pt idx="218">
                  <c:v>0.76899999999997704</c:v>
                </c:pt>
                <c:pt idx="219">
                  <c:v>0.83400000000000318</c:v>
                </c:pt>
                <c:pt idx="220">
                  <c:v>0.36899999999999977</c:v>
                </c:pt>
                <c:pt idx="221">
                  <c:v>0.8720000000000141</c:v>
                </c:pt>
                <c:pt idx="222">
                  <c:v>1.1670000000000016</c:v>
                </c:pt>
                <c:pt idx="223">
                  <c:v>0.95799999999999841</c:v>
                </c:pt>
                <c:pt idx="224">
                  <c:v>0.4369999999999834</c:v>
                </c:pt>
                <c:pt idx="225">
                  <c:v>-0.22899999999998499</c:v>
                </c:pt>
                <c:pt idx="226">
                  <c:v>0.47399999999998954</c:v>
                </c:pt>
                <c:pt idx="227">
                  <c:v>1.429000000000002</c:v>
                </c:pt>
                <c:pt idx="228">
                  <c:v>-0.10599999999999454</c:v>
                </c:pt>
                <c:pt idx="229">
                  <c:v>0.25499999999999545</c:v>
                </c:pt>
                <c:pt idx="230">
                  <c:v>0.40800000000001546</c:v>
                </c:pt>
                <c:pt idx="231">
                  <c:v>0.14099999999999113</c:v>
                </c:pt>
                <c:pt idx="232">
                  <c:v>0.25199999999998113</c:v>
                </c:pt>
                <c:pt idx="233">
                  <c:v>4.8000000000001819E-2</c:v>
                </c:pt>
                <c:pt idx="234">
                  <c:v>0.46000000000000796</c:v>
                </c:pt>
                <c:pt idx="235">
                  <c:v>0.15500000000000114</c:v>
                </c:pt>
                <c:pt idx="236">
                  <c:v>0.54599999999999227</c:v>
                </c:pt>
                <c:pt idx="237">
                  <c:v>2.4000000000000909E-2</c:v>
                </c:pt>
                <c:pt idx="238">
                  <c:v>0.48799999999999955</c:v>
                </c:pt>
                <c:pt idx="239">
                  <c:v>0.95300000000000296</c:v>
                </c:pt>
                <c:pt idx="240">
                  <c:v>4.6999999999997044E-2</c:v>
                </c:pt>
                <c:pt idx="241">
                  <c:v>3.7000000000006139E-2</c:v>
                </c:pt>
                <c:pt idx="242">
                  <c:v>0.49399999999999977</c:v>
                </c:pt>
                <c:pt idx="243">
                  <c:v>-0.28700000000000614</c:v>
                </c:pt>
                <c:pt idx="244">
                  <c:v>0.25200000000000955</c:v>
                </c:pt>
                <c:pt idx="245">
                  <c:v>0.23099999999999454</c:v>
                </c:pt>
                <c:pt idx="246">
                  <c:v>0.39100000000001955</c:v>
                </c:pt>
                <c:pt idx="247">
                  <c:v>9.5999999999975216E-2</c:v>
                </c:pt>
                <c:pt idx="248">
                  <c:v>0.35000000000002274</c:v>
                </c:pt>
                <c:pt idx="249">
                  <c:v>-0.20900000000000318</c:v>
                </c:pt>
                <c:pt idx="250">
                  <c:v>0.23499999999998522</c:v>
                </c:pt>
                <c:pt idx="251">
                  <c:v>0.97200000000000841</c:v>
                </c:pt>
                <c:pt idx="252">
                  <c:v>0.6839999999999975</c:v>
                </c:pt>
                <c:pt idx="253">
                  <c:v>0.75</c:v>
                </c:pt>
                <c:pt idx="254">
                  <c:v>0.87700000000000955</c:v>
                </c:pt>
                <c:pt idx="255">
                  <c:v>0.96199999999998909</c:v>
                </c:pt>
                <c:pt idx="256">
                  <c:v>-3.8000000000010914E-2</c:v>
                </c:pt>
                <c:pt idx="257">
                  <c:v>0.64700000000001978</c:v>
                </c:pt>
                <c:pt idx="258">
                  <c:v>0.8230000000000075</c:v>
                </c:pt>
                <c:pt idx="259">
                  <c:v>0.76299999999997681</c:v>
                </c:pt>
                <c:pt idx="260">
                  <c:v>0.51500000000001478</c:v>
                </c:pt>
                <c:pt idx="261">
                  <c:v>0.12699999999998113</c:v>
                </c:pt>
                <c:pt idx="262">
                  <c:v>0.68300000000002115</c:v>
                </c:pt>
                <c:pt idx="263">
                  <c:v>0.51499999999998636</c:v>
                </c:pt>
                <c:pt idx="264">
                  <c:v>0.16900000000001114</c:v>
                </c:pt>
                <c:pt idx="265">
                  <c:v>-0.58000000000001251</c:v>
                </c:pt>
                <c:pt idx="266">
                  <c:v>5.7000000000016371E-2</c:v>
                </c:pt>
                <c:pt idx="267">
                  <c:v>9.9999999999994316E-2</c:v>
                </c:pt>
                <c:pt idx="268">
                  <c:v>0.39900000000000091</c:v>
                </c:pt>
                <c:pt idx="269">
                  <c:v>0.31299999999998818</c:v>
                </c:pt>
              </c:numCache>
            </c:numRef>
          </c:xVal>
          <c:yVal>
            <c:numRef>
              <c:f>Scatterplots!ScatterY_B8266</c:f>
              <c:numCache>
                <c:formatCode>General</c:formatCode>
                <c:ptCount val="270"/>
                <c:pt idx="0">
                  <c:v>0.5</c:v>
                </c:pt>
                <c:pt idx="1">
                  <c:v>0.5</c:v>
                </c:pt>
                <c:pt idx="2">
                  <c:v>0.40000000000000568</c:v>
                </c:pt>
                <c:pt idx="3">
                  <c:v>0.19999999999998863</c:v>
                </c:pt>
                <c:pt idx="4">
                  <c:v>0.20000000000001705</c:v>
                </c:pt>
                <c:pt idx="5">
                  <c:v>0</c:v>
                </c:pt>
                <c:pt idx="6">
                  <c:v>0.40000000000000568</c:v>
                </c:pt>
                <c:pt idx="7">
                  <c:v>0.29999999999998295</c:v>
                </c:pt>
                <c:pt idx="8">
                  <c:v>0.59999999999999432</c:v>
                </c:pt>
                <c:pt idx="9">
                  <c:v>0.10000000000002274</c:v>
                </c:pt>
                <c:pt idx="10">
                  <c:v>0</c:v>
                </c:pt>
                <c:pt idx="11">
                  <c:v>0.39999999999997726</c:v>
                </c:pt>
                <c:pt idx="12">
                  <c:v>0.5</c:v>
                </c:pt>
                <c:pt idx="13">
                  <c:v>0.5</c:v>
                </c:pt>
                <c:pt idx="14">
                  <c:v>0.20000000000001705</c:v>
                </c:pt>
                <c:pt idx="15">
                  <c:v>9.9999999999994316E-2</c:v>
                </c:pt>
                <c:pt idx="16">
                  <c:v>0.5</c:v>
                </c:pt>
                <c:pt idx="17">
                  <c:v>0.40000000000000568</c:v>
                </c:pt>
                <c:pt idx="18">
                  <c:v>0.59999999999999432</c:v>
                </c:pt>
                <c:pt idx="19">
                  <c:v>0.40000000000000568</c:v>
                </c:pt>
                <c:pt idx="20">
                  <c:v>9.9999999999994316E-2</c:v>
                </c:pt>
                <c:pt idx="21">
                  <c:v>0.19999999999998863</c:v>
                </c:pt>
                <c:pt idx="22">
                  <c:v>0</c:v>
                </c:pt>
                <c:pt idx="23">
                  <c:v>0.60000000000002274</c:v>
                </c:pt>
                <c:pt idx="24">
                  <c:v>0.59999999999999432</c:v>
                </c:pt>
                <c:pt idx="25">
                  <c:v>0.5</c:v>
                </c:pt>
                <c:pt idx="26">
                  <c:v>0.5</c:v>
                </c:pt>
                <c:pt idx="27">
                  <c:v>0.29999999999998295</c:v>
                </c:pt>
                <c:pt idx="28">
                  <c:v>0.30000000000001137</c:v>
                </c:pt>
                <c:pt idx="29">
                  <c:v>0</c:v>
                </c:pt>
                <c:pt idx="30">
                  <c:v>0.40000000000000568</c:v>
                </c:pt>
                <c:pt idx="31">
                  <c:v>0.29999999999998295</c:v>
                </c:pt>
                <c:pt idx="32">
                  <c:v>0.5</c:v>
                </c:pt>
                <c:pt idx="33">
                  <c:v>-9.9999999999994316E-2</c:v>
                </c:pt>
                <c:pt idx="34">
                  <c:v>-9.9999999999994316E-2</c:v>
                </c:pt>
                <c:pt idx="35">
                  <c:v>0.90000000000000568</c:v>
                </c:pt>
                <c:pt idx="36">
                  <c:v>0.5</c:v>
                </c:pt>
                <c:pt idx="37">
                  <c:v>0.79999999999998295</c:v>
                </c:pt>
                <c:pt idx="38">
                  <c:v>0.60000000000002274</c:v>
                </c:pt>
                <c:pt idx="39">
                  <c:v>0.29999999999998295</c:v>
                </c:pt>
                <c:pt idx="40">
                  <c:v>9.9999999999994316E-2</c:v>
                </c:pt>
                <c:pt idx="41">
                  <c:v>0.30000000000001137</c:v>
                </c:pt>
                <c:pt idx="42">
                  <c:v>0.30000000000001137</c:v>
                </c:pt>
                <c:pt idx="43">
                  <c:v>0.5</c:v>
                </c:pt>
                <c:pt idx="44">
                  <c:v>0.5</c:v>
                </c:pt>
                <c:pt idx="45">
                  <c:v>0.29999999999998295</c:v>
                </c:pt>
                <c:pt idx="46">
                  <c:v>0</c:v>
                </c:pt>
                <c:pt idx="47">
                  <c:v>0.5</c:v>
                </c:pt>
                <c:pt idx="48">
                  <c:v>0.5</c:v>
                </c:pt>
                <c:pt idx="49">
                  <c:v>0.40000000000000568</c:v>
                </c:pt>
                <c:pt idx="50">
                  <c:v>0.19999999999998863</c:v>
                </c:pt>
                <c:pt idx="51">
                  <c:v>-9.9999999999994316E-2</c:v>
                </c:pt>
                <c:pt idx="52">
                  <c:v>0.20000000000001705</c:v>
                </c:pt>
                <c:pt idx="53">
                  <c:v>0.19999999999998863</c:v>
                </c:pt>
                <c:pt idx="54">
                  <c:v>0.30000000000001137</c:v>
                </c:pt>
                <c:pt idx="55">
                  <c:v>0.39999999999997726</c:v>
                </c:pt>
                <c:pt idx="56">
                  <c:v>0.40000000000000568</c:v>
                </c:pt>
                <c:pt idx="57">
                  <c:v>-9.9999999999994316E-2</c:v>
                </c:pt>
                <c:pt idx="58">
                  <c:v>-0.19999999999998863</c:v>
                </c:pt>
                <c:pt idx="59">
                  <c:v>0.29999999999998295</c:v>
                </c:pt>
                <c:pt idx="60">
                  <c:v>0.30000000000001137</c:v>
                </c:pt>
                <c:pt idx="61">
                  <c:v>0.29999999999998295</c:v>
                </c:pt>
                <c:pt idx="62">
                  <c:v>0.30000000000001137</c:v>
                </c:pt>
                <c:pt idx="63">
                  <c:v>0.30000000000001137</c:v>
                </c:pt>
                <c:pt idx="64">
                  <c:v>0.19999999999998863</c:v>
                </c:pt>
                <c:pt idx="65">
                  <c:v>0.19999999999998863</c:v>
                </c:pt>
                <c:pt idx="66">
                  <c:v>0.20000000000001705</c:v>
                </c:pt>
                <c:pt idx="67">
                  <c:v>0.19999999999998863</c:v>
                </c:pt>
                <c:pt idx="68">
                  <c:v>0.40000000000000568</c:v>
                </c:pt>
                <c:pt idx="69">
                  <c:v>0</c:v>
                </c:pt>
                <c:pt idx="70">
                  <c:v>-9.9999999999994316E-2</c:v>
                </c:pt>
                <c:pt idx="71">
                  <c:v>0.40000000000000568</c:v>
                </c:pt>
                <c:pt idx="72">
                  <c:v>0.19999999999998863</c:v>
                </c:pt>
                <c:pt idx="73">
                  <c:v>0.5</c:v>
                </c:pt>
                <c:pt idx="74">
                  <c:v>1.1999999999999886</c:v>
                </c:pt>
                <c:pt idx="75">
                  <c:v>0</c:v>
                </c:pt>
                <c:pt idx="76">
                  <c:v>0</c:v>
                </c:pt>
                <c:pt idx="77">
                  <c:v>0.5</c:v>
                </c:pt>
                <c:pt idx="78">
                  <c:v>0.40000000000000568</c:v>
                </c:pt>
                <c:pt idx="79">
                  <c:v>0.80000000000001137</c:v>
                </c:pt>
                <c:pt idx="80">
                  <c:v>0.29999999999998295</c:v>
                </c:pt>
                <c:pt idx="81">
                  <c:v>0.10000000000002274</c:v>
                </c:pt>
                <c:pt idx="82">
                  <c:v>0</c:v>
                </c:pt>
                <c:pt idx="83">
                  <c:v>0.5</c:v>
                </c:pt>
                <c:pt idx="84">
                  <c:v>1</c:v>
                </c:pt>
                <c:pt idx="85">
                  <c:v>1.3999999999999773</c:v>
                </c:pt>
                <c:pt idx="86">
                  <c:v>0.10000000000002274</c:v>
                </c:pt>
                <c:pt idx="87">
                  <c:v>0.19999999999998863</c:v>
                </c:pt>
                <c:pt idx="88">
                  <c:v>0.90000000000000568</c:v>
                </c:pt>
                <c:pt idx="89">
                  <c:v>0.40000000000000568</c:v>
                </c:pt>
                <c:pt idx="90">
                  <c:v>0</c:v>
                </c:pt>
                <c:pt idx="91">
                  <c:v>0.89999999999997726</c:v>
                </c:pt>
                <c:pt idx="92">
                  <c:v>0.30000000000001137</c:v>
                </c:pt>
                <c:pt idx="93">
                  <c:v>9.9999999999994316E-2</c:v>
                </c:pt>
                <c:pt idx="94">
                  <c:v>-9.9999999999994316E-2</c:v>
                </c:pt>
                <c:pt idx="95">
                  <c:v>1.0999999999999943</c:v>
                </c:pt>
                <c:pt idx="96">
                  <c:v>0.70000000000001705</c:v>
                </c:pt>
                <c:pt idx="97">
                  <c:v>0.39999999999997726</c:v>
                </c:pt>
                <c:pt idx="98">
                  <c:v>0.70000000000001705</c:v>
                </c:pt>
                <c:pt idx="99">
                  <c:v>0.79999999999998295</c:v>
                </c:pt>
                <c:pt idx="100">
                  <c:v>0.30000000000001137</c:v>
                </c:pt>
                <c:pt idx="101">
                  <c:v>-0.5</c:v>
                </c:pt>
                <c:pt idx="102">
                  <c:v>0</c:v>
                </c:pt>
                <c:pt idx="103">
                  <c:v>0.80000000000001137</c:v>
                </c:pt>
                <c:pt idx="104">
                  <c:v>-0.60000000000002274</c:v>
                </c:pt>
                <c:pt idx="105">
                  <c:v>-0.29999999999998295</c:v>
                </c:pt>
                <c:pt idx="106">
                  <c:v>-0.70000000000001705</c:v>
                </c:pt>
                <c:pt idx="107">
                  <c:v>0.40000000000000568</c:v>
                </c:pt>
                <c:pt idx="108">
                  <c:v>0.70000000000001705</c:v>
                </c:pt>
                <c:pt idx="109">
                  <c:v>1</c:v>
                </c:pt>
                <c:pt idx="110">
                  <c:v>1</c:v>
                </c:pt>
                <c:pt idx="111">
                  <c:v>0</c:v>
                </c:pt>
                <c:pt idx="112">
                  <c:v>9.9999999999994316E-2</c:v>
                </c:pt>
                <c:pt idx="113">
                  <c:v>0.19999999999998863</c:v>
                </c:pt>
                <c:pt idx="114">
                  <c:v>0.59999999999999432</c:v>
                </c:pt>
                <c:pt idx="115">
                  <c:v>0.30000000000001137</c:v>
                </c:pt>
                <c:pt idx="116">
                  <c:v>0.30000000000001137</c:v>
                </c:pt>
                <c:pt idx="117">
                  <c:v>0</c:v>
                </c:pt>
                <c:pt idx="118">
                  <c:v>-0.40000000000000568</c:v>
                </c:pt>
                <c:pt idx="119">
                  <c:v>0.79999999999998295</c:v>
                </c:pt>
                <c:pt idx="120">
                  <c:v>1.4000000000000057</c:v>
                </c:pt>
                <c:pt idx="121">
                  <c:v>1.0999999999999943</c:v>
                </c:pt>
                <c:pt idx="122">
                  <c:v>-0.39999999999997726</c:v>
                </c:pt>
                <c:pt idx="123">
                  <c:v>-0.30000000000001137</c:v>
                </c:pt>
                <c:pt idx="124">
                  <c:v>0.19999999999998863</c:v>
                </c:pt>
                <c:pt idx="125">
                  <c:v>0.20000000000001705</c:v>
                </c:pt>
                <c:pt idx="126">
                  <c:v>0.69999999999998863</c:v>
                </c:pt>
                <c:pt idx="127">
                  <c:v>0.59999999999999432</c:v>
                </c:pt>
                <c:pt idx="128">
                  <c:v>-0.19999999999998863</c:v>
                </c:pt>
                <c:pt idx="129">
                  <c:v>-0.5</c:v>
                </c:pt>
                <c:pt idx="130">
                  <c:v>-0.19999999999998863</c:v>
                </c:pt>
                <c:pt idx="131">
                  <c:v>0.89999999999997726</c:v>
                </c:pt>
                <c:pt idx="132">
                  <c:v>1</c:v>
                </c:pt>
                <c:pt idx="133">
                  <c:v>1.2000000000000171</c:v>
                </c:pt>
                <c:pt idx="134">
                  <c:v>0.59999999999999432</c:v>
                </c:pt>
                <c:pt idx="135">
                  <c:v>1.0999999999999943</c:v>
                </c:pt>
                <c:pt idx="136">
                  <c:v>0.59999999999999432</c:v>
                </c:pt>
                <c:pt idx="137">
                  <c:v>-0.29999999999998295</c:v>
                </c:pt>
                <c:pt idx="138">
                  <c:v>9.9999999999994316E-2</c:v>
                </c:pt>
                <c:pt idx="139">
                  <c:v>0.40000000000000568</c:v>
                </c:pt>
                <c:pt idx="140">
                  <c:v>1</c:v>
                </c:pt>
                <c:pt idx="141">
                  <c:v>9.9999999999994316E-2</c:v>
                </c:pt>
                <c:pt idx="142">
                  <c:v>-0.69999999999998863</c:v>
                </c:pt>
                <c:pt idx="143">
                  <c:v>0.39999999999997726</c:v>
                </c:pt>
                <c:pt idx="144">
                  <c:v>1.1000000000000227</c:v>
                </c:pt>
                <c:pt idx="145">
                  <c:v>1.5</c:v>
                </c:pt>
                <c:pt idx="146">
                  <c:v>1.2999999999999829</c:v>
                </c:pt>
                <c:pt idx="147">
                  <c:v>-0.19999999999998863</c:v>
                </c:pt>
                <c:pt idx="148">
                  <c:v>9.9999999999994316E-2</c:v>
                </c:pt>
                <c:pt idx="149">
                  <c:v>0.90000000000000568</c:v>
                </c:pt>
                <c:pt idx="150">
                  <c:v>1</c:v>
                </c:pt>
                <c:pt idx="151">
                  <c:v>2.4000000000000057</c:v>
                </c:pt>
                <c:pt idx="152">
                  <c:v>0.39999999999997726</c:v>
                </c:pt>
                <c:pt idx="153">
                  <c:v>-1.5999999999999943</c:v>
                </c:pt>
                <c:pt idx="154">
                  <c:v>-0.79999999999998295</c:v>
                </c:pt>
                <c:pt idx="155">
                  <c:v>1.5</c:v>
                </c:pt>
                <c:pt idx="156">
                  <c:v>0.39999999999997726</c:v>
                </c:pt>
                <c:pt idx="157">
                  <c:v>1.1000000000000227</c:v>
                </c:pt>
                <c:pt idx="158">
                  <c:v>1.6999999999999886</c:v>
                </c:pt>
                <c:pt idx="159">
                  <c:v>1</c:v>
                </c:pt>
                <c:pt idx="160">
                  <c:v>0.40000000000000568</c:v>
                </c:pt>
                <c:pt idx="161">
                  <c:v>0.59999999999999432</c:v>
                </c:pt>
                <c:pt idx="162">
                  <c:v>0.40000000000000568</c:v>
                </c:pt>
                <c:pt idx="163">
                  <c:v>-1</c:v>
                </c:pt>
                <c:pt idx="164">
                  <c:v>-1.0999999999999943</c:v>
                </c:pt>
                <c:pt idx="165">
                  <c:v>-0.30000000000001137</c:v>
                </c:pt>
                <c:pt idx="166">
                  <c:v>0.30000000000001137</c:v>
                </c:pt>
                <c:pt idx="167">
                  <c:v>0.61599999999998545</c:v>
                </c:pt>
                <c:pt idx="168">
                  <c:v>1.0829999999999984</c:v>
                </c:pt>
                <c:pt idx="169">
                  <c:v>1.8530000000000086</c:v>
                </c:pt>
                <c:pt idx="170">
                  <c:v>1.3340000000000032</c:v>
                </c:pt>
                <c:pt idx="171">
                  <c:v>1.2630000000000052</c:v>
                </c:pt>
                <c:pt idx="172">
                  <c:v>0.40299999999999159</c:v>
                </c:pt>
                <c:pt idx="173">
                  <c:v>-5.2999999999997272E-2</c:v>
                </c:pt>
                <c:pt idx="174">
                  <c:v>-0.382000000000005</c:v>
                </c:pt>
                <c:pt idx="175">
                  <c:v>0.5730000000000075</c:v>
                </c:pt>
                <c:pt idx="176">
                  <c:v>0.44599999999999795</c:v>
                </c:pt>
                <c:pt idx="177">
                  <c:v>1.2409999999999854</c:v>
                </c:pt>
                <c:pt idx="178">
                  <c:v>-0.14099999999999113</c:v>
                </c:pt>
                <c:pt idx="179">
                  <c:v>1.0440000000000111</c:v>
                </c:pt>
                <c:pt idx="180">
                  <c:v>0.61299999999999955</c:v>
                </c:pt>
                <c:pt idx="181">
                  <c:v>1.8349999999999795</c:v>
                </c:pt>
                <c:pt idx="182">
                  <c:v>1.2950000000000159</c:v>
                </c:pt>
                <c:pt idx="183">
                  <c:v>1.8089999999999975</c:v>
                </c:pt>
                <c:pt idx="184">
                  <c:v>2.1829999999999927</c:v>
                </c:pt>
                <c:pt idx="185">
                  <c:v>1.1490000000000009</c:v>
                </c:pt>
                <c:pt idx="186">
                  <c:v>-0.8779999999999859</c:v>
                </c:pt>
                <c:pt idx="187">
                  <c:v>-0.30300000000002569</c:v>
                </c:pt>
                <c:pt idx="188">
                  <c:v>-2.2099999999999795</c:v>
                </c:pt>
                <c:pt idx="189">
                  <c:v>-4.1479999999999961</c:v>
                </c:pt>
                <c:pt idx="190">
                  <c:v>-2.1970000000000027</c:v>
                </c:pt>
                <c:pt idx="191">
                  <c:v>0.91499999999999204</c:v>
                </c:pt>
                <c:pt idx="192">
                  <c:v>1.0500000000000114</c:v>
                </c:pt>
                <c:pt idx="193">
                  <c:v>0.51599999999999113</c:v>
                </c:pt>
                <c:pt idx="194">
                  <c:v>0.53100000000000591</c:v>
                </c:pt>
                <c:pt idx="195">
                  <c:v>0.61599999999998545</c:v>
                </c:pt>
                <c:pt idx="196">
                  <c:v>1.8370000000000175</c:v>
                </c:pt>
                <c:pt idx="197">
                  <c:v>-0.34200000000001296</c:v>
                </c:pt>
                <c:pt idx="198">
                  <c:v>0.48300000000000409</c:v>
                </c:pt>
                <c:pt idx="199">
                  <c:v>0.13499999999999091</c:v>
                </c:pt>
                <c:pt idx="200">
                  <c:v>0.20799999999999841</c:v>
                </c:pt>
                <c:pt idx="201">
                  <c:v>0.15300000000002001</c:v>
                </c:pt>
                <c:pt idx="202">
                  <c:v>-0.38100000000000023</c:v>
                </c:pt>
                <c:pt idx="203">
                  <c:v>0.73799999999999955</c:v>
                </c:pt>
                <c:pt idx="204">
                  <c:v>5.4000000000002046E-2</c:v>
                </c:pt>
                <c:pt idx="205">
                  <c:v>0.88999999999998636</c:v>
                </c:pt>
                <c:pt idx="206">
                  <c:v>0.3779999999999859</c:v>
                </c:pt>
                <c:pt idx="207">
                  <c:v>0.16900000000001114</c:v>
                </c:pt>
                <c:pt idx="208">
                  <c:v>-0.21299999999999386</c:v>
                </c:pt>
                <c:pt idx="209">
                  <c:v>4.5999999999992269E-2</c:v>
                </c:pt>
                <c:pt idx="210">
                  <c:v>0.30100000000001614</c:v>
                </c:pt>
                <c:pt idx="211">
                  <c:v>0.12699999999998113</c:v>
                </c:pt>
                <c:pt idx="212">
                  <c:v>0.27200000000001978</c:v>
                </c:pt>
                <c:pt idx="213">
                  <c:v>9.1999999999984539E-2</c:v>
                </c:pt>
                <c:pt idx="214">
                  <c:v>0.37600000000000477</c:v>
                </c:pt>
                <c:pt idx="215">
                  <c:v>1.0440000000000111</c:v>
                </c:pt>
                <c:pt idx="216">
                  <c:v>1.0859999999999843</c:v>
                </c:pt>
                <c:pt idx="217">
                  <c:v>2.1580000000000155</c:v>
                </c:pt>
                <c:pt idx="218">
                  <c:v>1.438999999999993</c:v>
                </c:pt>
                <c:pt idx="219">
                  <c:v>1.0579999999999927</c:v>
                </c:pt>
                <c:pt idx="220">
                  <c:v>-0.24199999999999022</c:v>
                </c:pt>
                <c:pt idx="221">
                  <c:v>0.19999999999998863</c:v>
                </c:pt>
                <c:pt idx="222">
                  <c:v>0.62299999999999045</c:v>
                </c:pt>
                <c:pt idx="223">
                  <c:v>0.34400000000002251</c:v>
                </c:pt>
                <c:pt idx="224">
                  <c:v>-0.46800000000001774</c:v>
                </c:pt>
                <c:pt idx="225">
                  <c:v>-0.1910000000000025</c:v>
                </c:pt>
                <c:pt idx="226">
                  <c:v>-0.55799999999999272</c:v>
                </c:pt>
                <c:pt idx="227">
                  <c:v>0.992999999999995</c:v>
                </c:pt>
                <c:pt idx="228">
                  <c:v>0.99800000000001887</c:v>
                </c:pt>
                <c:pt idx="229">
                  <c:v>1.728999999999985</c:v>
                </c:pt>
                <c:pt idx="230">
                  <c:v>0.69300000000001205</c:v>
                </c:pt>
                <c:pt idx="231">
                  <c:v>-0.27000000000001023</c:v>
                </c:pt>
                <c:pt idx="232">
                  <c:v>-0.33699999999998909</c:v>
                </c:pt>
                <c:pt idx="233">
                  <c:v>-0.37399999999999523</c:v>
                </c:pt>
                <c:pt idx="234">
                  <c:v>1.2749999999999773</c:v>
                </c:pt>
                <c:pt idx="235">
                  <c:v>1.02800000000002</c:v>
                </c:pt>
                <c:pt idx="236">
                  <c:v>-9.0000000000003411E-2</c:v>
                </c:pt>
                <c:pt idx="237">
                  <c:v>-1.0960000000000036</c:v>
                </c:pt>
                <c:pt idx="238">
                  <c:v>-0.62000000000000455</c:v>
                </c:pt>
                <c:pt idx="239">
                  <c:v>0.67900000000000205</c:v>
                </c:pt>
                <c:pt idx="240">
                  <c:v>1.8859999999999957</c:v>
                </c:pt>
                <c:pt idx="241">
                  <c:v>0.60699999999999932</c:v>
                </c:pt>
                <c:pt idx="242">
                  <c:v>-0.24199999999999022</c:v>
                </c:pt>
                <c:pt idx="243">
                  <c:v>0.41399999999998727</c:v>
                </c:pt>
                <c:pt idx="244">
                  <c:v>0.5589999999999975</c:v>
                </c:pt>
                <c:pt idx="245">
                  <c:v>9.200000000001296E-2</c:v>
                </c:pt>
                <c:pt idx="246">
                  <c:v>0.28100000000000591</c:v>
                </c:pt>
                <c:pt idx="247">
                  <c:v>0.27199999999999136</c:v>
                </c:pt>
                <c:pt idx="248">
                  <c:v>-0.60300000000000864</c:v>
                </c:pt>
                <c:pt idx="249">
                  <c:v>-0.47700000000000387</c:v>
                </c:pt>
                <c:pt idx="250">
                  <c:v>-1.999999999998181E-2</c:v>
                </c:pt>
                <c:pt idx="251">
                  <c:v>0.86699999999999022</c:v>
                </c:pt>
                <c:pt idx="252">
                  <c:v>0.86500000000000909</c:v>
                </c:pt>
                <c:pt idx="253">
                  <c:v>1.5120000000000005</c:v>
                </c:pt>
                <c:pt idx="254">
                  <c:v>0.77899999999999636</c:v>
                </c:pt>
                <c:pt idx="255">
                  <c:v>0.82800000000000296</c:v>
                </c:pt>
                <c:pt idx="256">
                  <c:v>0.44299999999998363</c:v>
                </c:pt>
                <c:pt idx="257">
                  <c:v>-9.2999999999989313E-2</c:v>
                </c:pt>
                <c:pt idx="258">
                  <c:v>-0.39799999999999613</c:v>
                </c:pt>
                <c:pt idx="259">
                  <c:v>0.17900000000000205</c:v>
                </c:pt>
                <c:pt idx="260">
                  <c:v>-0.59800000000001319</c:v>
                </c:pt>
                <c:pt idx="261">
                  <c:v>-1.2819999999999823</c:v>
                </c:pt>
                <c:pt idx="262">
                  <c:v>-1.3389999999999986</c:v>
                </c:pt>
                <c:pt idx="263">
                  <c:v>-1.1050000000000182</c:v>
                </c:pt>
                <c:pt idx="264">
                  <c:v>1.0150000000000148</c:v>
                </c:pt>
                <c:pt idx="265">
                  <c:v>1.3969999999999914</c:v>
                </c:pt>
                <c:pt idx="266">
                  <c:v>0.47999999999998977</c:v>
                </c:pt>
                <c:pt idx="267">
                  <c:v>1.2060000000000173</c:v>
                </c:pt>
                <c:pt idx="268">
                  <c:v>0.83299999999999841</c:v>
                </c:pt>
                <c:pt idx="269">
                  <c:v>1.5999999999991132E-2</c:v>
                </c:pt>
              </c:numCache>
            </c:numRef>
          </c:yVal>
          <c:smooth val="0"/>
          <c:extLst>
            <c:ext xmlns:c16="http://schemas.microsoft.com/office/drawing/2014/chart" uri="{C3380CC4-5D6E-409C-BE32-E72D297353CC}">
              <c16:uniqueId val="{00000000-32F3-4CD2-A062-AEFAB26C2D53}"/>
            </c:ext>
          </c:extLst>
        </c:ser>
        <c:dLbls>
          <c:showLegendKey val="0"/>
          <c:showVal val="0"/>
          <c:showCatName val="0"/>
          <c:showSerName val="0"/>
          <c:showPercent val="0"/>
          <c:showBubbleSize val="0"/>
        </c:dLbls>
        <c:axId val="749613832"/>
        <c:axId val="749610552"/>
      </c:scatterChart>
      <c:valAx>
        <c:axId val="749613832"/>
        <c:scaling>
          <c:orientation val="minMax"/>
        </c:scaling>
        <c:delete val="0"/>
        <c:axPos val="b"/>
        <c:title>
          <c:tx>
            <c:rich>
              <a:bodyPr/>
              <a:lstStyle/>
              <a:p>
                <a:pPr>
                  <a:defRPr sz="800" b="0"/>
                </a:pPr>
                <a:r>
                  <a:rPr lang="en-US"/>
                  <a:t>Food, Beverages / Differences</a:t>
                </a:r>
              </a:p>
            </c:rich>
          </c:tx>
          <c:layout/>
          <c:overlay val="0"/>
        </c:title>
        <c:numFmt formatCode="General" sourceLinked="0"/>
        <c:majorTickMark val="out"/>
        <c:minorTickMark val="none"/>
        <c:tickLblPos val="nextTo"/>
        <c:txPr>
          <a:bodyPr/>
          <a:lstStyle/>
          <a:p>
            <a:pPr>
              <a:defRPr sz="800" b="0"/>
            </a:pPr>
            <a:endParaRPr lang="en-US"/>
          </a:p>
        </c:txPr>
        <c:crossAx val="749610552"/>
        <c:crosses val="autoZero"/>
        <c:crossBetween val="midCat"/>
      </c:valAx>
      <c:valAx>
        <c:axId val="749610552"/>
        <c:scaling>
          <c:orientation val="minMax"/>
        </c:scaling>
        <c:delete val="0"/>
        <c:axPos val="l"/>
        <c:title>
          <c:tx>
            <c:rich>
              <a:bodyPr/>
              <a:lstStyle/>
              <a:p>
                <a:pPr>
                  <a:defRPr sz="800" b="0"/>
                </a:pPr>
                <a:r>
                  <a:rPr lang="en-US"/>
                  <a:t>All items / Differences</a:t>
                </a:r>
              </a:p>
            </c:rich>
          </c:tx>
          <c:layout/>
          <c:overlay val="0"/>
        </c:title>
        <c:numFmt formatCode="General" sourceLinked="0"/>
        <c:majorTickMark val="out"/>
        <c:minorTickMark val="none"/>
        <c:tickLblPos val="nextTo"/>
        <c:txPr>
          <a:bodyPr/>
          <a:lstStyle/>
          <a:p>
            <a:pPr>
              <a:defRPr sz="800" b="0"/>
            </a:pPr>
            <a:endParaRPr lang="en-US"/>
          </a:p>
        </c:txPr>
        <c:crossAx val="749613832"/>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All items vs Housing of Differences</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Scatterplots!ScatterX_215D</c:f>
              <c:numCache>
                <c:formatCode>General</c:formatCode>
                <c:ptCount val="270"/>
                <c:pt idx="0">
                  <c:v>0.39999999999997726</c:v>
                </c:pt>
                <c:pt idx="1">
                  <c:v>0.5</c:v>
                </c:pt>
                <c:pt idx="2">
                  <c:v>0.20000000000001705</c:v>
                </c:pt>
                <c:pt idx="3">
                  <c:v>9.9999999999994316E-2</c:v>
                </c:pt>
                <c:pt idx="4">
                  <c:v>1</c:v>
                </c:pt>
                <c:pt idx="5">
                  <c:v>0.40000000000000568</c:v>
                </c:pt>
                <c:pt idx="6">
                  <c:v>0.40000000000000568</c:v>
                </c:pt>
                <c:pt idx="7">
                  <c:v>0</c:v>
                </c:pt>
                <c:pt idx="8">
                  <c:v>-0.10000000000002274</c:v>
                </c:pt>
                <c:pt idx="9">
                  <c:v>-0.19999999999998863</c:v>
                </c:pt>
                <c:pt idx="10">
                  <c:v>0.30000000000001137</c:v>
                </c:pt>
                <c:pt idx="11">
                  <c:v>0.59999999999999432</c:v>
                </c:pt>
                <c:pt idx="12">
                  <c:v>0.79999999999998295</c:v>
                </c:pt>
                <c:pt idx="13">
                  <c:v>0.40000000000000568</c:v>
                </c:pt>
                <c:pt idx="14">
                  <c:v>-0.19999999999998863</c:v>
                </c:pt>
                <c:pt idx="15">
                  <c:v>0.19999999999998863</c:v>
                </c:pt>
                <c:pt idx="16">
                  <c:v>0.80000000000001137</c:v>
                </c:pt>
                <c:pt idx="17">
                  <c:v>0.5</c:v>
                </c:pt>
                <c:pt idx="18">
                  <c:v>0.5</c:v>
                </c:pt>
                <c:pt idx="19">
                  <c:v>-9.9999999999994316E-2</c:v>
                </c:pt>
                <c:pt idx="20">
                  <c:v>-0.10000000000002274</c:v>
                </c:pt>
                <c:pt idx="21">
                  <c:v>-0.19999999999998863</c:v>
                </c:pt>
                <c:pt idx="22">
                  <c:v>-9.9999999999994316E-2</c:v>
                </c:pt>
                <c:pt idx="23">
                  <c:v>1</c:v>
                </c:pt>
                <c:pt idx="24">
                  <c:v>0.59999999999999432</c:v>
                </c:pt>
                <c:pt idx="25">
                  <c:v>0.40000000000000568</c:v>
                </c:pt>
                <c:pt idx="26">
                  <c:v>0</c:v>
                </c:pt>
                <c:pt idx="27">
                  <c:v>0.19999999999998863</c:v>
                </c:pt>
                <c:pt idx="28">
                  <c:v>0.90000000000000568</c:v>
                </c:pt>
                <c:pt idx="29">
                  <c:v>0.69999999999998863</c:v>
                </c:pt>
                <c:pt idx="30">
                  <c:v>0.40000000000000568</c:v>
                </c:pt>
                <c:pt idx="31">
                  <c:v>-9.9999999999994316E-2</c:v>
                </c:pt>
                <c:pt idx="32">
                  <c:v>0.19999999999998863</c:v>
                </c:pt>
                <c:pt idx="33">
                  <c:v>-0.29999999999998295</c:v>
                </c:pt>
                <c:pt idx="34">
                  <c:v>0.29999999999998295</c:v>
                </c:pt>
                <c:pt idx="35">
                  <c:v>0.90000000000000568</c:v>
                </c:pt>
                <c:pt idx="36">
                  <c:v>0.59999999999999432</c:v>
                </c:pt>
                <c:pt idx="37">
                  <c:v>0.5</c:v>
                </c:pt>
                <c:pt idx="38">
                  <c:v>0.10000000000002274</c:v>
                </c:pt>
                <c:pt idx="39">
                  <c:v>0.19999999999998863</c:v>
                </c:pt>
                <c:pt idx="40">
                  <c:v>0.69999999999998863</c:v>
                </c:pt>
                <c:pt idx="41">
                  <c:v>0.90000000000000568</c:v>
                </c:pt>
                <c:pt idx="42">
                  <c:v>0.40000000000000568</c:v>
                </c:pt>
                <c:pt idx="43">
                  <c:v>-9.9999999999994316E-2</c:v>
                </c:pt>
                <c:pt idx="44">
                  <c:v>9.9999999999994316E-2</c:v>
                </c:pt>
                <c:pt idx="45">
                  <c:v>-9.9999999999994316E-2</c:v>
                </c:pt>
                <c:pt idx="46">
                  <c:v>9.9999999999994316E-2</c:v>
                </c:pt>
                <c:pt idx="47">
                  <c:v>1.0999999999999943</c:v>
                </c:pt>
                <c:pt idx="48">
                  <c:v>0.70000000000001705</c:v>
                </c:pt>
                <c:pt idx="49">
                  <c:v>9.9999999999994316E-2</c:v>
                </c:pt>
                <c:pt idx="50">
                  <c:v>-9.9999999999994316E-2</c:v>
                </c:pt>
                <c:pt idx="51">
                  <c:v>9.9999999999994316E-2</c:v>
                </c:pt>
                <c:pt idx="52">
                  <c:v>1</c:v>
                </c:pt>
                <c:pt idx="53">
                  <c:v>0.59999999999999432</c:v>
                </c:pt>
                <c:pt idx="54">
                  <c:v>9.9999999999994316E-2</c:v>
                </c:pt>
                <c:pt idx="55">
                  <c:v>9.9999999999994316E-2</c:v>
                </c:pt>
                <c:pt idx="56">
                  <c:v>0</c:v>
                </c:pt>
                <c:pt idx="57">
                  <c:v>0</c:v>
                </c:pt>
                <c:pt idx="58">
                  <c:v>0</c:v>
                </c:pt>
                <c:pt idx="59">
                  <c:v>0.60000000000002274</c:v>
                </c:pt>
                <c:pt idx="60">
                  <c:v>0.5</c:v>
                </c:pt>
                <c:pt idx="61">
                  <c:v>0.39999999999997726</c:v>
                </c:pt>
                <c:pt idx="62">
                  <c:v>0.30000000000001137</c:v>
                </c:pt>
                <c:pt idx="63">
                  <c:v>0.19999999999998863</c:v>
                </c:pt>
                <c:pt idx="64">
                  <c:v>0.90000000000000568</c:v>
                </c:pt>
                <c:pt idx="65">
                  <c:v>0.59999999999999432</c:v>
                </c:pt>
                <c:pt idx="66">
                  <c:v>0.30000000000001137</c:v>
                </c:pt>
                <c:pt idx="67">
                  <c:v>0</c:v>
                </c:pt>
                <c:pt idx="68">
                  <c:v>-9.9999999999994316E-2</c:v>
                </c:pt>
                <c:pt idx="69">
                  <c:v>-9.9999999999994316E-2</c:v>
                </c:pt>
                <c:pt idx="70">
                  <c:v>0</c:v>
                </c:pt>
                <c:pt idx="71">
                  <c:v>0.5</c:v>
                </c:pt>
                <c:pt idx="72">
                  <c:v>0.5</c:v>
                </c:pt>
                <c:pt idx="73">
                  <c:v>0.5</c:v>
                </c:pt>
                <c:pt idx="74">
                  <c:v>0.19999999999998863</c:v>
                </c:pt>
                <c:pt idx="75">
                  <c:v>0</c:v>
                </c:pt>
                <c:pt idx="76">
                  <c:v>1.0999999999999943</c:v>
                </c:pt>
                <c:pt idx="77">
                  <c:v>0.59999999999999432</c:v>
                </c:pt>
                <c:pt idx="78">
                  <c:v>0.30000000000001137</c:v>
                </c:pt>
                <c:pt idx="79">
                  <c:v>0.19999999999998863</c:v>
                </c:pt>
                <c:pt idx="80">
                  <c:v>-0.19999999999998863</c:v>
                </c:pt>
                <c:pt idx="81">
                  <c:v>-9.9999999999994316E-2</c:v>
                </c:pt>
                <c:pt idx="82">
                  <c:v>-9.9999999999994316E-2</c:v>
                </c:pt>
                <c:pt idx="83">
                  <c:v>1.1999999999999886</c:v>
                </c:pt>
                <c:pt idx="84">
                  <c:v>1.0999999999999943</c:v>
                </c:pt>
                <c:pt idx="85">
                  <c:v>0.70000000000001705</c:v>
                </c:pt>
                <c:pt idx="86">
                  <c:v>9.9999999999994316E-2</c:v>
                </c:pt>
                <c:pt idx="87">
                  <c:v>0.19999999999998863</c:v>
                </c:pt>
                <c:pt idx="88">
                  <c:v>1.5</c:v>
                </c:pt>
                <c:pt idx="89">
                  <c:v>1</c:v>
                </c:pt>
                <c:pt idx="90">
                  <c:v>0.30000000000001137</c:v>
                </c:pt>
                <c:pt idx="91">
                  <c:v>0.5</c:v>
                </c:pt>
                <c:pt idx="92">
                  <c:v>0.29999999999998295</c:v>
                </c:pt>
                <c:pt idx="93">
                  <c:v>-9.9999999999994316E-2</c:v>
                </c:pt>
                <c:pt idx="94">
                  <c:v>0.30000000000001137</c:v>
                </c:pt>
                <c:pt idx="95">
                  <c:v>2.1999999999999886</c:v>
                </c:pt>
                <c:pt idx="96">
                  <c:v>0.59999999999999432</c:v>
                </c:pt>
                <c:pt idx="97">
                  <c:v>0.70000000000001705</c:v>
                </c:pt>
                <c:pt idx="98">
                  <c:v>0</c:v>
                </c:pt>
                <c:pt idx="99">
                  <c:v>0.5</c:v>
                </c:pt>
                <c:pt idx="100">
                  <c:v>1.4000000000000057</c:v>
                </c:pt>
                <c:pt idx="101">
                  <c:v>0.29999999999998295</c:v>
                </c:pt>
                <c:pt idx="102">
                  <c:v>0.40000000000000568</c:v>
                </c:pt>
                <c:pt idx="103">
                  <c:v>-0.59999999999999432</c:v>
                </c:pt>
                <c:pt idx="104">
                  <c:v>-0.70000000000001705</c:v>
                </c:pt>
                <c:pt idx="105">
                  <c:v>0.20000000000001705</c:v>
                </c:pt>
                <c:pt idx="106">
                  <c:v>0</c:v>
                </c:pt>
                <c:pt idx="107">
                  <c:v>0.69999999999998863</c:v>
                </c:pt>
                <c:pt idx="108">
                  <c:v>0.90000000000000568</c:v>
                </c:pt>
                <c:pt idx="109">
                  <c:v>0.59999999999999432</c:v>
                </c:pt>
                <c:pt idx="110">
                  <c:v>0.40000000000000568</c:v>
                </c:pt>
                <c:pt idx="111">
                  <c:v>0.19999999999998863</c:v>
                </c:pt>
                <c:pt idx="112">
                  <c:v>1</c:v>
                </c:pt>
                <c:pt idx="113">
                  <c:v>0.5</c:v>
                </c:pt>
                <c:pt idx="114">
                  <c:v>0.5</c:v>
                </c:pt>
                <c:pt idx="115">
                  <c:v>-0.19999999999998863</c:v>
                </c:pt>
                <c:pt idx="116">
                  <c:v>-9.9999999999994316E-2</c:v>
                </c:pt>
                <c:pt idx="117">
                  <c:v>-0.20000000000001705</c:v>
                </c:pt>
                <c:pt idx="118">
                  <c:v>-9.9999999999994316E-2</c:v>
                </c:pt>
                <c:pt idx="119">
                  <c:v>1.2000000000000171</c:v>
                </c:pt>
                <c:pt idx="120">
                  <c:v>0.89999999999997726</c:v>
                </c:pt>
                <c:pt idx="121">
                  <c:v>1.1000000000000227</c:v>
                </c:pt>
                <c:pt idx="122">
                  <c:v>-0.20000000000001705</c:v>
                </c:pt>
                <c:pt idx="123">
                  <c:v>0.40000000000000568</c:v>
                </c:pt>
                <c:pt idx="124">
                  <c:v>0.80000000000001137</c:v>
                </c:pt>
                <c:pt idx="125">
                  <c:v>0.59999999999999432</c:v>
                </c:pt>
                <c:pt idx="126">
                  <c:v>0.19999999999998863</c:v>
                </c:pt>
                <c:pt idx="127">
                  <c:v>-0.29999999999998295</c:v>
                </c:pt>
                <c:pt idx="128">
                  <c:v>-0.10000000000002274</c:v>
                </c:pt>
                <c:pt idx="129">
                  <c:v>-0.59999999999999432</c:v>
                </c:pt>
                <c:pt idx="130">
                  <c:v>0</c:v>
                </c:pt>
                <c:pt idx="131">
                  <c:v>1.2000000000000171</c:v>
                </c:pt>
                <c:pt idx="132">
                  <c:v>0.69999999999998863</c:v>
                </c:pt>
                <c:pt idx="133">
                  <c:v>0.90000000000000568</c:v>
                </c:pt>
                <c:pt idx="134">
                  <c:v>0.5</c:v>
                </c:pt>
                <c:pt idx="135">
                  <c:v>0.5</c:v>
                </c:pt>
                <c:pt idx="136">
                  <c:v>1.4000000000000057</c:v>
                </c:pt>
                <c:pt idx="137">
                  <c:v>0.59999999999999432</c:v>
                </c:pt>
                <c:pt idx="138">
                  <c:v>0.29999999999998295</c:v>
                </c:pt>
                <c:pt idx="139">
                  <c:v>-0.19999999999998863</c:v>
                </c:pt>
                <c:pt idx="140">
                  <c:v>0</c:v>
                </c:pt>
                <c:pt idx="141">
                  <c:v>-0.19999999999998863</c:v>
                </c:pt>
                <c:pt idx="142">
                  <c:v>-0.10000000000002274</c:v>
                </c:pt>
                <c:pt idx="143">
                  <c:v>1.1000000000000227</c:v>
                </c:pt>
                <c:pt idx="144">
                  <c:v>0.89999999999997726</c:v>
                </c:pt>
                <c:pt idx="145">
                  <c:v>1.4000000000000057</c:v>
                </c:pt>
                <c:pt idx="146">
                  <c:v>0.30000000000001137</c:v>
                </c:pt>
                <c:pt idx="147">
                  <c:v>9.9999999999994316E-2</c:v>
                </c:pt>
                <c:pt idx="148">
                  <c:v>1</c:v>
                </c:pt>
                <c:pt idx="149">
                  <c:v>1.0999999999999943</c:v>
                </c:pt>
                <c:pt idx="150">
                  <c:v>0.30000000000001137</c:v>
                </c:pt>
                <c:pt idx="151">
                  <c:v>9.9999999999994316E-2</c:v>
                </c:pt>
                <c:pt idx="152">
                  <c:v>1.4000000000000057</c:v>
                </c:pt>
                <c:pt idx="153">
                  <c:v>9.9999999999994316E-2</c:v>
                </c:pt>
                <c:pt idx="154">
                  <c:v>-0.19999999999998863</c:v>
                </c:pt>
                <c:pt idx="155">
                  <c:v>1.6999999999999886</c:v>
                </c:pt>
                <c:pt idx="156">
                  <c:v>0.5</c:v>
                </c:pt>
                <c:pt idx="157">
                  <c:v>0.80000000000001137</c:v>
                </c:pt>
                <c:pt idx="158">
                  <c:v>0.39999999999997726</c:v>
                </c:pt>
                <c:pt idx="159">
                  <c:v>0.5</c:v>
                </c:pt>
                <c:pt idx="160">
                  <c:v>1.5</c:v>
                </c:pt>
                <c:pt idx="161">
                  <c:v>1</c:v>
                </c:pt>
                <c:pt idx="162">
                  <c:v>0.40000000000000568</c:v>
                </c:pt>
                <c:pt idx="163">
                  <c:v>-9.9999999999994316E-2</c:v>
                </c:pt>
                <c:pt idx="164">
                  <c:v>-0.59999999999999432</c:v>
                </c:pt>
                <c:pt idx="165">
                  <c:v>9.9999999999994316E-2</c:v>
                </c:pt>
                <c:pt idx="166">
                  <c:v>0.30000000000001137</c:v>
                </c:pt>
                <c:pt idx="167">
                  <c:v>1.2569999999999766</c:v>
                </c:pt>
                <c:pt idx="168">
                  <c:v>1.1200000000000045</c:v>
                </c:pt>
                <c:pt idx="169">
                  <c:v>0.90300000000002001</c:v>
                </c:pt>
                <c:pt idx="170">
                  <c:v>0.46099999999998431</c:v>
                </c:pt>
                <c:pt idx="171">
                  <c:v>0.36099999999999</c:v>
                </c:pt>
                <c:pt idx="172">
                  <c:v>1.7470000000000141</c:v>
                </c:pt>
                <c:pt idx="173">
                  <c:v>0.63700000000000045</c:v>
                </c:pt>
                <c:pt idx="174">
                  <c:v>-0.18799999999998818</c:v>
                </c:pt>
                <c:pt idx="175">
                  <c:v>-0.23300000000000409</c:v>
                </c:pt>
                <c:pt idx="176">
                  <c:v>-0.16400000000001569</c:v>
                </c:pt>
                <c:pt idx="177">
                  <c:v>4.4000000000011141E-2</c:v>
                </c:pt>
                <c:pt idx="178">
                  <c:v>0.18799999999998818</c:v>
                </c:pt>
                <c:pt idx="179">
                  <c:v>1.311000000000007</c:v>
                </c:pt>
                <c:pt idx="180">
                  <c:v>0.78200000000001069</c:v>
                </c:pt>
                <c:pt idx="181">
                  <c:v>1.3629999999999995</c:v>
                </c:pt>
                <c:pt idx="182">
                  <c:v>0.50099999999997635</c:v>
                </c:pt>
                <c:pt idx="183">
                  <c:v>0.91900000000001114</c:v>
                </c:pt>
                <c:pt idx="184">
                  <c:v>2.132000000000005</c:v>
                </c:pt>
                <c:pt idx="185">
                  <c:v>1.6690000000000111</c:v>
                </c:pt>
                <c:pt idx="186">
                  <c:v>-0.46200000000001751</c:v>
                </c:pt>
                <c:pt idx="187">
                  <c:v>-0.96399999999999864</c:v>
                </c:pt>
                <c:pt idx="188">
                  <c:v>-0.80099999999998772</c:v>
                </c:pt>
                <c:pt idx="189">
                  <c:v>-0.91599999999999682</c:v>
                </c:pt>
                <c:pt idx="190">
                  <c:v>-0.39400000000000546</c:v>
                </c:pt>
                <c:pt idx="191">
                  <c:v>0.85499999999998977</c:v>
                </c:pt>
                <c:pt idx="192">
                  <c:v>0.25200000000000955</c:v>
                </c:pt>
                <c:pt idx="193">
                  <c:v>0.1939999999999884</c:v>
                </c:pt>
                <c:pt idx="194">
                  <c:v>-0.24799999999999045</c:v>
                </c:pt>
                <c:pt idx="195">
                  <c:v>-0.15500000000000114</c:v>
                </c:pt>
                <c:pt idx="196">
                  <c:v>1.0999999999999943</c:v>
                </c:pt>
                <c:pt idx="197">
                  <c:v>1.4000000000010004E-2</c:v>
                </c:pt>
                <c:pt idx="198">
                  <c:v>-0.25800000000000978</c:v>
                </c:pt>
                <c:pt idx="199">
                  <c:v>-0.64900000000000091</c:v>
                </c:pt>
                <c:pt idx="200">
                  <c:v>-0.5660000000000025</c:v>
                </c:pt>
                <c:pt idx="201">
                  <c:v>-0.80400000000000205</c:v>
                </c:pt>
                <c:pt idx="202">
                  <c:v>-0.28499999999999659</c:v>
                </c:pt>
                <c:pt idx="203">
                  <c:v>0.40200000000001523</c:v>
                </c:pt>
                <c:pt idx="204">
                  <c:v>-8.4000000000003183E-2</c:v>
                </c:pt>
                <c:pt idx="205">
                  <c:v>0.18199999999998795</c:v>
                </c:pt>
                <c:pt idx="206">
                  <c:v>-0.22499999999999432</c:v>
                </c:pt>
                <c:pt idx="207">
                  <c:v>0.18299999999999272</c:v>
                </c:pt>
                <c:pt idx="208">
                  <c:v>0.79699999999999704</c:v>
                </c:pt>
                <c:pt idx="209">
                  <c:v>0.29800000000000182</c:v>
                </c:pt>
                <c:pt idx="210">
                  <c:v>-9.9999999999994316E-2</c:v>
                </c:pt>
                <c:pt idx="211">
                  <c:v>-0.37399999999999523</c:v>
                </c:pt>
                <c:pt idx="212">
                  <c:v>-0.50200000000000955</c:v>
                </c:pt>
                <c:pt idx="213">
                  <c:v>-0.26999999999998181</c:v>
                </c:pt>
                <c:pt idx="214">
                  <c:v>0.3119999999999834</c:v>
                </c:pt>
                <c:pt idx="215">
                  <c:v>0.59700000000000841</c:v>
                </c:pt>
                <c:pt idx="216">
                  <c:v>0.51999999999998181</c:v>
                </c:pt>
                <c:pt idx="217">
                  <c:v>0.4480000000000075</c:v>
                </c:pt>
                <c:pt idx="218">
                  <c:v>0.19400000000001683</c:v>
                </c:pt>
                <c:pt idx="219">
                  <c:v>0.58299999999999841</c:v>
                </c:pt>
                <c:pt idx="220">
                  <c:v>1.0689999999999884</c:v>
                </c:pt>
                <c:pt idx="221">
                  <c:v>0.6769999999999925</c:v>
                </c:pt>
                <c:pt idx="222">
                  <c:v>0.27600000000001046</c:v>
                </c:pt>
                <c:pt idx="223">
                  <c:v>3.3999999999991815E-2</c:v>
                </c:pt>
                <c:pt idx="224">
                  <c:v>-0.40199999999998681</c:v>
                </c:pt>
                <c:pt idx="225">
                  <c:v>-0.16900000000001114</c:v>
                </c:pt>
                <c:pt idx="226">
                  <c:v>0.22400000000001796</c:v>
                </c:pt>
                <c:pt idx="227">
                  <c:v>0.61199999999999477</c:v>
                </c:pt>
                <c:pt idx="228">
                  <c:v>0.3119999999999834</c:v>
                </c:pt>
                <c:pt idx="229">
                  <c:v>0.37000000000000455</c:v>
                </c:pt>
                <c:pt idx="230">
                  <c:v>0.19499999999999318</c:v>
                </c:pt>
                <c:pt idx="231">
                  <c:v>0.28900000000001569</c:v>
                </c:pt>
                <c:pt idx="232">
                  <c:v>1.0799999999999841</c:v>
                </c:pt>
                <c:pt idx="233">
                  <c:v>0.26500000000001478</c:v>
                </c:pt>
                <c:pt idx="234">
                  <c:v>0.38300000000000978</c:v>
                </c:pt>
                <c:pt idx="235">
                  <c:v>0.20199999999999818</c:v>
                </c:pt>
                <c:pt idx="236">
                  <c:v>-0.19300000000001205</c:v>
                </c:pt>
                <c:pt idx="237">
                  <c:v>0.10599999999999454</c:v>
                </c:pt>
                <c:pt idx="238">
                  <c:v>0.21800000000001774</c:v>
                </c:pt>
                <c:pt idx="239">
                  <c:v>0.75799999999998136</c:v>
                </c:pt>
                <c:pt idx="240">
                  <c:v>0.59200000000001296</c:v>
                </c:pt>
                <c:pt idx="241">
                  <c:v>0.26099999999999568</c:v>
                </c:pt>
                <c:pt idx="242">
                  <c:v>0.34299999999998931</c:v>
                </c:pt>
                <c:pt idx="243">
                  <c:v>0.90999999999999659</c:v>
                </c:pt>
                <c:pt idx="244">
                  <c:v>1.1720000000000255</c:v>
                </c:pt>
                <c:pt idx="245">
                  <c:v>0.30599999999998317</c:v>
                </c:pt>
                <c:pt idx="246">
                  <c:v>0.18999999999999773</c:v>
                </c:pt>
                <c:pt idx="247">
                  <c:v>0.24399999999999977</c:v>
                </c:pt>
                <c:pt idx="248">
                  <c:v>-0.44599999999999795</c:v>
                </c:pt>
                <c:pt idx="249">
                  <c:v>8.7000000000017508E-2</c:v>
                </c:pt>
                <c:pt idx="250">
                  <c:v>0.44299999999998363</c:v>
                </c:pt>
                <c:pt idx="251">
                  <c:v>1.3640000000000043</c:v>
                </c:pt>
                <c:pt idx="252">
                  <c:v>0.64900000000000091</c:v>
                </c:pt>
                <c:pt idx="253">
                  <c:v>1.0629999999999882</c:v>
                </c:pt>
                <c:pt idx="254">
                  <c:v>-0.27899999999999636</c:v>
                </c:pt>
                <c:pt idx="255">
                  <c:v>1.0550000000000068</c:v>
                </c:pt>
                <c:pt idx="256">
                  <c:v>1.1500000000000057</c:v>
                </c:pt>
                <c:pt idx="257">
                  <c:v>0.58099999999998886</c:v>
                </c:pt>
                <c:pt idx="258">
                  <c:v>9.6000000000003638E-2</c:v>
                </c:pt>
                <c:pt idx="259">
                  <c:v>0.10400000000001342</c:v>
                </c:pt>
                <c:pt idx="260">
                  <c:v>-0.24100000000001387</c:v>
                </c:pt>
                <c:pt idx="261">
                  <c:v>-0.11899999999999977</c:v>
                </c:pt>
                <c:pt idx="262">
                  <c:v>0.34299999999998931</c:v>
                </c:pt>
                <c:pt idx="263">
                  <c:v>0.8270000000000266</c:v>
                </c:pt>
                <c:pt idx="264">
                  <c:v>0.53099999999997749</c:v>
                </c:pt>
                <c:pt idx="265">
                  <c:v>0.41900000000001114</c:v>
                </c:pt>
                <c:pt idx="266">
                  <c:v>0.34199999999998454</c:v>
                </c:pt>
                <c:pt idx="267">
                  <c:v>0.39800000000002456</c:v>
                </c:pt>
                <c:pt idx="268">
                  <c:v>1.3930000000000007</c:v>
                </c:pt>
                <c:pt idx="269">
                  <c:v>0.51699999999999591</c:v>
                </c:pt>
              </c:numCache>
            </c:numRef>
          </c:xVal>
          <c:yVal>
            <c:numRef>
              <c:f>Scatterplots!ScatterY_215D</c:f>
              <c:numCache>
                <c:formatCode>General</c:formatCode>
                <c:ptCount val="270"/>
                <c:pt idx="0">
                  <c:v>0.5</c:v>
                </c:pt>
                <c:pt idx="1">
                  <c:v>0.5</c:v>
                </c:pt>
                <c:pt idx="2">
                  <c:v>0.40000000000000568</c:v>
                </c:pt>
                <c:pt idx="3">
                  <c:v>0.19999999999998863</c:v>
                </c:pt>
                <c:pt idx="4">
                  <c:v>0.20000000000001705</c:v>
                </c:pt>
                <c:pt idx="5">
                  <c:v>0</c:v>
                </c:pt>
                <c:pt idx="6">
                  <c:v>0.40000000000000568</c:v>
                </c:pt>
                <c:pt idx="7">
                  <c:v>0.29999999999998295</c:v>
                </c:pt>
                <c:pt idx="8">
                  <c:v>0.59999999999999432</c:v>
                </c:pt>
                <c:pt idx="9">
                  <c:v>0.10000000000002274</c:v>
                </c:pt>
                <c:pt idx="10">
                  <c:v>0</c:v>
                </c:pt>
                <c:pt idx="11">
                  <c:v>0.39999999999997726</c:v>
                </c:pt>
                <c:pt idx="12">
                  <c:v>0.5</c:v>
                </c:pt>
                <c:pt idx="13">
                  <c:v>0.5</c:v>
                </c:pt>
                <c:pt idx="14">
                  <c:v>0.20000000000001705</c:v>
                </c:pt>
                <c:pt idx="15">
                  <c:v>9.9999999999994316E-2</c:v>
                </c:pt>
                <c:pt idx="16">
                  <c:v>0.5</c:v>
                </c:pt>
                <c:pt idx="17">
                  <c:v>0.40000000000000568</c:v>
                </c:pt>
                <c:pt idx="18">
                  <c:v>0.59999999999999432</c:v>
                </c:pt>
                <c:pt idx="19">
                  <c:v>0.40000000000000568</c:v>
                </c:pt>
                <c:pt idx="20">
                  <c:v>9.9999999999994316E-2</c:v>
                </c:pt>
                <c:pt idx="21">
                  <c:v>0.19999999999998863</c:v>
                </c:pt>
                <c:pt idx="22">
                  <c:v>0</c:v>
                </c:pt>
                <c:pt idx="23">
                  <c:v>0.60000000000002274</c:v>
                </c:pt>
                <c:pt idx="24">
                  <c:v>0.59999999999999432</c:v>
                </c:pt>
                <c:pt idx="25">
                  <c:v>0.5</c:v>
                </c:pt>
                <c:pt idx="26">
                  <c:v>0.5</c:v>
                </c:pt>
                <c:pt idx="27">
                  <c:v>0.29999999999998295</c:v>
                </c:pt>
                <c:pt idx="28">
                  <c:v>0.30000000000001137</c:v>
                </c:pt>
                <c:pt idx="29">
                  <c:v>0</c:v>
                </c:pt>
                <c:pt idx="30">
                  <c:v>0.40000000000000568</c:v>
                </c:pt>
                <c:pt idx="31">
                  <c:v>0.29999999999998295</c:v>
                </c:pt>
                <c:pt idx="32">
                  <c:v>0.5</c:v>
                </c:pt>
                <c:pt idx="33">
                  <c:v>-9.9999999999994316E-2</c:v>
                </c:pt>
                <c:pt idx="34">
                  <c:v>-9.9999999999994316E-2</c:v>
                </c:pt>
                <c:pt idx="35">
                  <c:v>0.90000000000000568</c:v>
                </c:pt>
                <c:pt idx="36">
                  <c:v>0.5</c:v>
                </c:pt>
                <c:pt idx="37">
                  <c:v>0.79999999999998295</c:v>
                </c:pt>
                <c:pt idx="38">
                  <c:v>0.60000000000002274</c:v>
                </c:pt>
                <c:pt idx="39">
                  <c:v>0.29999999999998295</c:v>
                </c:pt>
                <c:pt idx="40">
                  <c:v>9.9999999999994316E-2</c:v>
                </c:pt>
                <c:pt idx="41">
                  <c:v>0.30000000000001137</c:v>
                </c:pt>
                <c:pt idx="42">
                  <c:v>0.30000000000001137</c:v>
                </c:pt>
                <c:pt idx="43">
                  <c:v>0.5</c:v>
                </c:pt>
                <c:pt idx="44">
                  <c:v>0.5</c:v>
                </c:pt>
                <c:pt idx="45">
                  <c:v>0.29999999999998295</c:v>
                </c:pt>
                <c:pt idx="46">
                  <c:v>0</c:v>
                </c:pt>
                <c:pt idx="47">
                  <c:v>0.5</c:v>
                </c:pt>
                <c:pt idx="48">
                  <c:v>0.5</c:v>
                </c:pt>
                <c:pt idx="49">
                  <c:v>0.40000000000000568</c:v>
                </c:pt>
                <c:pt idx="50">
                  <c:v>0.19999999999998863</c:v>
                </c:pt>
                <c:pt idx="51">
                  <c:v>-9.9999999999994316E-2</c:v>
                </c:pt>
                <c:pt idx="52">
                  <c:v>0.20000000000001705</c:v>
                </c:pt>
                <c:pt idx="53">
                  <c:v>0.19999999999998863</c:v>
                </c:pt>
                <c:pt idx="54">
                  <c:v>0.30000000000001137</c:v>
                </c:pt>
                <c:pt idx="55">
                  <c:v>0.39999999999997726</c:v>
                </c:pt>
                <c:pt idx="56">
                  <c:v>0.40000000000000568</c:v>
                </c:pt>
                <c:pt idx="57">
                  <c:v>-9.9999999999994316E-2</c:v>
                </c:pt>
                <c:pt idx="58">
                  <c:v>-0.19999999999998863</c:v>
                </c:pt>
                <c:pt idx="59">
                  <c:v>0.29999999999998295</c:v>
                </c:pt>
                <c:pt idx="60">
                  <c:v>0.30000000000001137</c:v>
                </c:pt>
                <c:pt idx="61">
                  <c:v>0.29999999999998295</c:v>
                </c:pt>
                <c:pt idx="62">
                  <c:v>0.30000000000001137</c:v>
                </c:pt>
                <c:pt idx="63">
                  <c:v>0.30000000000001137</c:v>
                </c:pt>
                <c:pt idx="64">
                  <c:v>0.19999999999998863</c:v>
                </c:pt>
                <c:pt idx="65">
                  <c:v>0.19999999999998863</c:v>
                </c:pt>
                <c:pt idx="66">
                  <c:v>0.20000000000001705</c:v>
                </c:pt>
                <c:pt idx="67">
                  <c:v>0.19999999999998863</c:v>
                </c:pt>
                <c:pt idx="68">
                  <c:v>0.40000000000000568</c:v>
                </c:pt>
                <c:pt idx="69">
                  <c:v>0</c:v>
                </c:pt>
                <c:pt idx="70">
                  <c:v>-9.9999999999994316E-2</c:v>
                </c:pt>
                <c:pt idx="71">
                  <c:v>0.40000000000000568</c:v>
                </c:pt>
                <c:pt idx="72">
                  <c:v>0.19999999999998863</c:v>
                </c:pt>
                <c:pt idx="73">
                  <c:v>0.5</c:v>
                </c:pt>
                <c:pt idx="74">
                  <c:v>1.1999999999999886</c:v>
                </c:pt>
                <c:pt idx="75">
                  <c:v>0</c:v>
                </c:pt>
                <c:pt idx="76">
                  <c:v>0</c:v>
                </c:pt>
                <c:pt idx="77">
                  <c:v>0.5</c:v>
                </c:pt>
                <c:pt idx="78">
                  <c:v>0.40000000000000568</c:v>
                </c:pt>
                <c:pt idx="79">
                  <c:v>0.80000000000001137</c:v>
                </c:pt>
                <c:pt idx="80">
                  <c:v>0.29999999999998295</c:v>
                </c:pt>
                <c:pt idx="81">
                  <c:v>0.10000000000002274</c:v>
                </c:pt>
                <c:pt idx="82">
                  <c:v>0</c:v>
                </c:pt>
                <c:pt idx="83">
                  <c:v>0.5</c:v>
                </c:pt>
                <c:pt idx="84">
                  <c:v>1</c:v>
                </c:pt>
                <c:pt idx="85">
                  <c:v>1.3999999999999773</c:v>
                </c:pt>
                <c:pt idx="86">
                  <c:v>0.10000000000002274</c:v>
                </c:pt>
                <c:pt idx="87">
                  <c:v>0.19999999999998863</c:v>
                </c:pt>
                <c:pt idx="88">
                  <c:v>0.90000000000000568</c:v>
                </c:pt>
                <c:pt idx="89">
                  <c:v>0.40000000000000568</c:v>
                </c:pt>
                <c:pt idx="90">
                  <c:v>0</c:v>
                </c:pt>
                <c:pt idx="91">
                  <c:v>0.89999999999997726</c:v>
                </c:pt>
                <c:pt idx="92">
                  <c:v>0.30000000000001137</c:v>
                </c:pt>
                <c:pt idx="93">
                  <c:v>9.9999999999994316E-2</c:v>
                </c:pt>
                <c:pt idx="94">
                  <c:v>-9.9999999999994316E-2</c:v>
                </c:pt>
                <c:pt idx="95">
                  <c:v>1.0999999999999943</c:v>
                </c:pt>
                <c:pt idx="96">
                  <c:v>0.70000000000001705</c:v>
                </c:pt>
                <c:pt idx="97">
                  <c:v>0.39999999999997726</c:v>
                </c:pt>
                <c:pt idx="98">
                  <c:v>0.70000000000001705</c:v>
                </c:pt>
                <c:pt idx="99">
                  <c:v>0.79999999999998295</c:v>
                </c:pt>
                <c:pt idx="100">
                  <c:v>0.30000000000001137</c:v>
                </c:pt>
                <c:pt idx="101">
                  <c:v>-0.5</c:v>
                </c:pt>
                <c:pt idx="102">
                  <c:v>0</c:v>
                </c:pt>
                <c:pt idx="103">
                  <c:v>0.80000000000001137</c:v>
                </c:pt>
                <c:pt idx="104">
                  <c:v>-0.60000000000002274</c:v>
                </c:pt>
                <c:pt idx="105">
                  <c:v>-0.29999999999998295</c:v>
                </c:pt>
                <c:pt idx="106">
                  <c:v>-0.70000000000001705</c:v>
                </c:pt>
                <c:pt idx="107">
                  <c:v>0.40000000000000568</c:v>
                </c:pt>
                <c:pt idx="108">
                  <c:v>0.70000000000001705</c:v>
                </c:pt>
                <c:pt idx="109">
                  <c:v>1</c:v>
                </c:pt>
                <c:pt idx="110">
                  <c:v>1</c:v>
                </c:pt>
                <c:pt idx="111">
                  <c:v>0</c:v>
                </c:pt>
                <c:pt idx="112">
                  <c:v>9.9999999999994316E-2</c:v>
                </c:pt>
                <c:pt idx="113">
                  <c:v>0.19999999999998863</c:v>
                </c:pt>
                <c:pt idx="114">
                  <c:v>0.59999999999999432</c:v>
                </c:pt>
                <c:pt idx="115">
                  <c:v>0.30000000000001137</c:v>
                </c:pt>
                <c:pt idx="116">
                  <c:v>0.30000000000001137</c:v>
                </c:pt>
                <c:pt idx="117">
                  <c:v>0</c:v>
                </c:pt>
                <c:pt idx="118">
                  <c:v>-0.40000000000000568</c:v>
                </c:pt>
                <c:pt idx="119">
                  <c:v>0.79999999999998295</c:v>
                </c:pt>
                <c:pt idx="120">
                  <c:v>1.4000000000000057</c:v>
                </c:pt>
                <c:pt idx="121">
                  <c:v>1.0999999999999943</c:v>
                </c:pt>
                <c:pt idx="122">
                  <c:v>-0.39999999999997726</c:v>
                </c:pt>
                <c:pt idx="123">
                  <c:v>-0.30000000000001137</c:v>
                </c:pt>
                <c:pt idx="124">
                  <c:v>0.19999999999998863</c:v>
                </c:pt>
                <c:pt idx="125">
                  <c:v>0.20000000000001705</c:v>
                </c:pt>
                <c:pt idx="126">
                  <c:v>0.69999999999998863</c:v>
                </c:pt>
                <c:pt idx="127">
                  <c:v>0.59999999999999432</c:v>
                </c:pt>
                <c:pt idx="128">
                  <c:v>-0.19999999999998863</c:v>
                </c:pt>
                <c:pt idx="129">
                  <c:v>-0.5</c:v>
                </c:pt>
                <c:pt idx="130">
                  <c:v>-0.19999999999998863</c:v>
                </c:pt>
                <c:pt idx="131">
                  <c:v>0.89999999999997726</c:v>
                </c:pt>
                <c:pt idx="132">
                  <c:v>1</c:v>
                </c:pt>
                <c:pt idx="133">
                  <c:v>1.2000000000000171</c:v>
                </c:pt>
                <c:pt idx="134">
                  <c:v>0.59999999999999432</c:v>
                </c:pt>
                <c:pt idx="135">
                  <c:v>1.0999999999999943</c:v>
                </c:pt>
                <c:pt idx="136">
                  <c:v>0.59999999999999432</c:v>
                </c:pt>
                <c:pt idx="137">
                  <c:v>-0.29999999999998295</c:v>
                </c:pt>
                <c:pt idx="138">
                  <c:v>9.9999999999994316E-2</c:v>
                </c:pt>
                <c:pt idx="139">
                  <c:v>0.40000000000000568</c:v>
                </c:pt>
                <c:pt idx="140">
                  <c:v>1</c:v>
                </c:pt>
                <c:pt idx="141">
                  <c:v>9.9999999999994316E-2</c:v>
                </c:pt>
                <c:pt idx="142">
                  <c:v>-0.69999999999998863</c:v>
                </c:pt>
                <c:pt idx="143">
                  <c:v>0.39999999999997726</c:v>
                </c:pt>
                <c:pt idx="144">
                  <c:v>1.1000000000000227</c:v>
                </c:pt>
                <c:pt idx="145">
                  <c:v>1.5</c:v>
                </c:pt>
                <c:pt idx="146">
                  <c:v>1.2999999999999829</c:v>
                </c:pt>
                <c:pt idx="147">
                  <c:v>-0.19999999999998863</c:v>
                </c:pt>
                <c:pt idx="148">
                  <c:v>9.9999999999994316E-2</c:v>
                </c:pt>
                <c:pt idx="149">
                  <c:v>0.90000000000000568</c:v>
                </c:pt>
                <c:pt idx="150">
                  <c:v>1</c:v>
                </c:pt>
                <c:pt idx="151">
                  <c:v>2.4000000000000057</c:v>
                </c:pt>
                <c:pt idx="152">
                  <c:v>0.39999999999997726</c:v>
                </c:pt>
                <c:pt idx="153">
                  <c:v>-1.5999999999999943</c:v>
                </c:pt>
                <c:pt idx="154">
                  <c:v>-0.79999999999998295</c:v>
                </c:pt>
                <c:pt idx="155">
                  <c:v>1.5</c:v>
                </c:pt>
                <c:pt idx="156">
                  <c:v>0.39999999999997726</c:v>
                </c:pt>
                <c:pt idx="157">
                  <c:v>1.1000000000000227</c:v>
                </c:pt>
                <c:pt idx="158">
                  <c:v>1.6999999999999886</c:v>
                </c:pt>
                <c:pt idx="159">
                  <c:v>1</c:v>
                </c:pt>
                <c:pt idx="160">
                  <c:v>0.40000000000000568</c:v>
                </c:pt>
                <c:pt idx="161">
                  <c:v>0.59999999999999432</c:v>
                </c:pt>
                <c:pt idx="162">
                  <c:v>0.40000000000000568</c:v>
                </c:pt>
                <c:pt idx="163">
                  <c:v>-1</c:v>
                </c:pt>
                <c:pt idx="164">
                  <c:v>-1.0999999999999943</c:v>
                </c:pt>
                <c:pt idx="165">
                  <c:v>-0.30000000000001137</c:v>
                </c:pt>
                <c:pt idx="166">
                  <c:v>0.30000000000001137</c:v>
                </c:pt>
                <c:pt idx="167">
                  <c:v>0.61599999999998545</c:v>
                </c:pt>
                <c:pt idx="168">
                  <c:v>1.0829999999999984</c:v>
                </c:pt>
                <c:pt idx="169">
                  <c:v>1.8530000000000086</c:v>
                </c:pt>
                <c:pt idx="170">
                  <c:v>1.3340000000000032</c:v>
                </c:pt>
                <c:pt idx="171">
                  <c:v>1.2630000000000052</c:v>
                </c:pt>
                <c:pt idx="172">
                  <c:v>0.40299999999999159</c:v>
                </c:pt>
                <c:pt idx="173">
                  <c:v>-5.2999999999997272E-2</c:v>
                </c:pt>
                <c:pt idx="174">
                  <c:v>-0.382000000000005</c:v>
                </c:pt>
                <c:pt idx="175">
                  <c:v>0.5730000000000075</c:v>
                </c:pt>
                <c:pt idx="176">
                  <c:v>0.44599999999999795</c:v>
                </c:pt>
                <c:pt idx="177">
                  <c:v>1.2409999999999854</c:v>
                </c:pt>
                <c:pt idx="178">
                  <c:v>-0.14099999999999113</c:v>
                </c:pt>
                <c:pt idx="179">
                  <c:v>1.0440000000000111</c:v>
                </c:pt>
                <c:pt idx="180">
                  <c:v>0.61299999999999955</c:v>
                </c:pt>
                <c:pt idx="181">
                  <c:v>1.8349999999999795</c:v>
                </c:pt>
                <c:pt idx="182">
                  <c:v>1.2950000000000159</c:v>
                </c:pt>
                <c:pt idx="183">
                  <c:v>1.8089999999999975</c:v>
                </c:pt>
                <c:pt idx="184">
                  <c:v>2.1829999999999927</c:v>
                </c:pt>
                <c:pt idx="185">
                  <c:v>1.1490000000000009</c:v>
                </c:pt>
                <c:pt idx="186">
                  <c:v>-0.8779999999999859</c:v>
                </c:pt>
                <c:pt idx="187">
                  <c:v>-0.30300000000002569</c:v>
                </c:pt>
                <c:pt idx="188">
                  <c:v>-2.2099999999999795</c:v>
                </c:pt>
                <c:pt idx="189">
                  <c:v>-4.1479999999999961</c:v>
                </c:pt>
                <c:pt idx="190">
                  <c:v>-2.1970000000000027</c:v>
                </c:pt>
                <c:pt idx="191">
                  <c:v>0.91499999999999204</c:v>
                </c:pt>
                <c:pt idx="192">
                  <c:v>1.0500000000000114</c:v>
                </c:pt>
                <c:pt idx="193">
                  <c:v>0.51599999999999113</c:v>
                </c:pt>
                <c:pt idx="194">
                  <c:v>0.53100000000000591</c:v>
                </c:pt>
                <c:pt idx="195">
                  <c:v>0.61599999999998545</c:v>
                </c:pt>
                <c:pt idx="196">
                  <c:v>1.8370000000000175</c:v>
                </c:pt>
                <c:pt idx="197">
                  <c:v>-0.34200000000001296</c:v>
                </c:pt>
                <c:pt idx="198">
                  <c:v>0.48300000000000409</c:v>
                </c:pt>
                <c:pt idx="199">
                  <c:v>0.13499999999999091</c:v>
                </c:pt>
                <c:pt idx="200">
                  <c:v>0.20799999999999841</c:v>
                </c:pt>
                <c:pt idx="201">
                  <c:v>0.15300000000002001</c:v>
                </c:pt>
                <c:pt idx="202">
                  <c:v>-0.38100000000000023</c:v>
                </c:pt>
                <c:pt idx="203">
                  <c:v>0.73799999999999955</c:v>
                </c:pt>
                <c:pt idx="204">
                  <c:v>5.4000000000002046E-2</c:v>
                </c:pt>
                <c:pt idx="205">
                  <c:v>0.88999999999998636</c:v>
                </c:pt>
                <c:pt idx="206">
                  <c:v>0.3779999999999859</c:v>
                </c:pt>
                <c:pt idx="207">
                  <c:v>0.16900000000001114</c:v>
                </c:pt>
                <c:pt idx="208">
                  <c:v>-0.21299999999999386</c:v>
                </c:pt>
                <c:pt idx="209">
                  <c:v>4.5999999999992269E-2</c:v>
                </c:pt>
                <c:pt idx="210">
                  <c:v>0.30100000000001614</c:v>
                </c:pt>
                <c:pt idx="211">
                  <c:v>0.12699999999998113</c:v>
                </c:pt>
                <c:pt idx="212">
                  <c:v>0.27200000000001978</c:v>
                </c:pt>
                <c:pt idx="213">
                  <c:v>9.1999999999984539E-2</c:v>
                </c:pt>
                <c:pt idx="214">
                  <c:v>0.37600000000000477</c:v>
                </c:pt>
                <c:pt idx="215">
                  <c:v>1.0440000000000111</c:v>
                </c:pt>
                <c:pt idx="216">
                  <c:v>1.0859999999999843</c:v>
                </c:pt>
                <c:pt idx="217">
                  <c:v>2.1580000000000155</c:v>
                </c:pt>
                <c:pt idx="218">
                  <c:v>1.438999999999993</c:v>
                </c:pt>
                <c:pt idx="219">
                  <c:v>1.0579999999999927</c:v>
                </c:pt>
                <c:pt idx="220">
                  <c:v>-0.24199999999999022</c:v>
                </c:pt>
                <c:pt idx="221">
                  <c:v>0.19999999999998863</c:v>
                </c:pt>
                <c:pt idx="222">
                  <c:v>0.62299999999999045</c:v>
                </c:pt>
                <c:pt idx="223">
                  <c:v>0.34400000000002251</c:v>
                </c:pt>
                <c:pt idx="224">
                  <c:v>-0.46800000000001774</c:v>
                </c:pt>
                <c:pt idx="225">
                  <c:v>-0.1910000000000025</c:v>
                </c:pt>
                <c:pt idx="226">
                  <c:v>-0.55799999999999272</c:v>
                </c:pt>
                <c:pt idx="227">
                  <c:v>0.992999999999995</c:v>
                </c:pt>
                <c:pt idx="228">
                  <c:v>0.99800000000001887</c:v>
                </c:pt>
                <c:pt idx="229">
                  <c:v>1.728999999999985</c:v>
                </c:pt>
                <c:pt idx="230">
                  <c:v>0.69300000000001205</c:v>
                </c:pt>
                <c:pt idx="231">
                  <c:v>-0.27000000000001023</c:v>
                </c:pt>
                <c:pt idx="232">
                  <c:v>-0.33699999999998909</c:v>
                </c:pt>
                <c:pt idx="233">
                  <c:v>-0.37399999999999523</c:v>
                </c:pt>
                <c:pt idx="234">
                  <c:v>1.2749999999999773</c:v>
                </c:pt>
                <c:pt idx="235">
                  <c:v>1.02800000000002</c:v>
                </c:pt>
                <c:pt idx="236">
                  <c:v>-9.0000000000003411E-2</c:v>
                </c:pt>
                <c:pt idx="237">
                  <c:v>-1.0960000000000036</c:v>
                </c:pt>
                <c:pt idx="238">
                  <c:v>-0.62000000000000455</c:v>
                </c:pt>
                <c:pt idx="239">
                  <c:v>0.67900000000000205</c:v>
                </c:pt>
                <c:pt idx="240">
                  <c:v>1.8859999999999957</c:v>
                </c:pt>
                <c:pt idx="241">
                  <c:v>0.60699999999999932</c:v>
                </c:pt>
                <c:pt idx="242">
                  <c:v>-0.24199999999999022</c:v>
                </c:pt>
                <c:pt idx="243">
                  <c:v>0.41399999999998727</c:v>
                </c:pt>
                <c:pt idx="244">
                  <c:v>0.5589999999999975</c:v>
                </c:pt>
                <c:pt idx="245">
                  <c:v>9.200000000001296E-2</c:v>
                </c:pt>
                <c:pt idx="246">
                  <c:v>0.28100000000000591</c:v>
                </c:pt>
                <c:pt idx="247">
                  <c:v>0.27199999999999136</c:v>
                </c:pt>
                <c:pt idx="248">
                  <c:v>-0.60300000000000864</c:v>
                </c:pt>
                <c:pt idx="249">
                  <c:v>-0.47700000000000387</c:v>
                </c:pt>
                <c:pt idx="250">
                  <c:v>-1.999999999998181E-2</c:v>
                </c:pt>
                <c:pt idx="251">
                  <c:v>0.86699999999999022</c:v>
                </c:pt>
                <c:pt idx="252">
                  <c:v>0.86500000000000909</c:v>
                </c:pt>
                <c:pt idx="253">
                  <c:v>1.5120000000000005</c:v>
                </c:pt>
                <c:pt idx="254">
                  <c:v>0.77899999999999636</c:v>
                </c:pt>
                <c:pt idx="255">
                  <c:v>0.82800000000000296</c:v>
                </c:pt>
                <c:pt idx="256">
                  <c:v>0.44299999999998363</c:v>
                </c:pt>
                <c:pt idx="257">
                  <c:v>-9.2999999999989313E-2</c:v>
                </c:pt>
                <c:pt idx="258">
                  <c:v>-0.39799999999999613</c:v>
                </c:pt>
                <c:pt idx="259">
                  <c:v>0.17900000000000205</c:v>
                </c:pt>
                <c:pt idx="260">
                  <c:v>-0.59800000000001319</c:v>
                </c:pt>
                <c:pt idx="261">
                  <c:v>-1.2819999999999823</c:v>
                </c:pt>
                <c:pt idx="262">
                  <c:v>-1.3389999999999986</c:v>
                </c:pt>
                <c:pt idx="263">
                  <c:v>-1.1050000000000182</c:v>
                </c:pt>
                <c:pt idx="264">
                  <c:v>1.0150000000000148</c:v>
                </c:pt>
                <c:pt idx="265">
                  <c:v>1.3969999999999914</c:v>
                </c:pt>
                <c:pt idx="266">
                  <c:v>0.47999999999998977</c:v>
                </c:pt>
                <c:pt idx="267">
                  <c:v>1.2060000000000173</c:v>
                </c:pt>
                <c:pt idx="268">
                  <c:v>0.83299999999999841</c:v>
                </c:pt>
                <c:pt idx="269">
                  <c:v>1.5999999999991132E-2</c:v>
                </c:pt>
              </c:numCache>
            </c:numRef>
          </c:yVal>
          <c:smooth val="0"/>
          <c:extLst>
            <c:ext xmlns:c16="http://schemas.microsoft.com/office/drawing/2014/chart" uri="{C3380CC4-5D6E-409C-BE32-E72D297353CC}">
              <c16:uniqueId val="{00000000-6F40-47D7-832E-4CCAF3BE2709}"/>
            </c:ext>
          </c:extLst>
        </c:ser>
        <c:dLbls>
          <c:showLegendKey val="0"/>
          <c:showVal val="0"/>
          <c:showCatName val="0"/>
          <c:showSerName val="0"/>
          <c:showPercent val="0"/>
          <c:showBubbleSize val="0"/>
        </c:dLbls>
        <c:axId val="749612520"/>
        <c:axId val="749607600"/>
      </c:scatterChart>
      <c:valAx>
        <c:axId val="749612520"/>
        <c:scaling>
          <c:orientation val="minMax"/>
        </c:scaling>
        <c:delete val="0"/>
        <c:axPos val="b"/>
        <c:title>
          <c:tx>
            <c:rich>
              <a:bodyPr/>
              <a:lstStyle/>
              <a:p>
                <a:pPr>
                  <a:defRPr sz="800" b="0"/>
                </a:pPr>
                <a:r>
                  <a:rPr lang="en-US"/>
                  <a:t>Housing / Differences</a:t>
                </a:r>
              </a:p>
            </c:rich>
          </c:tx>
          <c:layout/>
          <c:overlay val="0"/>
        </c:title>
        <c:numFmt formatCode="General" sourceLinked="0"/>
        <c:majorTickMark val="out"/>
        <c:minorTickMark val="none"/>
        <c:tickLblPos val="nextTo"/>
        <c:txPr>
          <a:bodyPr/>
          <a:lstStyle/>
          <a:p>
            <a:pPr>
              <a:defRPr sz="800" b="0"/>
            </a:pPr>
            <a:endParaRPr lang="en-US"/>
          </a:p>
        </c:txPr>
        <c:crossAx val="749607600"/>
        <c:crosses val="autoZero"/>
        <c:crossBetween val="midCat"/>
      </c:valAx>
      <c:valAx>
        <c:axId val="749607600"/>
        <c:scaling>
          <c:orientation val="minMax"/>
        </c:scaling>
        <c:delete val="0"/>
        <c:axPos val="l"/>
        <c:title>
          <c:tx>
            <c:rich>
              <a:bodyPr/>
              <a:lstStyle/>
              <a:p>
                <a:pPr>
                  <a:defRPr sz="800" b="0"/>
                </a:pPr>
                <a:r>
                  <a:rPr lang="en-US"/>
                  <a:t>All items / Differences</a:t>
                </a:r>
              </a:p>
            </c:rich>
          </c:tx>
          <c:layout/>
          <c:overlay val="0"/>
        </c:title>
        <c:numFmt formatCode="General" sourceLinked="0"/>
        <c:majorTickMark val="out"/>
        <c:minorTickMark val="none"/>
        <c:tickLblPos val="nextTo"/>
        <c:txPr>
          <a:bodyPr/>
          <a:lstStyle/>
          <a:p>
            <a:pPr>
              <a:defRPr sz="800" b="0"/>
            </a:pPr>
            <a:endParaRPr lang="en-US"/>
          </a:p>
        </c:txPr>
        <c:crossAx val="749612520"/>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All items vs Medical Care of Differences</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Scatterplots!ScatterX_D0DF1</c:f>
              <c:numCache>
                <c:formatCode>General</c:formatCode>
                <c:ptCount val="270"/>
                <c:pt idx="0">
                  <c:v>1.5999999999999943</c:v>
                </c:pt>
                <c:pt idx="1">
                  <c:v>0.59999999999999432</c:v>
                </c:pt>
                <c:pt idx="2">
                  <c:v>0.80000000000001137</c:v>
                </c:pt>
                <c:pt idx="3">
                  <c:v>1.0999999999999943</c:v>
                </c:pt>
                <c:pt idx="4">
                  <c:v>0.59999999999999432</c:v>
                </c:pt>
                <c:pt idx="5">
                  <c:v>1.0999999999999943</c:v>
                </c:pt>
                <c:pt idx="6">
                  <c:v>0.70000000000001705</c:v>
                </c:pt>
                <c:pt idx="7">
                  <c:v>0.40000000000000568</c:v>
                </c:pt>
                <c:pt idx="8">
                  <c:v>1.0999999999999943</c:v>
                </c:pt>
                <c:pt idx="9">
                  <c:v>0.5</c:v>
                </c:pt>
                <c:pt idx="10">
                  <c:v>0.29999999999998295</c:v>
                </c:pt>
                <c:pt idx="11">
                  <c:v>1.2000000000000171</c:v>
                </c:pt>
                <c:pt idx="12">
                  <c:v>1.2999999999999829</c:v>
                </c:pt>
                <c:pt idx="13">
                  <c:v>0.60000000000002274</c:v>
                </c:pt>
                <c:pt idx="14">
                  <c:v>0.89999999999997726</c:v>
                </c:pt>
                <c:pt idx="15">
                  <c:v>0.5</c:v>
                </c:pt>
                <c:pt idx="16">
                  <c:v>0.70000000000001705</c:v>
                </c:pt>
                <c:pt idx="17">
                  <c:v>1.0999999999999943</c:v>
                </c:pt>
                <c:pt idx="18">
                  <c:v>0.69999999999998863</c:v>
                </c:pt>
                <c:pt idx="19">
                  <c:v>0.60000000000002274</c:v>
                </c:pt>
                <c:pt idx="20">
                  <c:v>1.1999999999999886</c:v>
                </c:pt>
                <c:pt idx="21">
                  <c:v>0.69999999999998863</c:v>
                </c:pt>
                <c:pt idx="22">
                  <c:v>0.60000000000002274</c:v>
                </c:pt>
                <c:pt idx="23">
                  <c:v>1.2999999999999829</c:v>
                </c:pt>
                <c:pt idx="24">
                  <c:v>1.3000000000000114</c:v>
                </c:pt>
                <c:pt idx="25">
                  <c:v>0.5</c:v>
                </c:pt>
                <c:pt idx="26">
                  <c:v>0.5</c:v>
                </c:pt>
                <c:pt idx="27">
                  <c:v>0.40000000000000568</c:v>
                </c:pt>
                <c:pt idx="28">
                  <c:v>0.5</c:v>
                </c:pt>
                <c:pt idx="29">
                  <c:v>1</c:v>
                </c:pt>
                <c:pt idx="30">
                  <c:v>0.79999999999998295</c:v>
                </c:pt>
                <c:pt idx="31">
                  <c:v>0.5</c:v>
                </c:pt>
                <c:pt idx="32">
                  <c:v>0.80000000000001137</c:v>
                </c:pt>
                <c:pt idx="33">
                  <c:v>0.59999999999999432</c:v>
                </c:pt>
                <c:pt idx="34">
                  <c:v>0.30000000000001137</c:v>
                </c:pt>
                <c:pt idx="35">
                  <c:v>1.3999999999999773</c:v>
                </c:pt>
                <c:pt idx="36">
                  <c:v>1</c:v>
                </c:pt>
                <c:pt idx="37">
                  <c:v>0.40000000000000568</c:v>
                </c:pt>
                <c:pt idx="38">
                  <c:v>0.40000000000000568</c:v>
                </c:pt>
                <c:pt idx="39">
                  <c:v>0.40000000000000568</c:v>
                </c:pt>
                <c:pt idx="40">
                  <c:v>0.40000000000000568</c:v>
                </c:pt>
                <c:pt idx="41">
                  <c:v>0.89999999999997726</c:v>
                </c:pt>
                <c:pt idx="42">
                  <c:v>0.5</c:v>
                </c:pt>
                <c:pt idx="43">
                  <c:v>0.20000000000001705</c:v>
                </c:pt>
                <c:pt idx="44">
                  <c:v>0.69999999999998863</c:v>
                </c:pt>
                <c:pt idx="45">
                  <c:v>0.40000000000000568</c:v>
                </c:pt>
                <c:pt idx="46">
                  <c:v>9.9999999999994316E-2</c:v>
                </c:pt>
                <c:pt idx="47">
                  <c:v>1.2000000000000171</c:v>
                </c:pt>
                <c:pt idx="48">
                  <c:v>0.89999999999997726</c:v>
                </c:pt>
                <c:pt idx="49">
                  <c:v>0.70000000000001705</c:v>
                </c:pt>
                <c:pt idx="50">
                  <c:v>0.40000000000000568</c:v>
                </c:pt>
                <c:pt idx="51">
                  <c:v>0.39999999999997726</c:v>
                </c:pt>
                <c:pt idx="52">
                  <c:v>0.20000000000001705</c:v>
                </c:pt>
                <c:pt idx="53">
                  <c:v>0.40000000000000568</c:v>
                </c:pt>
                <c:pt idx="54">
                  <c:v>0.39999999999997726</c:v>
                </c:pt>
                <c:pt idx="55">
                  <c:v>0.20000000000001705</c:v>
                </c:pt>
                <c:pt idx="56">
                  <c:v>0.40000000000000568</c:v>
                </c:pt>
                <c:pt idx="57">
                  <c:v>0.59999999999999432</c:v>
                </c:pt>
                <c:pt idx="58">
                  <c:v>0.69999999999998863</c:v>
                </c:pt>
                <c:pt idx="59">
                  <c:v>1</c:v>
                </c:pt>
                <c:pt idx="60">
                  <c:v>1.2000000000000171</c:v>
                </c:pt>
                <c:pt idx="61">
                  <c:v>0.5</c:v>
                </c:pt>
                <c:pt idx="62">
                  <c:v>0.89999999999997726</c:v>
                </c:pt>
                <c:pt idx="63">
                  <c:v>0.70000000000001705</c:v>
                </c:pt>
                <c:pt idx="64">
                  <c:v>0.59999999999999432</c:v>
                </c:pt>
                <c:pt idx="65">
                  <c:v>0.69999999999998863</c:v>
                </c:pt>
                <c:pt idx="66">
                  <c:v>0.80000000000001137</c:v>
                </c:pt>
                <c:pt idx="67">
                  <c:v>0.40000000000000568</c:v>
                </c:pt>
                <c:pt idx="68">
                  <c:v>0.40000000000000568</c:v>
                </c:pt>
                <c:pt idx="69">
                  <c:v>0.39999999999997726</c:v>
                </c:pt>
                <c:pt idx="70">
                  <c:v>0.5</c:v>
                </c:pt>
                <c:pt idx="71">
                  <c:v>1.4000000000000057</c:v>
                </c:pt>
                <c:pt idx="72">
                  <c:v>1.0999999999999943</c:v>
                </c:pt>
                <c:pt idx="73">
                  <c:v>0.60000000000002274</c:v>
                </c:pt>
                <c:pt idx="74">
                  <c:v>0.79999999999998295</c:v>
                </c:pt>
                <c:pt idx="75">
                  <c:v>0.40000000000000568</c:v>
                </c:pt>
                <c:pt idx="76">
                  <c:v>0.69999999999998863</c:v>
                </c:pt>
                <c:pt idx="77">
                  <c:v>0.90000000000000568</c:v>
                </c:pt>
                <c:pt idx="78">
                  <c:v>0.80000000000001137</c:v>
                </c:pt>
                <c:pt idx="79">
                  <c:v>0.40000000000000568</c:v>
                </c:pt>
                <c:pt idx="80">
                  <c:v>0.5</c:v>
                </c:pt>
                <c:pt idx="81">
                  <c:v>0.5</c:v>
                </c:pt>
                <c:pt idx="82">
                  <c:v>0.89999999999997726</c:v>
                </c:pt>
                <c:pt idx="83">
                  <c:v>1.3000000000000114</c:v>
                </c:pt>
                <c:pt idx="84">
                  <c:v>1.5</c:v>
                </c:pt>
                <c:pt idx="85">
                  <c:v>1.1000000000000227</c:v>
                </c:pt>
                <c:pt idx="86">
                  <c:v>0.69999999999998863</c:v>
                </c:pt>
                <c:pt idx="87">
                  <c:v>0.59999999999996589</c:v>
                </c:pt>
                <c:pt idx="88">
                  <c:v>1.1000000000000227</c:v>
                </c:pt>
                <c:pt idx="89">
                  <c:v>0.89999999999997726</c:v>
                </c:pt>
                <c:pt idx="90">
                  <c:v>1.2000000000000455</c:v>
                </c:pt>
                <c:pt idx="91">
                  <c:v>0.5</c:v>
                </c:pt>
                <c:pt idx="92">
                  <c:v>0.59999999999996589</c:v>
                </c:pt>
                <c:pt idx="93">
                  <c:v>0.40000000000003411</c:v>
                </c:pt>
                <c:pt idx="94">
                  <c:v>0.69999999999998863</c:v>
                </c:pt>
                <c:pt idx="95">
                  <c:v>2.3000000000000114</c:v>
                </c:pt>
                <c:pt idx="96">
                  <c:v>1.7999999999999545</c:v>
                </c:pt>
                <c:pt idx="97">
                  <c:v>1.1000000000000227</c:v>
                </c:pt>
                <c:pt idx="98">
                  <c:v>0.80000000000001137</c:v>
                </c:pt>
                <c:pt idx="99">
                  <c:v>0.59999999999996589</c:v>
                </c:pt>
                <c:pt idx="100">
                  <c:v>1.1000000000000227</c:v>
                </c:pt>
                <c:pt idx="101">
                  <c:v>0.60000000000002274</c:v>
                </c:pt>
                <c:pt idx="102">
                  <c:v>1.2999999999999545</c:v>
                </c:pt>
                <c:pt idx="103">
                  <c:v>0.60000000000002274</c:v>
                </c:pt>
                <c:pt idx="104">
                  <c:v>0.89999999999997726</c:v>
                </c:pt>
                <c:pt idx="105">
                  <c:v>0.80000000000001137</c:v>
                </c:pt>
                <c:pt idx="106">
                  <c:v>0.60000000000002274</c:v>
                </c:pt>
                <c:pt idx="107">
                  <c:v>2.3000000000000114</c:v>
                </c:pt>
                <c:pt idx="108">
                  <c:v>1.3999999999999773</c:v>
                </c:pt>
                <c:pt idx="109">
                  <c:v>1</c:v>
                </c:pt>
                <c:pt idx="110">
                  <c:v>1.1999999999999886</c:v>
                </c:pt>
                <c:pt idx="111">
                  <c:v>0.90000000000003411</c:v>
                </c:pt>
                <c:pt idx="112">
                  <c:v>0.59999999999996589</c:v>
                </c:pt>
                <c:pt idx="113">
                  <c:v>1.9000000000000341</c:v>
                </c:pt>
                <c:pt idx="114">
                  <c:v>0.69999999999998863</c:v>
                </c:pt>
                <c:pt idx="115">
                  <c:v>0.39999999999997726</c:v>
                </c:pt>
                <c:pt idx="116">
                  <c:v>1.5</c:v>
                </c:pt>
                <c:pt idx="117">
                  <c:v>1.3000000000000114</c:v>
                </c:pt>
                <c:pt idx="118">
                  <c:v>0.80000000000001137</c:v>
                </c:pt>
                <c:pt idx="119">
                  <c:v>1.3000000000000114</c:v>
                </c:pt>
                <c:pt idx="120">
                  <c:v>1.0999999999999659</c:v>
                </c:pt>
                <c:pt idx="121">
                  <c:v>0.5</c:v>
                </c:pt>
                <c:pt idx="122">
                  <c:v>0.40000000000003411</c:v>
                </c:pt>
                <c:pt idx="123">
                  <c:v>0.89999999999997726</c:v>
                </c:pt>
                <c:pt idx="124">
                  <c:v>0.80000000000001137</c:v>
                </c:pt>
                <c:pt idx="125">
                  <c:v>1.3000000000000114</c:v>
                </c:pt>
                <c:pt idx="126">
                  <c:v>0.79999999999995453</c:v>
                </c:pt>
                <c:pt idx="127">
                  <c:v>0.80000000000001137</c:v>
                </c:pt>
                <c:pt idx="128">
                  <c:v>0.69999999999998863</c:v>
                </c:pt>
                <c:pt idx="129">
                  <c:v>0.90000000000003411</c:v>
                </c:pt>
                <c:pt idx="130">
                  <c:v>1.3000000000000114</c:v>
                </c:pt>
                <c:pt idx="131">
                  <c:v>1.5</c:v>
                </c:pt>
                <c:pt idx="132">
                  <c:v>2.3999999999999773</c:v>
                </c:pt>
                <c:pt idx="133">
                  <c:v>1.5</c:v>
                </c:pt>
                <c:pt idx="134">
                  <c:v>0.80000000000001137</c:v>
                </c:pt>
                <c:pt idx="135">
                  <c:v>0.69999999999998863</c:v>
                </c:pt>
                <c:pt idx="136">
                  <c:v>1</c:v>
                </c:pt>
                <c:pt idx="137">
                  <c:v>1</c:v>
                </c:pt>
                <c:pt idx="138">
                  <c:v>0.60000000000002274</c:v>
                </c:pt>
                <c:pt idx="139">
                  <c:v>0.69999999999998863</c:v>
                </c:pt>
                <c:pt idx="140">
                  <c:v>1</c:v>
                </c:pt>
                <c:pt idx="141">
                  <c:v>0.80000000000001137</c:v>
                </c:pt>
                <c:pt idx="142">
                  <c:v>0.79999999999995453</c:v>
                </c:pt>
                <c:pt idx="143">
                  <c:v>1.9000000000000341</c:v>
                </c:pt>
                <c:pt idx="144">
                  <c:v>2.5</c:v>
                </c:pt>
                <c:pt idx="145">
                  <c:v>1.3999999999999773</c:v>
                </c:pt>
                <c:pt idx="146">
                  <c:v>0.80000000000001137</c:v>
                </c:pt>
                <c:pt idx="147">
                  <c:v>0.69999999999998863</c:v>
                </c:pt>
                <c:pt idx="148">
                  <c:v>0.69999999999998863</c:v>
                </c:pt>
                <c:pt idx="149">
                  <c:v>1.2000000000000455</c:v>
                </c:pt>
                <c:pt idx="150">
                  <c:v>-0.20000000000004547</c:v>
                </c:pt>
                <c:pt idx="151">
                  <c:v>0.70000000000004547</c:v>
                </c:pt>
                <c:pt idx="152">
                  <c:v>1.5999999999999659</c:v>
                </c:pt>
                <c:pt idx="153">
                  <c:v>1.9000000000000341</c:v>
                </c:pt>
                <c:pt idx="154">
                  <c:v>0.29999999999995453</c:v>
                </c:pt>
                <c:pt idx="155">
                  <c:v>1.1000000000000227</c:v>
                </c:pt>
                <c:pt idx="156">
                  <c:v>2.6000000000000227</c:v>
                </c:pt>
                <c:pt idx="157">
                  <c:v>1.6999999999999886</c:v>
                </c:pt>
                <c:pt idx="158">
                  <c:v>0.89999999999997726</c:v>
                </c:pt>
                <c:pt idx="159">
                  <c:v>0.90000000000003411</c:v>
                </c:pt>
                <c:pt idx="160">
                  <c:v>0.39999999999997726</c:v>
                </c:pt>
                <c:pt idx="161">
                  <c:v>1</c:v>
                </c:pt>
                <c:pt idx="162">
                  <c:v>0.69999999999998863</c:v>
                </c:pt>
                <c:pt idx="163">
                  <c:v>0.60000000000002274</c:v>
                </c:pt>
                <c:pt idx="164">
                  <c:v>1</c:v>
                </c:pt>
                <c:pt idx="165">
                  <c:v>0.80000000000001137</c:v>
                </c:pt>
                <c:pt idx="166">
                  <c:v>0</c:v>
                </c:pt>
                <c:pt idx="167">
                  <c:v>3.4099999999999682</c:v>
                </c:pt>
                <c:pt idx="168">
                  <c:v>2.9470000000000027</c:v>
                </c:pt>
                <c:pt idx="169">
                  <c:v>0.71500000000003183</c:v>
                </c:pt>
                <c:pt idx="170">
                  <c:v>1.0529999999999973</c:v>
                </c:pt>
                <c:pt idx="171">
                  <c:v>0.86199999999996635</c:v>
                </c:pt>
                <c:pt idx="172">
                  <c:v>0.42300000000000182</c:v>
                </c:pt>
                <c:pt idx="173">
                  <c:v>2.1329999999999814</c:v>
                </c:pt>
                <c:pt idx="174">
                  <c:v>1.3180000000000405</c:v>
                </c:pt>
                <c:pt idx="175">
                  <c:v>0.76200000000000045</c:v>
                </c:pt>
                <c:pt idx="176">
                  <c:v>1.9300000000000068</c:v>
                </c:pt>
                <c:pt idx="177">
                  <c:v>1.3879999999999768</c:v>
                </c:pt>
                <c:pt idx="178">
                  <c:v>0.62000000000000455</c:v>
                </c:pt>
                <c:pt idx="179">
                  <c:v>2.7980000000000018</c:v>
                </c:pt>
                <c:pt idx="180">
                  <c:v>1.6959999999999695</c:v>
                </c:pt>
                <c:pt idx="181">
                  <c:v>0.84500000000002728</c:v>
                </c:pt>
                <c:pt idx="182">
                  <c:v>0.18400000000002592</c:v>
                </c:pt>
                <c:pt idx="183">
                  <c:v>0.21199999999998909</c:v>
                </c:pt>
                <c:pt idx="184">
                  <c:v>0.21999999999997044</c:v>
                </c:pt>
                <c:pt idx="185">
                  <c:v>0.34700000000003683</c:v>
                </c:pt>
                <c:pt idx="186">
                  <c:v>0.51399999999995316</c:v>
                </c:pt>
                <c:pt idx="187">
                  <c:v>0.55900000000002592</c:v>
                </c:pt>
                <c:pt idx="188">
                  <c:v>0.70999999999997954</c:v>
                </c:pt>
                <c:pt idx="189">
                  <c:v>0.86700000000001864</c:v>
                </c:pt>
                <c:pt idx="190">
                  <c:v>0.51999999999998181</c:v>
                </c:pt>
                <c:pt idx="191">
                  <c:v>2.6970000000000027</c:v>
                </c:pt>
                <c:pt idx="192">
                  <c:v>2.5749999999999886</c:v>
                </c:pt>
                <c:pt idx="193">
                  <c:v>0.78400000000004866</c:v>
                </c:pt>
                <c:pt idx="194">
                  <c:v>0.98099999999999454</c:v>
                </c:pt>
                <c:pt idx="195">
                  <c:v>0.85599999999999454</c:v>
                </c:pt>
                <c:pt idx="196">
                  <c:v>6.7000000000007276E-2</c:v>
                </c:pt>
                <c:pt idx="197">
                  <c:v>0.64599999999995816</c:v>
                </c:pt>
                <c:pt idx="198">
                  <c:v>0.79800000000000182</c:v>
                </c:pt>
                <c:pt idx="199">
                  <c:v>1.1899999999999977</c:v>
                </c:pt>
                <c:pt idx="200">
                  <c:v>0.82500000000004547</c:v>
                </c:pt>
                <c:pt idx="201">
                  <c:v>1.0229999999999677</c:v>
                </c:pt>
                <c:pt idx="202">
                  <c:v>-5.8999999999969077E-2</c:v>
                </c:pt>
                <c:pt idx="203">
                  <c:v>3.1719999999999686</c:v>
                </c:pt>
                <c:pt idx="204">
                  <c:v>3.2189999999999941</c:v>
                </c:pt>
                <c:pt idx="205">
                  <c:v>1.2350000000000136</c:v>
                </c:pt>
                <c:pt idx="206">
                  <c:v>0.56099999999997863</c:v>
                </c:pt>
                <c:pt idx="207">
                  <c:v>5.9000000000025921E-2</c:v>
                </c:pt>
                <c:pt idx="208">
                  <c:v>0.43700000000001182</c:v>
                </c:pt>
                <c:pt idx="209">
                  <c:v>-0.30099999999998772</c:v>
                </c:pt>
                <c:pt idx="210">
                  <c:v>0.56899999999995998</c:v>
                </c:pt>
                <c:pt idx="211">
                  <c:v>2.1490000000000009</c:v>
                </c:pt>
                <c:pt idx="212">
                  <c:v>0.62400000000002365</c:v>
                </c:pt>
                <c:pt idx="213">
                  <c:v>0.42000000000001592</c:v>
                </c:pt>
                <c:pt idx="214">
                  <c:v>0.28600000000000136</c:v>
                </c:pt>
                <c:pt idx="215">
                  <c:v>1.9119999999999777</c:v>
                </c:pt>
                <c:pt idx="216">
                  <c:v>3.2069999999999936</c:v>
                </c:pt>
                <c:pt idx="217">
                  <c:v>0.66100000000000136</c:v>
                </c:pt>
                <c:pt idx="218">
                  <c:v>1.0869999999999891</c:v>
                </c:pt>
                <c:pt idx="219">
                  <c:v>0.56200000000001182</c:v>
                </c:pt>
                <c:pt idx="220">
                  <c:v>0.17700000000002092</c:v>
                </c:pt>
                <c:pt idx="221">
                  <c:v>0.7529999999999859</c:v>
                </c:pt>
                <c:pt idx="222">
                  <c:v>0.56900000000001683</c:v>
                </c:pt>
                <c:pt idx="223">
                  <c:v>0.73099999999999454</c:v>
                </c:pt>
                <c:pt idx="224">
                  <c:v>1.8249999999999886</c:v>
                </c:pt>
                <c:pt idx="225">
                  <c:v>1.4279999999999973</c:v>
                </c:pt>
                <c:pt idx="226">
                  <c:v>0.77100000000001501</c:v>
                </c:pt>
                <c:pt idx="227">
                  <c:v>2.4269999999999641</c:v>
                </c:pt>
                <c:pt idx="228">
                  <c:v>2.410000000000025</c:v>
                </c:pt>
                <c:pt idx="229">
                  <c:v>1.0319999999999823</c:v>
                </c:pt>
                <c:pt idx="230">
                  <c:v>0.98200000000002774</c:v>
                </c:pt>
                <c:pt idx="231">
                  <c:v>1.1749999999999545</c:v>
                </c:pt>
                <c:pt idx="232">
                  <c:v>1.6900000000000546</c:v>
                </c:pt>
                <c:pt idx="233">
                  <c:v>1.4139999999999873</c:v>
                </c:pt>
                <c:pt idx="234">
                  <c:v>0.3639999999999759</c:v>
                </c:pt>
                <c:pt idx="235">
                  <c:v>0.91599999999999682</c:v>
                </c:pt>
                <c:pt idx="236">
                  <c:v>0.31999999999999318</c:v>
                </c:pt>
                <c:pt idx="237">
                  <c:v>0.29400000000003956</c:v>
                </c:pt>
                <c:pt idx="238">
                  <c:v>9.9999999997635314E-4</c:v>
                </c:pt>
                <c:pt idx="239">
                  <c:v>2.0330000000000155</c:v>
                </c:pt>
                <c:pt idx="240">
                  <c:v>2.5339999999999918</c:v>
                </c:pt>
                <c:pt idx="241">
                  <c:v>0.93299999999999272</c:v>
                </c:pt>
                <c:pt idx="242">
                  <c:v>-0.33899999999999864</c:v>
                </c:pt>
                <c:pt idx="243">
                  <c:v>-0.98099999999999454</c:v>
                </c:pt>
                <c:pt idx="244">
                  <c:v>1.4300000000000068</c:v>
                </c:pt>
                <c:pt idx="245">
                  <c:v>0.57200000000000273</c:v>
                </c:pt>
                <c:pt idx="246">
                  <c:v>2.0299999999999727</c:v>
                </c:pt>
                <c:pt idx="247">
                  <c:v>1.160000000000025</c:v>
                </c:pt>
                <c:pt idx="248">
                  <c:v>5.5999999999983174E-2</c:v>
                </c:pt>
                <c:pt idx="249">
                  <c:v>-0.34199999999998454</c:v>
                </c:pt>
                <c:pt idx="250">
                  <c:v>-0.65100000000001046</c:v>
                </c:pt>
                <c:pt idx="251">
                  <c:v>2.5319999999999823</c:v>
                </c:pt>
                <c:pt idx="252">
                  <c:v>3.1480000000000246</c:v>
                </c:pt>
                <c:pt idx="253">
                  <c:v>0.60000000000002274</c:v>
                </c:pt>
                <c:pt idx="254">
                  <c:v>0.68499999999994543</c:v>
                </c:pt>
                <c:pt idx="255">
                  <c:v>0.82000000000005002</c:v>
                </c:pt>
                <c:pt idx="256">
                  <c:v>0.4779999999999518</c:v>
                </c:pt>
                <c:pt idx="257">
                  <c:v>0.57200000000000273</c:v>
                </c:pt>
                <c:pt idx="258">
                  <c:v>-0.14699999999999136</c:v>
                </c:pt>
                <c:pt idx="259">
                  <c:v>0.79800000000000182</c:v>
                </c:pt>
                <c:pt idx="260">
                  <c:v>0.45199999999999818</c:v>
                </c:pt>
                <c:pt idx="261">
                  <c:v>1.4180000000000064</c:v>
                </c:pt>
                <c:pt idx="262">
                  <c:v>1.2750000000000341</c:v>
                </c:pt>
                <c:pt idx="263">
                  <c:v>1.2489999999999668</c:v>
                </c:pt>
                <c:pt idx="264">
                  <c:v>1.8140000000000214</c:v>
                </c:pt>
                <c:pt idx="265">
                  <c:v>1.2369999999999663</c:v>
                </c:pt>
                <c:pt idx="266">
                  <c:v>2.6430000000000291</c:v>
                </c:pt>
                <c:pt idx="267">
                  <c:v>0.55000000000001137</c:v>
                </c:pt>
                <c:pt idx="268">
                  <c:v>-0.94200000000000728</c:v>
                </c:pt>
                <c:pt idx="269">
                  <c:v>0.50200000000000955</c:v>
                </c:pt>
              </c:numCache>
            </c:numRef>
          </c:xVal>
          <c:yVal>
            <c:numRef>
              <c:f>Scatterplots!ScatterY_D0DF1</c:f>
              <c:numCache>
                <c:formatCode>General</c:formatCode>
                <c:ptCount val="270"/>
                <c:pt idx="0">
                  <c:v>0.5</c:v>
                </c:pt>
                <c:pt idx="1">
                  <c:v>0.5</c:v>
                </c:pt>
                <c:pt idx="2">
                  <c:v>0.40000000000000568</c:v>
                </c:pt>
                <c:pt idx="3">
                  <c:v>0.19999999999998863</c:v>
                </c:pt>
                <c:pt idx="4">
                  <c:v>0.20000000000001705</c:v>
                </c:pt>
                <c:pt idx="5">
                  <c:v>0</c:v>
                </c:pt>
                <c:pt idx="6">
                  <c:v>0.40000000000000568</c:v>
                </c:pt>
                <c:pt idx="7">
                  <c:v>0.29999999999998295</c:v>
                </c:pt>
                <c:pt idx="8">
                  <c:v>0.59999999999999432</c:v>
                </c:pt>
                <c:pt idx="9">
                  <c:v>0.10000000000002274</c:v>
                </c:pt>
                <c:pt idx="10">
                  <c:v>0</c:v>
                </c:pt>
                <c:pt idx="11">
                  <c:v>0.39999999999997726</c:v>
                </c:pt>
                <c:pt idx="12">
                  <c:v>0.5</c:v>
                </c:pt>
                <c:pt idx="13">
                  <c:v>0.5</c:v>
                </c:pt>
                <c:pt idx="14">
                  <c:v>0.20000000000001705</c:v>
                </c:pt>
                <c:pt idx="15">
                  <c:v>9.9999999999994316E-2</c:v>
                </c:pt>
                <c:pt idx="16">
                  <c:v>0.5</c:v>
                </c:pt>
                <c:pt idx="17">
                  <c:v>0.40000000000000568</c:v>
                </c:pt>
                <c:pt idx="18">
                  <c:v>0.59999999999999432</c:v>
                </c:pt>
                <c:pt idx="19">
                  <c:v>0.40000000000000568</c:v>
                </c:pt>
                <c:pt idx="20">
                  <c:v>9.9999999999994316E-2</c:v>
                </c:pt>
                <c:pt idx="21">
                  <c:v>0.19999999999998863</c:v>
                </c:pt>
                <c:pt idx="22">
                  <c:v>0</c:v>
                </c:pt>
                <c:pt idx="23">
                  <c:v>0.60000000000002274</c:v>
                </c:pt>
                <c:pt idx="24">
                  <c:v>0.59999999999999432</c:v>
                </c:pt>
                <c:pt idx="25">
                  <c:v>0.5</c:v>
                </c:pt>
                <c:pt idx="26">
                  <c:v>0.5</c:v>
                </c:pt>
                <c:pt idx="27">
                  <c:v>0.29999999999998295</c:v>
                </c:pt>
                <c:pt idx="28">
                  <c:v>0.30000000000001137</c:v>
                </c:pt>
                <c:pt idx="29">
                  <c:v>0</c:v>
                </c:pt>
                <c:pt idx="30">
                  <c:v>0.40000000000000568</c:v>
                </c:pt>
                <c:pt idx="31">
                  <c:v>0.29999999999998295</c:v>
                </c:pt>
                <c:pt idx="32">
                  <c:v>0.5</c:v>
                </c:pt>
                <c:pt idx="33">
                  <c:v>-9.9999999999994316E-2</c:v>
                </c:pt>
                <c:pt idx="34">
                  <c:v>-9.9999999999994316E-2</c:v>
                </c:pt>
                <c:pt idx="35">
                  <c:v>0.90000000000000568</c:v>
                </c:pt>
                <c:pt idx="36">
                  <c:v>0.5</c:v>
                </c:pt>
                <c:pt idx="37">
                  <c:v>0.79999999999998295</c:v>
                </c:pt>
                <c:pt idx="38">
                  <c:v>0.60000000000002274</c:v>
                </c:pt>
                <c:pt idx="39">
                  <c:v>0.29999999999998295</c:v>
                </c:pt>
                <c:pt idx="40">
                  <c:v>9.9999999999994316E-2</c:v>
                </c:pt>
                <c:pt idx="41">
                  <c:v>0.30000000000001137</c:v>
                </c:pt>
                <c:pt idx="42">
                  <c:v>0.30000000000001137</c:v>
                </c:pt>
                <c:pt idx="43">
                  <c:v>0.5</c:v>
                </c:pt>
                <c:pt idx="44">
                  <c:v>0.5</c:v>
                </c:pt>
                <c:pt idx="45">
                  <c:v>0.29999999999998295</c:v>
                </c:pt>
                <c:pt idx="46">
                  <c:v>0</c:v>
                </c:pt>
                <c:pt idx="47">
                  <c:v>0.5</c:v>
                </c:pt>
                <c:pt idx="48">
                  <c:v>0.5</c:v>
                </c:pt>
                <c:pt idx="49">
                  <c:v>0.40000000000000568</c:v>
                </c:pt>
                <c:pt idx="50">
                  <c:v>0.19999999999998863</c:v>
                </c:pt>
                <c:pt idx="51">
                  <c:v>-9.9999999999994316E-2</c:v>
                </c:pt>
                <c:pt idx="52">
                  <c:v>0.20000000000001705</c:v>
                </c:pt>
                <c:pt idx="53">
                  <c:v>0.19999999999998863</c:v>
                </c:pt>
                <c:pt idx="54">
                  <c:v>0.30000000000001137</c:v>
                </c:pt>
                <c:pt idx="55">
                  <c:v>0.39999999999997726</c:v>
                </c:pt>
                <c:pt idx="56">
                  <c:v>0.40000000000000568</c:v>
                </c:pt>
                <c:pt idx="57">
                  <c:v>-9.9999999999994316E-2</c:v>
                </c:pt>
                <c:pt idx="58">
                  <c:v>-0.19999999999998863</c:v>
                </c:pt>
                <c:pt idx="59">
                  <c:v>0.29999999999998295</c:v>
                </c:pt>
                <c:pt idx="60">
                  <c:v>0.30000000000001137</c:v>
                </c:pt>
                <c:pt idx="61">
                  <c:v>0.29999999999998295</c:v>
                </c:pt>
                <c:pt idx="62">
                  <c:v>0.30000000000001137</c:v>
                </c:pt>
                <c:pt idx="63">
                  <c:v>0.30000000000001137</c:v>
                </c:pt>
                <c:pt idx="64">
                  <c:v>0.19999999999998863</c:v>
                </c:pt>
                <c:pt idx="65">
                  <c:v>0.19999999999998863</c:v>
                </c:pt>
                <c:pt idx="66">
                  <c:v>0.20000000000001705</c:v>
                </c:pt>
                <c:pt idx="67">
                  <c:v>0.19999999999998863</c:v>
                </c:pt>
                <c:pt idx="68">
                  <c:v>0.40000000000000568</c:v>
                </c:pt>
                <c:pt idx="69">
                  <c:v>0</c:v>
                </c:pt>
                <c:pt idx="70">
                  <c:v>-9.9999999999994316E-2</c:v>
                </c:pt>
                <c:pt idx="71">
                  <c:v>0.40000000000000568</c:v>
                </c:pt>
                <c:pt idx="72">
                  <c:v>0.19999999999998863</c:v>
                </c:pt>
                <c:pt idx="73">
                  <c:v>0.5</c:v>
                </c:pt>
                <c:pt idx="74">
                  <c:v>1.1999999999999886</c:v>
                </c:pt>
                <c:pt idx="75">
                  <c:v>0</c:v>
                </c:pt>
                <c:pt idx="76">
                  <c:v>0</c:v>
                </c:pt>
                <c:pt idx="77">
                  <c:v>0.5</c:v>
                </c:pt>
                <c:pt idx="78">
                  <c:v>0.40000000000000568</c:v>
                </c:pt>
                <c:pt idx="79">
                  <c:v>0.80000000000001137</c:v>
                </c:pt>
                <c:pt idx="80">
                  <c:v>0.29999999999998295</c:v>
                </c:pt>
                <c:pt idx="81">
                  <c:v>0.10000000000002274</c:v>
                </c:pt>
                <c:pt idx="82">
                  <c:v>0</c:v>
                </c:pt>
                <c:pt idx="83">
                  <c:v>0.5</c:v>
                </c:pt>
                <c:pt idx="84">
                  <c:v>1</c:v>
                </c:pt>
                <c:pt idx="85">
                  <c:v>1.3999999999999773</c:v>
                </c:pt>
                <c:pt idx="86">
                  <c:v>0.10000000000002274</c:v>
                </c:pt>
                <c:pt idx="87">
                  <c:v>0.19999999999998863</c:v>
                </c:pt>
                <c:pt idx="88">
                  <c:v>0.90000000000000568</c:v>
                </c:pt>
                <c:pt idx="89">
                  <c:v>0.40000000000000568</c:v>
                </c:pt>
                <c:pt idx="90">
                  <c:v>0</c:v>
                </c:pt>
                <c:pt idx="91">
                  <c:v>0.89999999999997726</c:v>
                </c:pt>
                <c:pt idx="92">
                  <c:v>0.30000000000001137</c:v>
                </c:pt>
                <c:pt idx="93">
                  <c:v>9.9999999999994316E-2</c:v>
                </c:pt>
                <c:pt idx="94">
                  <c:v>-9.9999999999994316E-2</c:v>
                </c:pt>
                <c:pt idx="95">
                  <c:v>1.0999999999999943</c:v>
                </c:pt>
                <c:pt idx="96">
                  <c:v>0.70000000000001705</c:v>
                </c:pt>
                <c:pt idx="97">
                  <c:v>0.39999999999997726</c:v>
                </c:pt>
                <c:pt idx="98">
                  <c:v>0.70000000000001705</c:v>
                </c:pt>
                <c:pt idx="99">
                  <c:v>0.79999999999998295</c:v>
                </c:pt>
                <c:pt idx="100">
                  <c:v>0.30000000000001137</c:v>
                </c:pt>
                <c:pt idx="101">
                  <c:v>-0.5</c:v>
                </c:pt>
                <c:pt idx="102">
                  <c:v>0</c:v>
                </c:pt>
                <c:pt idx="103">
                  <c:v>0.80000000000001137</c:v>
                </c:pt>
                <c:pt idx="104">
                  <c:v>-0.60000000000002274</c:v>
                </c:pt>
                <c:pt idx="105">
                  <c:v>-0.29999999999998295</c:v>
                </c:pt>
                <c:pt idx="106">
                  <c:v>-0.70000000000001705</c:v>
                </c:pt>
                <c:pt idx="107">
                  <c:v>0.40000000000000568</c:v>
                </c:pt>
                <c:pt idx="108">
                  <c:v>0.70000000000001705</c:v>
                </c:pt>
                <c:pt idx="109">
                  <c:v>1</c:v>
                </c:pt>
                <c:pt idx="110">
                  <c:v>1</c:v>
                </c:pt>
                <c:pt idx="111">
                  <c:v>0</c:v>
                </c:pt>
                <c:pt idx="112">
                  <c:v>9.9999999999994316E-2</c:v>
                </c:pt>
                <c:pt idx="113">
                  <c:v>0.19999999999998863</c:v>
                </c:pt>
                <c:pt idx="114">
                  <c:v>0.59999999999999432</c:v>
                </c:pt>
                <c:pt idx="115">
                  <c:v>0.30000000000001137</c:v>
                </c:pt>
                <c:pt idx="116">
                  <c:v>0.30000000000001137</c:v>
                </c:pt>
                <c:pt idx="117">
                  <c:v>0</c:v>
                </c:pt>
                <c:pt idx="118">
                  <c:v>-0.40000000000000568</c:v>
                </c:pt>
                <c:pt idx="119">
                  <c:v>0.79999999999998295</c:v>
                </c:pt>
                <c:pt idx="120">
                  <c:v>1.4000000000000057</c:v>
                </c:pt>
                <c:pt idx="121">
                  <c:v>1.0999999999999943</c:v>
                </c:pt>
                <c:pt idx="122">
                  <c:v>-0.39999999999997726</c:v>
                </c:pt>
                <c:pt idx="123">
                  <c:v>-0.30000000000001137</c:v>
                </c:pt>
                <c:pt idx="124">
                  <c:v>0.19999999999998863</c:v>
                </c:pt>
                <c:pt idx="125">
                  <c:v>0.20000000000001705</c:v>
                </c:pt>
                <c:pt idx="126">
                  <c:v>0.69999999999998863</c:v>
                </c:pt>
                <c:pt idx="127">
                  <c:v>0.59999999999999432</c:v>
                </c:pt>
                <c:pt idx="128">
                  <c:v>-0.19999999999998863</c:v>
                </c:pt>
                <c:pt idx="129">
                  <c:v>-0.5</c:v>
                </c:pt>
                <c:pt idx="130">
                  <c:v>-0.19999999999998863</c:v>
                </c:pt>
                <c:pt idx="131">
                  <c:v>0.89999999999997726</c:v>
                </c:pt>
                <c:pt idx="132">
                  <c:v>1</c:v>
                </c:pt>
                <c:pt idx="133">
                  <c:v>1.2000000000000171</c:v>
                </c:pt>
                <c:pt idx="134">
                  <c:v>0.59999999999999432</c:v>
                </c:pt>
                <c:pt idx="135">
                  <c:v>1.0999999999999943</c:v>
                </c:pt>
                <c:pt idx="136">
                  <c:v>0.59999999999999432</c:v>
                </c:pt>
                <c:pt idx="137">
                  <c:v>-0.29999999999998295</c:v>
                </c:pt>
                <c:pt idx="138">
                  <c:v>9.9999999999994316E-2</c:v>
                </c:pt>
                <c:pt idx="139">
                  <c:v>0.40000000000000568</c:v>
                </c:pt>
                <c:pt idx="140">
                  <c:v>1</c:v>
                </c:pt>
                <c:pt idx="141">
                  <c:v>9.9999999999994316E-2</c:v>
                </c:pt>
                <c:pt idx="142">
                  <c:v>-0.69999999999998863</c:v>
                </c:pt>
                <c:pt idx="143">
                  <c:v>0.39999999999997726</c:v>
                </c:pt>
                <c:pt idx="144">
                  <c:v>1.1000000000000227</c:v>
                </c:pt>
                <c:pt idx="145">
                  <c:v>1.5</c:v>
                </c:pt>
                <c:pt idx="146">
                  <c:v>1.2999999999999829</c:v>
                </c:pt>
                <c:pt idx="147">
                  <c:v>-0.19999999999998863</c:v>
                </c:pt>
                <c:pt idx="148">
                  <c:v>9.9999999999994316E-2</c:v>
                </c:pt>
                <c:pt idx="149">
                  <c:v>0.90000000000000568</c:v>
                </c:pt>
                <c:pt idx="150">
                  <c:v>1</c:v>
                </c:pt>
                <c:pt idx="151">
                  <c:v>2.4000000000000057</c:v>
                </c:pt>
                <c:pt idx="152">
                  <c:v>0.39999999999997726</c:v>
                </c:pt>
                <c:pt idx="153">
                  <c:v>-1.5999999999999943</c:v>
                </c:pt>
                <c:pt idx="154">
                  <c:v>-0.79999999999998295</c:v>
                </c:pt>
                <c:pt idx="155">
                  <c:v>1.5</c:v>
                </c:pt>
                <c:pt idx="156">
                  <c:v>0.39999999999997726</c:v>
                </c:pt>
                <c:pt idx="157">
                  <c:v>1.1000000000000227</c:v>
                </c:pt>
                <c:pt idx="158">
                  <c:v>1.6999999999999886</c:v>
                </c:pt>
                <c:pt idx="159">
                  <c:v>1</c:v>
                </c:pt>
                <c:pt idx="160">
                  <c:v>0.40000000000000568</c:v>
                </c:pt>
                <c:pt idx="161">
                  <c:v>0.59999999999999432</c:v>
                </c:pt>
                <c:pt idx="162">
                  <c:v>0.40000000000000568</c:v>
                </c:pt>
                <c:pt idx="163">
                  <c:v>-1</c:v>
                </c:pt>
                <c:pt idx="164">
                  <c:v>-1.0999999999999943</c:v>
                </c:pt>
                <c:pt idx="165">
                  <c:v>-0.30000000000001137</c:v>
                </c:pt>
                <c:pt idx="166">
                  <c:v>0.30000000000001137</c:v>
                </c:pt>
                <c:pt idx="167">
                  <c:v>0.61599999999998545</c:v>
                </c:pt>
                <c:pt idx="168">
                  <c:v>1.0829999999999984</c:v>
                </c:pt>
                <c:pt idx="169">
                  <c:v>1.8530000000000086</c:v>
                </c:pt>
                <c:pt idx="170">
                  <c:v>1.3340000000000032</c:v>
                </c:pt>
                <c:pt idx="171">
                  <c:v>1.2630000000000052</c:v>
                </c:pt>
                <c:pt idx="172">
                  <c:v>0.40299999999999159</c:v>
                </c:pt>
                <c:pt idx="173">
                  <c:v>-5.2999999999997272E-2</c:v>
                </c:pt>
                <c:pt idx="174">
                  <c:v>-0.382000000000005</c:v>
                </c:pt>
                <c:pt idx="175">
                  <c:v>0.5730000000000075</c:v>
                </c:pt>
                <c:pt idx="176">
                  <c:v>0.44599999999999795</c:v>
                </c:pt>
                <c:pt idx="177">
                  <c:v>1.2409999999999854</c:v>
                </c:pt>
                <c:pt idx="178">
                  <c:v>-0.14099999999999113</c:v>
                </c:pt>
                <c:pt idx="179">
                  <c:v>1.0440000000000111</c:v>
                </c:pt>
                <c:pt idx="180">
                  <c:v>0.61299999999999955</c:v>
                </c:pt>
                <c:pt idx="181">
                  <c:v>1.8349999999999795</c:v>
                </c:pt>
                <c:pt idx="182">
                  <c:v>1.2950000000000159</c:v>
                </c:pt>
                <c:pt idx="183">
                  <c:v>1.8089999999999975</c:v>
                </c:pt>
                <c:pt idx="184">
                  <c:v>2.1829999999999927</c:v>
                </c:pt>
                <c:pt idx="185">
                  <c:v>1.1490000000000009</c:v>
                </c:pt>
                <c:pt idx="186">
                  <c:v>-0.8779999999999859</c:v>
                </c:pt>
                <c:pt idx="187">
                  <c:v>-0.30300000000002569</c:v>
                </c:pt>
                <c:pt idx="188">
                  <c:v>-2.2099999999999795</c:v>
                </c:pt>
                <c:pt idx="189">
                  <c:v>-4.1479999999999961</c:v>
                </c:pt>
                <c:pt idx="190">
                  <c:v>-2.1970000000000027</c:v>
                </c:pt>
                <c:pt idx="191">
                  <c:v>0.91499999999999204</c:v>
                </c:pt>
                <c:pt idx="192">
                  <c:v>1.0500000000000114</c:v>
                </c:pt>
                <c:pt idx="193">
                  <c:v>0.51599999999999113</c:v>
                </c:pt>
                <c:pt idx="194">
                  <c:v>0.53100000000000591</c:v>
                </c:pt>
                <c:pt idx="195">
                  <c:v>0.61599999999998545</c:v>
                </c:pt>
                <c:pt idx="196">
                  <c:v>1.8370000000000175</c:v>
                </c:pt>
                <c:pt idx="197">
                  <c:v>-0.34200000000001296</c:v>
                </c:pt>
                <c:pt idx="198">
                  <c:v>0.48300000000000409</c:v>
                </c:pt>
                <c:pt idx="199">
                  <c:v>0.13499999999999091</c:v>
                </c:pt>
                <c:pt idx="200">
                  <c:v>0.20799999999999841</c:v>
                </c:pt>
                <c:pt idx="201">
                  <c:v>0.15300000000002001</c:v>
                </c:pt>
                <c:pt idx="202">
                  <c:v>-0.38100000000000023</c:v>
                </c:pt>
                <c:pt idx="203">
                  <c:v>0.73799999999999955</c:v>
                </c:pt>
                <c:pt idx="204">
                  <c:v>5.4000000000002046E-2</c:v>
                </c:pt>
                <c:pt idx="205">
                  <c:v>0.88999999999998636</c:v>
                </c:pt>
                <c:pt idx="206">
                  <c:v>0.3779999999999859</c:v>
                </c:pt>
                <c:pt idx="207">
                  <c:v>0.16900000000001114</c:v>
                </c:pt>
                <c:pt idx="208">
                  <c:v>-0.21299999999999386</c:v>
                </c:pt>
                <c:pt idx="209">
                  <c:v>4.5999999999992269E-2</c:v>
                </c:pt>
                <c:pt idx="210">
                  <c:v>0.30100000000001614</c:v>
                </c:pt>
                <c:pt idx="211">
                  <c:v>0.12699999999998113</c:v>
                </c:pt>
                <c:pt idx="212">
                  <c:v>0.27200000000001978</c:v>
                </c:pt>
                <c:pt idx="213">
                  <c:v>9.1999999999984539E-2</c:v>
                </c:pt>
                <c:pt idx="214">
                  <c:v>0.37600000000000477</c:v>
                </c:pt>
                <c:pt idx="215">
                  <c:v>1.0440000000000111</c:v>
                </c:pt>
                <c:pt idx="216">
                  <c:v>1.0859999999999843</c:v>
                </c:pt>
                <c:pt idx="217">
                  <c:v>2.1580000000000155</c:v>
                </c:pt>
                <c:pt idx="218">
                  <c:v>1.438999999999993</c:v>
                </c:pt>
                <c:pt idx="219">
                  <c:v>1.0579999999999927</c:v>
                </c:pt>
                <c:pt idx="220">
                  <c:v>-0.24199999999999022</c:v>
                </c:pt>
                <c:pt idx="221">
                  <c:v>0.19999999999998863</c:v>
                </c:pt>
                <c:pt idx="222">
                  <c:v>0.62299999999999045</c:v>
                </c:pt>
                <c:pt idx="223">
                  <c:v>0.34400000000002251</c:v>
                </c:pt>
                <c:pt idx="224">
                  <c:v>-0.46800000000001774</c:v>
                </c:pt>
                <c:pt idx="225">
                  <c:v>-0.1910000000000025</c:v>
                </c:pt>
                <c:pt idx="226">
                  <c:v>-0.55799999999999272</c:v>
                </c:pt>
                <c:pt idx="227">
                  <c:v>0.992999999999995</c:v>
                </c:pt>
                <c:pt idx="228">
                  <c:v>0.99800000000001887</c:v>
                </c:pt>
                <c:pt idx="229">
                  <c:v>1.728999999999985</c:v>
                </c:pt>
                <c:pt idx="230">
                  <c:v>0.69300000000001205</c:v>
                </c:pt>
                <c:pt idx="231">
                  <c:v>-0.27000000000001023</c:v>
                </c:pt>
                <c:pt idx="232">
                  <c:v>-0.33699999999998909</c:v>
                </c:pt>
                <c:pt idx="233">
                  <c:v>-0.37399999999999523</c:v>
                </c:pt>
                <c:pt idx="234">
                  <c:v>1.2749999999999773</c:v>
                </c:pt>
                <c:pt idx="235">
                  <c:v>1.02800000000002</c:v>
                </c:pt>
                <c:pt idx="236">
                  <c:v>-9.0000000000003411E-2</c:v>
                </c:pt>
                <c:pt idx="237">
                  <c:v>-1.0960000000000036</c:v>
                </c:pt>
                <c:pt idx="238">
                  <c:v>-0.62000000000000455</c:v>
                </c:pt>
                <c:pt idx="239">
                  <c:v>0.67900000000000205</c:v>
                </c:pt>
                <c:pt idx="240">
                  <c:v>1.8859999999999957</c:v>
                </c:pt>
                <c:pt idx="241">
                  <c:v>0.60699999999999932</c:v>
                </c:pt>
                <c:pt idx="242">
                  <c:v>-0.24199999999999022</c:v>
                </c:pt>
                <c:pt idx="243">
                  <c:v>0.41399999999998727</c:v>
                </c:pt>
                <c:pt idx="244">
                  <c:v>0.5589999999999975</c:v>
                </c:pt>
                <c:pt idx="245">
                  <c:v>9.200000000001296E-2</c:v>
                </c:pt>
                <c:pt idx="246">
                  <c:v>0.28100000000000591</c:v>
                </c:pt>
                <c:pt idx="247">
                  <c:v>0.27199999999999136</c:v>
                </c:pt>
                <c:pt idx="248">
                  <c:v>-0.60300000000000864</c:v>
                </c:pt>
                <c:pt idx="249">
                  <c:v>-0.47700000000000387</c:v>
                </c:pt>
                <c:pt idx="250">
                  <c:v>-1.999999999998181E-2</c:v>
                </c:pt>
                <c:pt idx="251">
                  <c:v>0.86699999999999022</c:v>
                </c:pt>
                <c:pt idx="252">
                  <c:v>0.86500000000000909</c:v>
                </c:pt>
                <c:pt idx="253">
                  <c:v>1.5120000000000005</c:v>
                </c:pt>
                <c:pt idx="254">
                  <c:v>0.77899999999999636</c:v>
                </c:pt>
                <c:pt idx="255">
                  <c:v>0.82800000000000296</c:v>
                </c:pt>
                <c:pt idx="256">
                  <c:v>0.44299999999998363</c:v>
                </c:pt>
                <c:pt idx="257">
                  <c:v>-9.2999999999989313E-2</c:v>
                </c:pt>
                <c:pt idx="258">
                  <c:v>-0.39799999999999613</c:v>
                </c:pt>
                <c:pt idx="259">
                  <c:v>0.17900000000000205</c:v>
                </c:pt>
                <c:pt idx="260">
                  <c:v>-0.59800000000001319</c:v>
                </c:pt>
                <c:pt idx="261">
                  <c:v>-1.2819999999999823</c:v>
                </c:pt>
                <c:pt idx="262">
                  <c:v>-1.3389999999999986</c:v>
                </c:pt>
                <c:pt idx="263">
                  <c:v>-1.1050000000000182</c:v>
                </c:pt>
                <c:pt idx="264">
                  <c:v>1.0150000000000148</c:v>
                </c:pt>
                <c:pt idx="265">
                  <c:v>1.3969999999999914</c:v>
                </c:pt>
                <c:pt idx="266">
                  <c:v>0.47999999999998977</c:v>
                </c:pt>
                <c:pt idx="267">
                  <c:v>1.2060000000000173</c:v>
                </c:pt>
                <c:pt idx="268">
                  <c:v>0.83299999999999841</c:v>
                </c:pt>
                <c:pt idx="269">
                  <c:v>1.5999999999991132E-2</c:v>
                </c:pt>
              </c:numCache>
            </c:numRef>
          </c:yVal>
          <c:smooth val="0"/>
          <c:extLst>
            <c:ext xmlns:c16="http://schemas.microsoft.com/office/drawing/2014/chart" uri="{C3380CC4-5D6E-409C-BE32-E72D297353CC}">
              <c16:uniqueId val="{00000000-D0F5-4DC8-8537-87DCF66DE7B4}"/>
            </c:ext>
          </c:extLst>
        </c:ser>
        <c:dLbls>
          <c:showLegendKey val="0"/>
          <c:showVal val="0"/>
          <c:showCatName val="0"/>
          <c:showSerName val="0"/>
          <c:showPercent val="0"/>
          <c:showBubbleSize val="0"/>
        </c:dLbls>
        <c:axId val="749605304"/>
        <c:axId val="749606288"/>
      </c:scatterChart>
      <c:valAx>
        <c:axId val="749605304"/>
        <c:scaling>
          <c:orientation val="minMax"/>
        </c:scaling>
        <c:delete val="0"/>
        <c:axPos val="b"/>
        <c:title>
          <c:tx>
            <c:rich>
              <a:bodyPr/>
              <a:lstStyle/>
              <a:p>
                <a:pPr>
                  <a:defRPr sz="800" b="0"/>
                </a:pPr>
                <a:r>
                  <a:rPr lang="en-US"/>
                  <a:t>Medical Care / Differences</a:t>
                </a:r>
              </a:p>
            </c:rich>
          </c:tx>
          <c:layout/>
          <c:overlay val="0"/>
        </c:title>
        <c:numFmt formatCode="General" sourceLinked="0"/>
        <c:majorTickMark val="out"/>
        <c:minorTickMark val="none"/>
        <c:tickLblPos val="nextTo"/>
        <c:txPr>
          <a:bodyPr/>
          <a:lstStyle/>
          <a:p>
            <a:pPr>
              <a:defRPr sz="800" b="0"/>
            </a:pPr>
            <a:endParaRPr lang="en-US"/>
          </a:p>
        </c:txPr>
        <c:crossAx val="749606288"/>
        <c:crosses val="autoZero"/>
        <c:crossBetween val="midCat"/>
      </c:valAx>
      <c:valAx>
        <c:axId val="749606288"/>
        <c:scaling>
          <c:orientation val="minMax"/>
        </c:scaling>
        <c:delete val="0"/>
        <c:axPos val="l"/>
        <c:title>
          <c:tx>
            <c:rich>
              <a:bodyPr/>
              <a:lstStyle/>
              <a:p>
                <a:pPr>
                  <a:defRPr sz="800" b="0"/>
                </a:pPr>
                <a:r>
                  <a:rPr lang="en-US"/>
                  <a:t>All items / Differences</a:t>
                </a:r>
              </a:p>
            </c:rich>
          </c:tx>
          <c:layout/>
          <c:overlay val="0"/>
        </c:title>
        <c:numFmt formatCode="General" sourceLinked="0"/>
        <c:majorTickMark val="out"/>
        <c:minorTickMark val="none"/>
        <c:tickLblPos val="nextTo"/>
        <c:txPr>
          <a:bodyPr/>
          <a:lstStyle/>
          <a:p>
            <a:pPr>
              <a:defRPr sz="800" b="0"/>
            </a:pPr>
            <a:endParaRPr lang="en-US"/>
          </a:p>
        </c:txPr>
        <c:crossAx val="749605304"/>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All items vs Other Goods, Services of Differences</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Scatterplots!ScatterX_52351</c:f>
              <c:numCache>
                <c:formatCode>General</c:formatCode>
                <c:ptCount val="270"/>
                <c:pt idx="0">
                  <c:v>0.5</c:v>
                </c:pt>
                <c:pt idx="1">
                  <c:v>0.5</c:v>
                </c:pt>
                <c:pt idx="2">
                  <c:v>0.40000000000000568</c:v>
                </c:pt>
                <c:pt idx="3">
                  <c:v>0.79999999999998295</c:v>
                </c:pt>
                <c:pt idx="4">
                  <c:v>-9.9999999999994316E-2</c:v>
                </c:pt>
                <c:pt idx="5">
                  <c:v>0.59999999999999432</c:v>
                </c:pt>
                <c:pt idx="6">
                  <c:v>-0.29999999999998295</c:v>
                </c:pt>
                <c:pt idx="7">
                  <c:v>-0.30000000000001137</c:v>
                </c:pt>
                <c:pt idx="8">
                  <c:v>0.30000000000001137</c:v>
                </c:pt>
                <c:pt idx="9">
                  <c:v>0.40000000000000568</c:v>
                </c:pt>
                <c:pt idx="10">
                  <c:v>0.39999999999997726</c:v>
                </c:pt>
                <c:pt idx="11">
                  <c:v>0.90000000000000568</c:v>
                </c:pt>
                <c:pt idx="12">
                  <c:v>9.9999999999994316E-2</c:v>
                </c:pt>
                <c:pt idx="13">
                  <c:v>0.30000000000001137</c:v>
                </c:pt>
                <c:pt idx="14">
                  <c:v>0.90000000000000568</c:v>
                </c:pt>
                <c:pt idx="15">
                  <c:v>0.69999999999998863</c:v>
                </c:pt>
                <c:pt idx="16">
                  <c:v>0.5</c:v>
                </c:pt>
                <c:pt idx="17">
                  <c:v>0.40000000000000568</c:v>
                </c:pt>
                <c:pt idx="18">
                  <c:v>1.4000000000000057</c:v>
                </c:pt>
                <c:pt idx="19">
                  <c:v>2</c:v>
                </c:pt>
                <c:pt idx="20">
                  <c:v>0.5</c:v>
                </c:pt>
                <c:pt idx="21">
                  <c:v>0.40000000000000568</c:v>
                </c:pt>
                <c:pt idx="22">
                  <c:v>9.9999999999994316E-2</c:v>
                </c:pt>
                <c:pt idx="23">
                  <c:v>0.59999999999999432</c:v>
                </c:pt>
                <c:pt idx="24">
                  <c:v>1.0999999999999943</c:v>
                </c:pt>
                <c:pt idx="25">
                  <c:v>-9.9999999999994316E-2</c:v>
                </c:pt>
                <c:pt idx="26">
                  <c:v>0.30000000000001137</c:v>
                </c:pt>
                <c:pt idx="27">
                  <c:v>0.59999999999999432</c:v>
                </c:pt>
                <c:pt idx="28">
                  <c:v>0.40000000000000568</c:v>
                </c:pt>
                <c:pt idx="29">
                  <c:v>0.39999999999997726</c:v>
                </c:pt>
                <c:pt idx="30">
                  <c:v>2</c:v>
                </c:pt>
                <c:pt idx="31">
                  <c:v>2.5</c:v>
                </c:pt>
                <c:pt idx="32">
                  <c:v>0.5</c:v>
                </c:pt>
                <c:pt idx="33">
                  <c:v>0.5</c:v>
                </c:pt>
                <c:pt idx="34">
                  <c:v>-9.9999999999994316E-2</c:v>
                </c:pt>
                <c:pt idx="35">
                  <c:v>0.90000000000000568</c:v>
                </c:pt>
                <c:pt idx="36">
                  <c:v>0.59999999999999432</c:v>
                </c:pt>
                <c:pt idx="37">
                  <c:v>0.40000000000000568</c:v>
                </c:pt>
                <c:pt idx="38">
                  <c:v>0.30000000000001137</c:v>
                </c:pt>
                <c:pt idx="39">
                  <c:v>0.79999999999998295</c:v>
                </c:pt>
                <c:pt idx="40">
                  <c:v>-9.9999999999994316E-2</c:v>
                </c:pt>
                <c:pt idx="41">
                  <c:v>0.59999999999999432</c:v>
                </c:pt>
                <c:pt idx="42">
                  <c:v>1.7000000000000171</c:v>
                </c:pt>
                <c:pt idx="43">
                  <c:v>2</c:v>
                </c:pt>
                <c:pt idx="44">
                  <c:v>0.5</c:v>
                </c:pt>
                <c:pt idx="45">
                  <c:v>0.39999999999997726</c:v>
                </c:pt>
                <c:pt idx="46">
                  <c:v>-0.5</c:v>
                </c:pt>
                <c:pt idx="47">
                  <c:v>1.3000000000000114</c:v>
                </c:pt>
                <c:pt idx="48">
                  <c:v>0.69999999999998863</c:v>
                </c:pt>
                <c:pt idx="49">
                  <c:v>0.70000000000001705</c:v>
                </c:pt>
                <c:pt idx="50">
                  <c:v>1.2999999999999829</c:v>
                </c:pt>
                <c:pt idx="51">
                  <c:v>0.40000000000000568</c:v>
                </c:pt>
                <c:pt idx="52">
                  <c:v>0</c:v>
                </c:pt>
                <c:pt idx="53">
                  <c:v>0.40000000000000568</c:v>
                </c:pt>
                <c:pt idx="54">
                  <c:v>2.1999999999999886</c:v>
                </c:pt>
                <c:pt idx="55">
                  <c:v>2.4000000000000057</c:v>
                </c:pt>
                <c:pt idx="56">
                  <c:v>1.3000000000000114</c:v>
                </c:pt>
                <c:pt idx="57">
                  <c:v>0.5</c:v>
                </c:pt>
                <c:pt idx="58">
                  <c:v>0.19999999999998863</c:v>
                </c:pt>
                <c:pt idx="59">
                  <c:v>1.2000000000000171</c:v>
                </c:pt>
                <c:pt idx="60">
                  <c:v>1.7999999999999829</c:v>
                </c:pt>
                <c:pt idx="61">
                  <c:v>-0.69999999999998863</c:v>
                </c:pt>
                <c:pt idx="62">
                  <c:v>2.2999999999999829</c:v>
                </c:pt>
                <c:pt idx="63">
                  <c:v>2</c:v>
                </c:pt>
                <c:pt idx="64">
                  <c:v>-0.29999999999998295</c:v>
                </c:pt>
                <c:pt idx="65">
                  <c:v>1.4000000000000057</c:v>
                </c:pt>
                <c:pt idx="66">
                  <c:v>0.19999999999998863</c:v>
                </c:pt>
                <c:pt idx="67">
                  <c:v>2.4000000000000057</c:v>
                </c:pt>
                <c:pt idx="68">
                  <c:v>0.90000000000000568</c:v>
                </c:pt>
                <c:pt idx="69">
                  <c:v>-0.80000000000001137</c:v>
                </c:pt>
                <c:pt idx="70">
                  <c:v>9.8000000000000114</c:v>
                </c:pt>
                <c:pt idx="71">
                  <c:v>5.0999999999999943</c:v>
                </c:pt>
                <c:pt idx="72">
                  <c:v>-0.40000000000000568</c:v>
                </c:pt>
                <c:pt idx="73">
                  <c:v>-1.6999999999999886</c:v>
                </c:pt>
                <c:pt idx="74">
                  <c:v>2.8000000000000114</c:v>
                </c:pt>
                <c:pt idx="75">
                  <c:v>-0.30000000000001137</c:v>
                </c:pt>
                <c:pt idx="76">
                  <c:v>9.9999999999994316E-2</c:v>
                </c:pt>
                <c:pt idx="77">
                  <c:v>2.4000000000000057</c:v>
                </c:pt>
                <c:pt idx="78">
                  <c:v>-0.69999999999998863</c:v>
                </c:pt>
                <c:pt idx="79">
                  <c:v>5</c:v>
                </c:pt>
                <c:pt idx="80">
                  <c:v>0.59999999999996589</c:v>
                </c:pt>
                <c:pt idx="81">
                  <c:v>-0.19999999999998863</c:v>
                </c:pt>
                <c:pt idx="82">
                  <c:v>0</c:v>
                </c:pt>
                <c:pt idx="83">
                  <c:v>1.6999999999999886</c:v>
                </c:pt>
                <c:pt idx="84">
                  <c:v>2</c:v>
                </c:pt>
                <c:pt idx="85">
                  <c:v>1.3000000000000114</c:v>
                </c:pt>
                <c:pt idx="86">
                  <c:v>3.8999999999999773</c:v>
                </c:pt>
                <c:pt idx="87">
                  <c:v>-1.6999999999999886</c:v>
                </c:pt>
                <c:pt idx="88">
                  <c:v>-0.59999999999996589</c:v>
                </c:pt>
                <c:pt idx="89">
                  <c:v>2.5999999999999659</c:v>
                </c:pt>
                <c:pt idx="90">
                  <c:v>-0.59999999999996589</c:v>
                </c:pt>
                <c:pt idx="91">
                  <c:v>3.0999999999999659</c:v>
                </c:pt>
                <c:pt idx="92">
                  <c:v>-1.6999999999999886</c:v>
                </c:pt>
                <c:pt idx="93">
                  <c:v>3.1999999999999886</c:v>
                </c:pt>
                <c:pt idx="94">
                  <c:v>-2.1999999999999886</c:v>
                </c:pt>
                <c:pt idx="95">
                  <c:v>1.8999999999999773</c:v>
                </c:pt>
                <c:pt idx="96">
                  <c:v>1.3000000000000114</c:v>
                </c:pt>
                <c:pt idx="97">
                  <c:v>0.5</c:v>
                </c:pt>
                <c:pt idx="98">
                  <c:v>3.6000000000000227</c:v>
                </c:pt>
                <c:pt idx="99">
                  <c:v>-1.1000000000000227</c:v>
                </c:pt>
                <c:pt idx="100">
                  <c:v>1</c:v>
                </c:pt>
                <c:pt idx="101">
                  <c:v>4.6000000000000227</c:v>
                </c:pt>
                <c:pt idx="102">
                  <c:v>-2.5</c:v>
                </c:pt>
                <c:pt idx="103">
                  <c:v>4.5</c:v>
                </c:pt>
                <c:pt idx="104">
                  <c:v>-2.1999999999999886</c:v>
                </c:pt>
                <c:pt idx="105">
                  <c:v>3.5999999999999659</c:v>
                </c:pt>
                <c:pt idx="106">
                  <c:v>-2.8000000000000114</c:v>
                </c:pt>
                <c:pt idx="107">
                  <c:v>0.80000000000001137</c:v>
                </c:pt>
                <c:pt idx="108">
                  <c:v>3</c:v>
                </c:pt>
                <c:pt idx="109">
                  <c:v>-1.6999999999999886</c:v>
                </c:pt>
                <c:pt idx="110">
                  <c:v>4.3999999999999773</c:v>
                </c:pt>
                <c:pt idx="111">
                  <c:v>-1.3999999999999773</c:v>
                </c:pt>
                <c:pt idx="112">
                  <c:v>2.8999999999999773</c:v>
                </c:pt>
                <c:pt idx="113">
                  <c:v>0.10000000000002274</c:v>
                </c:pt>
                <c:pt idx="114">
                  <c:v>1.3999999999999773</c:v>
                </c:pt>
                <c:pt idx="115">
                  <c:v>1.1000000000000227</c:v>
                </c:pt>
                <c:pt idx="116">
                  <c:v>-1.6000000000000227</c:v>
                </c:pt>
                <c:pt idx="117">
                  <c:v>0.20000000000004547</c:v>
                </c:pt>
                <c:pt idx="118">
                  <c:v>0.19999999999998863</c:v>
                </c:pt>
                <c:pt idx="119">
                  <c:v>0.69999999999998863</c:v>
                </c:pt>
                <c:pt idx="120">
                  <c:v>1</c:v>
                </c:pt>
                <c:pt idx="121">
                  <c:v>-0.19999999999998863</c:v>
                </c:pt>
                <c:pt idx="122">
                  <c:v>0.80000000000001137</c:v>
                </c:pt>
                <c:pt idx="123">
                  <c:v>0</c:v>
                </c:pt>
                <c:pt idx="124">
                  <c:v>0</c:v>
                </c:pt>
                <c:pt idx="125">
                  <c:v>1.0999999999999659</c:v>
                </c:pt>
                <c:pt idx="126">
                  <c:v>0.40000000000003411</c:v>
                </c:pt>
                <c:pt idx="127">
                  <c:v>0.29999999999995453</c:v>
                </c:pt>
                <c:pt idx="128">
                  <c:v>0.30000000000001137</c:v>
                </c:pt>
                <c:pt idx="129">
                  <c:v>-0.19999999999998863</c:v>
                </c:pt>
                <c:pt idx="130">
                  <c:v>0.19999999999998863</c:v>
                </c:pt>
                <c:pt idx="131">
                  <c:v>1.1999999999999886</c:v>
                </c:pt>
                <c:pt idx="132">
                  <c:v>0.90000000000003411</c:v>
                </c:pt>
                <c:pt idx="133">
                  <c:v>0.80000000000001137</c:v>
                </c:pt>
                <c:pt idx="134">
                  <c:v>0.5</c:v>
                </c:pt>
                <c:pt idx="135">
                  <c:v>0.19999999999998863</c:v>
                </c:pt>
                <c:pt idx="136">
                  <c:v>0.30000000000001137</c:v>
                </c:pt>
                <c:pt idx="137">
                  <c:v>1</c:v>
                </c:pt>
                <c:pt idx="138">
                  <c:v>0.39999999999997726</c:v>
                </c:pt>
                <c:pt idx="139">
                  <c:v>0.80000000000001137</c:v>
                </c:pt>
                <c:pt idx="140">
                  <c:v>0.5</c:v>
                </c:pt>
                <c:pt idx="141">
                  <c:v>0.19999999999998863</c:v>
                </c:pt>
                <c:pt idx="142">
                  <c:v>0.80000000000001137</c:v>
                </c:pt>
                <c:pt idx="143">
                  <c:v>1.5</c:v>
                </c:pt>
                <c:pt idx="144">
                  <c:v>1.5</c:v>
                </c:pt>
                <c:pt idx="145">
                  <c:v>0.39999999999997726</c:v>
                </c:pt>
                <c:pt idx="146">
                  <c:v>0.40000000000003411</c:v>
                </c:pt>
                <c:pt idx="147">
                  <c:v>0.89999999999997726</c:v>
                </c:pt>
                <c:pt idx="148">
                  <c:v>0</c:v>
                </c:pt>
                <c:pt idx="149">
                  <c:v>1.6000000000000227</c:v>
                </c:pt>
                <c:pt idx="150">
                  <c:v>0.29999999999995453</c:v>
                </c:pt>
                <c:pt idx="151">
                  <c:v>0.60000000000002274</c:v>
                </c:pt>
                <c:pt idx="152">
                  <c:v>0.30000000000001137</c:v>
                </c:pt>
                <c:pt idx="153">
                  <c:v>0.89999999999997726</c:v>
                </c:pt>
                <c:pt idx="154">
                  <c:v>1.1000000000000227</c:v>
                </c:pt>
                <c:pt idx="155">
                  <c:v>0.89999999999997726</c:v>
                </c:pt>
                <c:pt idx="156">
                  <c:v>0.90000000000003411</c:v>
                </c:pt>
                <c:pt idx="157">
                  <c:v>0.89999999999997726</c:v>
                </c:pt>
                <c:pt idx="158">
                  <c:v>0</c:v>
                </c:pt>
                <c:pt idx="159">
                  <c:v>0.19999999999998863</c:v>
                </c:pt>
                <c:pt idx="160">
                  <c:v>1.3000000000000114</c:v>
                </c:pt>
                <c:pt idx="161">
                  <c:v>-0.30000000000001137</c:v>
                </c:pt>
                <c:pt idx="162">
                  <c:v>0.5</c:v>
                </c:pt>
                <c:pt idx="163">
                  <c:v>1.6000000000000227</c:v>
                </c:pt>
                <c:pt idx="164">
                  <c:v>1</c:v>
                </c:pt>
                <c:pt idx="165">
                  <c:v>0</c:v>
                </c:pt>
                <c:pt idx="166">
                  <c:v>2.3999999999999773</c:v>
                </c:pt>
                <c:pt idx="167">
                  <c:v>2.4979999999999905</c:v>
                </c:pt>
                <c:pt idx="168">
                  <c:v>1.2610000000000241</c:v>
                </c:pt>
                <c:pt idx="169">
                  <c:v>0.68500000000000227</c:v>
                </c:pt>
                <c:pt idx="170">
                  <c:v>0.59899999999998954</c:v>
                </c:pt>
                <c:pt idx="171">
                  <c:v>1.04200000000003</c:v>
                </c:pt>
                <c:pt idx="172">
                  <c:v>0.59299999999996089</c:v>
                </c:pt>
                <c:pt idx="173">
                  <c:v>3.7000000000034561E-2</c:v>
                </c:pt>
                <c:pt idx="174">
                  <c:v>-9.0000000000031832E-2</c:v>
                </c:pt>
                <c:pt idx="175">
                  <c:v>1.4759999999999991</c:v>
                </c:pt>
                <c:pt idx="176">
                  <c:v>0.8790000000000191</c:v>
                </c:pt>
                <c:pt idx="177">
                  <c:v>0.69900000000001228</c:v>
                </c:pt>
                <c:pt idx="178">
                  <c:v>1.2539999999999623</c:v>
                </c:pt>
                <c:pt idx="179">
                  <c:v>1.4190000000000396</c:v>
                </c:pt>
                <c:pt idx="180">
                  <c:v>1.1389999999999532</c:v>
                </c:pt>
                <c:pt idx="181">
                  <c:v>1.6360000000000241</c:v>
                </c:pt>
                <c:pt idx="182">
                  <c:v>1.5830000000000268</c:v>
                </c:pt>
                <c:pt idx="183">
                  <c:v>1.2989999999999782</c:v>
                </c:pt>
                <c:pt idx="184">
                  <c:v>1.1759999999999877</c:v>
                </c:pt>
                <c:pt idx="185">
                  <c:v>0.92500000000001137</c:v>
                </c:pt>
                <c:pt idx="186">
                  <c:v>0.18000000000000682</c:v>
                </c:pt>
                <c:pt idx="187">
                  <c:v>1.1759999999999877</c:v>
                </c:pt>
                <c:pt idx="188">
                  <c:v>1.1100000000000136</c:v>
                </c:pt>
                <c:pt idx="189">
                  <c:v>-0.23599999999999</c:v>
                </c:pt>
                <c:pt idx="190">
                  <c:v>0.18000000000000682</c:v>
                </c:pt>
                <c:pt idx="191">
                  <c:v>1.0389999999999873</c:v>
                </c:pt>
                <c:pt idx="192">
                  <c:v>0.96399999999999864</c:v>
                </c:pt>
                <c:pt idx="193">
                  <c:v>9.9329999999999927</c:v>
                </c:pt>
                <c:pt idx="194">
                  <c:v>9.4499999999999886</c:v>
                </c:pt>
                <c:pt idx="195">
                  <c:v>-0.70499999999998408</c:v>
                </c:pt>
                <c:pt idx="196">
                  <c:v>0.69400000000001683</c:v>
                </c:pt>
                <c:pt idx="197">
                  <c:v>2.2989999999999782</c:v>
                </c:pt>
                <c:pt idx="198">
                  <c:v>-0.19499999999999318</c:v>
                </c:pt>
                <c:pt idx="199">
                  <c:v>1.5199999999999818</c:v>
                </c:pt>
                <c:pt idx="200">
                  <c:v>1.2250000000000227</c:v>
                </c:pt>
                <c:pt idx="201">
                  <c:v>1.2579999999999814</c:v>
                </c:pt>
                <c:pt idx="202">
                  <c:v>0.6279999999999859</c:v>
                </c:pt>
                <c:pt idx="203">
                  <c:v>0.32200000000000273</c:v>
                </c:pt>
                <c:pt idx="204">
                  <c:v>0.34000000000003183</c:v>
                </c:pt>
                <c:pt idx="205">
                  <c:v>0.81599999999997408</c:v>
                </c:pt>
                <c:pt idx="206">
                  <c:v>0.10300000000000864</c:v>
                </c:pt>
                <c:pt idx="207">
                  <c:v>0.80299999999999727</c:v>
                </c:pt>
                <c:pt idx="208">
                  <c:v>1.2119999999999891</c:v>
                </c:pt>
                <c:pt idx="209">
                  <c:v>2.3210000000000264</c:v>
                </c:pt>
                <c:pt idx="210">
                  <c:v>0.43799999999998818</c:v>
                </c:pt>
                <c:pt idx="211">
                  <c:v>-2.199999999999136E-2</c:v>
                </c:pt>
                <c:pt idx="212">
                  <c:v>-0.89900000000000091</c:v>
                </c:pt>
                <c:pt idx="213">
                  <c:v>0.86899999999997135</c:v>
                </c:pt>
                <c:pt idx="214">
                  <c:v>0.86900000000002819</c:v>
                </c:pt>
                <c:pt idx="215">
                  <c:v>0.18700000000001182</c:v>
                </c:pt>
                <c:pt idx="216">
                  <c:v>0.70799999999996999</c:v>
                </c:pt>
                <c:pt idx="217">
                  <c:v>0.24000000000000909</c:v>
                </c:pt>
                <c:pt idx="218">
                  <c:v>0.58899999999999864</c:v>
                </c:pt>
                <c:pt idx="219">
                  <c:v>-0.75</c:v>
                </c:pt>
                <c:pt idx="220">
                  <c:v>0.69499999999999318</c:v>
                </c:pt>
                <c:pt idx="221">
                  <c:v>0.32300000000003593</c:v>
                </c:pt>
                <c:pt idx="222">
                  <c:v>0.55899999999996908</c:v>
                </c:pt>
                <c:pt idx="223">
                  <c:v>1.5740000000000123</c:v>
                </c:pt>
                <c:pt idx="224">
                  <c:v>0.49200000000001864</c:v>
                </c:pt>
                <c:pt idx="225">
                  <c:v>1.6419999999999959</c:v>
                </c:pt>
                <c:pt idx="226">
                  <c:v>0.28199999999998226</c:v>
                </c:pt>
                <c:pt idx="227">
                  <c:v>0.33899999999999864</c:v>
                </c:pt>
                <c:pt idx="228">
                  <c:v>-0.14600000000001501</c:v>
                </c:pt>
                <c:pt idx="229">
                  <c:v>1.1279999999999859</c:v>
                </c:pt>
                <c:pt idx="230">
                  <c:v>0.95600000000001728</c:v>
                </c:pt>
                <c:pt idx="231">
                  <c:v>-0.46100000000001273</c:v>
                </c:pt>
                <c:pt idx="232">
                  <c:v>1.1299999999999955</c:v>
                </c:pt>
                <c:pt idx="233">
                  <c:v>1.4290000000000305</c:v>
                </c:pt>
                <c:pt idx="234">
                  <c:v>0.742999999999995</c:v>
                </c:pt>
                <c:pt idx="235">
                  <c:v>-6.0000000000286491E-3</c:v>
                </c:pt>
                <c:pt idx="236">
                  <c:v>0.18200000000001637</c:v>
                </c:pt>
                <c:pt idx="237">
                  <c:v>0.36500000000000909</c:v>
                </c:pt>
                <c:pt idx="238">
                  <c:v>0.11200000000002319</c:v>
                </c:pt>
                <c:pt idx="239">
                  <c:v>0.72899999999998499</c:v>
                </c:pt>
                <c:pt idx="240">
                  <c:v>0.74799999999999045</c:v>
                </c:pt>
                <c:pt idx="241">
                  <c:v>0.97399999999998954</c:v>
                </c:pt>
                <c:pt idx="242">
                  <c:v>0.97399999999998954</c:v>
                </c:pt>
                <c:pt idx="243">
                  <c:v>-0.27299999999996771</c:v>
                </c:pt>
                <c:pt idx="244">
                  <c:v>0.38099999999997181</c:v>
                </c:pt>
                <c:pt idx="245">
                  <c:v>1.1070000000000277</c:v>
                </c:pt>
                <c:pt idx="246">
                  <c:v>0.94900000000001228</c:v>
                </c:pt>
                <c:pt idx="247">
                  <c:v>0.27199999999999136</c:v>
                </c:pt>
                <c:pt idx="248">
                  <c:v>1.799999999997226E-2</c:v>
                </c:pt>
                <c:pt idx="249">
                  <c:v>0.35400000000004184</c:v>
                </c:pt>
                <c:pt idx="250">
                  <c:v>1.0499999999999545</c:v>
                </c:pt>
                <c:pt idx="251">
                  <c:v>1.0300000000000296</c:v>
                </c:pt>
                <c:pt idx="252">
                  <c:v>0.78300000000001546</c:v>
                </c:pt>
                <c:pt idx="253">
                  <c:v>0.80499999999994998</c:v>
                </c:pt>
                <c:pt idx="254">
                  <c:v>0.31499999999999773</c:v>
                </c:pt>
                <c:pt idx="255">
                  <c:v>0.14800000000002456</c:v>
                </c:pt>
                <c:pt idx="256">
                  <c:v>0.79599999999999227</c:v>
                </c:pt>
                <c:pt idx="257">
                  <c:v>0.50900000000001455</c:v>
                </c:pt>
                <c:pt idx="258">
                  <c:v>0.41500000000002046</c:v>
                </c:pt>
                <c:pt idx="259">
                  <c:v>0.16100000000000136</c:v>
                </c:pt>
                <c:pt idx="260">
                  <c:v>1.2659999999999627</c:v>
                </c:pt>
                <c:pt idx="261">
                  <c:v>-0.5</c:v>
                </c:pt>
                <c:pt idx="262">
                  <c:v>0.81700000000000728</c:v>
                </c:pt>
                <c:pt idx="263">
                  <c:v>1.90300000000002</c:v>
                </c:pt>
                <c:pt idx="264">
                  <c:v>-0.70800000000002683</c:v>
                </c:pt>
                <c:pt idx="265">
                  <c:v>0.56499999999999773</c:v>
                </c:pt>
                <c:pt idx="266">
                  <c:v>-0.17099999999999227</c:v>
                </c:pt>
                <c:pt idx="267">
                  <c:v>0.61000000000001364</c:v>
                </c:pt>
                <c:pt idx="268">
                  <c:v>2.1809999999999832</c:v>
                </c:pt>
                <c:pt idx="269">
                  <c:v>0.33699999999998909</c:v>
                </c:pt>
              </c:numCache>
            </c:numRef>
          </c:xVal>
          <c:yVal>
            <c:numRef>
              <c:f>Scatterplots!ScatterY_52351</c:f>
              <c:numCache>
                <c:formatCode>General</c:formatCode>
                <c:ptCount val="270"/>
                <c:pt idx="0">
                  <c:v>0.5</c:v>
                </c:pt>
                <c:pt idx="1">
                  <c:v>0.5</c:v>
                </c:pt>
                <c:pt idx="2">
                  <c:v>0.40000000000000568</c:v>
                </c:pt>
                <c:pt idx="3">
                  <c:v>0.19999999999998863</c:v>
                </c:pt>
                <c:pt idx="4">
                  <c:v>0.20000000000001705</c:v>
                </c:pt>
                <c:pt idx="5">
                  <c:v>0</c:v>
                </c:pt>
                <c:pt idx="6">
                  <c:v>0.40000000000000568</c:v>
                </c:pt>
                <c:pt idx="7">
                  <c:v>0.29999999999998295</c:v>
                </c:pt>
                <c:pt idx="8">
                  <c:v>0.59999999999999432</c:v>
                </c:pt>
                <c:pt idx="9">
                  <c:v>0.10000000000002274</c:v>
                </c:pt>
                <c:pt idx="10">
                  <c:v>0</c:v>
                </c:pt>
                <c:pt idx="11">
                  <c:v>0.39999999999997726</c:v>
                </c:pt>
                <c:pt idx="12">
                  <c:v>0.5</c:v>
                </c:pt>
                <c:pt idx="13">
                  <c:v>0.5</c:v>
                </c:pt>
                <c:pt idx="14">
                  <c:v>0.20000000000001705</c:v>
                </c:pt>
                <c:pt idx="15">
                  <c:v>9.9999999999994316E-2</c:v>
                </c:pt>
                <c:pt idx="16">
                  <c:v>0.5</c:v>
                </c:pt>
                <c:pt idx="17">
                  <c:v>0.40000000000000568</c:v>
                </c:pt>
                <c:pt idx="18">
                  <c:v>0.59999999999999432</c:v>
                </c:pt>
                <c:pt idx="19">
                  <c:v>0.40000000000000568</c:v>
                </c:pt>
                <c:pt idx="20">
                  <c:v>9.9999999999994316E-2</c:v>
                </c:pt>
                <c:pt idx="21">
                  <c:v>0.19999999999998863</c:v>
                </c:pt>
                <c:pt idx="22">
                  <c:v>0</c:v>
                </c:pt>
                <c:pt idx="23">
                  <c:v>0.60000000000002274</c:v>
                </c:pt>
                <c:pt idx="24">
                  <c:v>0.59999999999999432</c:v>
                </c:pt>
                <c:pt idx="25">
                  <c:v>0.5</c:v>
                </c:pt>
                <c:pt idx="26">
                  <c:v>0.5</c:v>
                </c:pt>
                <c:pt idx="27">
                  <c:v>0.29999999999998295</c:v>
                </c:pt>
                <c:pt idx="28">
                  <c:v>0.30000000000001137</c:v>
                </c:pt>
                <c:pt idx="29">
                  <c:v>0</c:v>
                </c:pt>
                <c:pt idx="30">
                  <c:v>0.40000000000000568</c:v>
                </c:pt>
                <c:pt idx="31">
                  <c:v>0.29999999999998295</c:v>
                </c:pt>
                <c:pt idx="32">
                  <c:v>0.5</c:v>
                </c:pt>
                <c:pt idx="33">
                  <c:v>-9.9999999999994316E-2</c:v>
                </c:pt>
                <c:pt idx="34">
                  <c:v>-9.9999999999994316E-2</c:v>
                </c:pt>
                <c:pt idx="35">
                  <c:v>0.90000000000000568</c:v>
                </c:pt>
                <c:pt idx="36">
                  <c:v>0.5</c:v>
                </c:pt>
                <c:pt idx="37">
                  <c:v>0.79999999999998295</c:v>
                </c:pt>
                <c:pt idx="38">
                  <c:v>0.60000000000002274</c:v>
                </c:pt>
                <c:pt idx="39">
                  <c:v>0.29999999999998295</c:v>
                </c:pt>
                <c:pt idx="40">
                  <c:v>9.9999999999994316E-2</c:v>
                </c:pt>
                <c:pt idx="41">
                  <c:v>0.30000000000001137</c:v>
                </c:pt>
                <c:pt idx="42">
                  <c:v>0.30000000000001137</c:v>
                </c:pt>
                <c:pt idx="43">
                  <c:v>0.5</c:v>
                </c:pt>
                <c:pt idx="44">
                  <c:v>0.5</c:v>
                </c:pt>
                <c:pt idx="45">
                  <c:v>0.29999999999998295</c:v>
                </c:pt>
                <c:pt idx="46">
                  <c:v>0</c:v>
                </c:pt>
                <c:pt idx="47">
                  <c:v>0.5</c:v>
                </c:pt>
                <c:pt idx="48">
                  <c:v>0.5</c:v>
                </c:pt>
                <c:pt idx="49">
                  <c:v>0.40000000000000568</c:v>
                </c:pt>
                <c:pt idx="50">
                  <c:v>0.19999999999998863</c:v>
                </c:pt>
                <c:pt idx="51">
                  <c:v>-9.9999999999994316E-2</c:v>
                </c:pt>
                <c:pt idx="52">
                  <c:v>0.20000000000001705</c:v>
                </c:pt>
                <c:pt idx="53">
                  <c:v>0.19999999999998863</c:v>
                </c:pt>
                <c:pt idx="54">
                  <c:v>0.30000000000001137</c:v>
                </c:pt>
                <c:pt idx="55">
                  <c:v>0.39999999999997726</c:v>
                </c:pt>
                <c:pt idx="56">
                  <c:v>0.40000000000000568</c:v>
                </c:pt>
                <c:pt idx="57">
                  <c:v>-9.9999999999994316E-2</c:v>
                </c:pt>
                <c:pt idx="58">
                  <c:v>-0.19999999999998863</c:v>
                </c:pt>
                <c:pt idx="59">
                  <c:v>0.29999999999998295</c:v>
                </c:pt>
                <c:pt idx="60">
                  <c:v>0.30000000000001137</c:v>
                </c:pt>
                <c:pt idx="61">
                  <c:v>0.29999999999998295</c:v>
                </c:pt>
                <c:pt idx="62">
                  <c:v>0.30000000000001137</c:v>
                </c:pt>
                <c:pt idx="63">
                  <c:v>0.30000000000001137</c:v>
                </c:pt>
                <c:pt idx="64">
                  <c:v>0.19999999999998863</c:v>
                </c:pt>
                <c:pt idx="65">
                  <c:v>0.19999999999998863</c:v>
                </c:pt>
                <c:pt idx="66">
                  <c:v>0.20000000000001705</c:v>
                </c:pt>
                <c:pt idx="67">
                  <c:v>0.19999999999998863</c:v>
                </c:pt>
                <c:pt idx="68">
                  <c:v>0.40000000000000568</c:v>
                </c:pt>
                <c:pt idx="69">
                  <c:v>0</c:v>
                </c:pt>
                <c:pt idx="70">
                  <c:v>-9.9999999999994316E-2</c:v>
                </c:pt>
                <c:pt idx="71">
                  <c:v>0.40000000000000568</c:v>
                </c:pt>
                <c:pt idx="72">
                  <c:v>0.19999999999998863</c:v>
                </c:pt>
                <c:pt idx="73">
                  <c:v>0.5</c:v>
                </c:pt>
                <c:pt idx="74">
                  <c:v>1.1999999999999886</c:v>
                </c:pt>
                <c:pt idx="75">
                  <c:v>0</c:v>
                </c:pt>
                <c:pt idx="76">
                  <c:v>0</c:v>
                </c:pt>
                <c:pt idx="77">
                  <c:v>0.5</c:v>
                </c:pt>
                <c:pt idx="78">
                  <c:v>0.40000000000000568</c:v>
                </c:pt>
                <c:pt idx="79">
                  <c:v>0.80000000000001137</c:v>
                </c:pt>
                <c:pt idx="80">
                  <c:v>0.29999999999998295</c:v>
                </c:pt>
                <c:pt idx="81">
                  <c:v>0.10000000000002274</c:v>
                </c:pt>
                <c:pt idx="82">
                  <c:v>0</c:v>
                </c:pt>
                <c:pt idx="83">
                  <c:v>0.5</c:v>
                </c:pt>
                <c:pt idx="84">
                  <c:v>1</c:v>
                </c:pt>
                <c:pt idx="85">
                  <c:v>1.3999999999999773</c:v>
                </c:pt>
                <c:pt idx="86">
                  <c:v>0.10000000000002274</c:v>
                </c:pt>
                <c:pt idx="87">
                  <c:v>0.19999999999998863</c:v>
                </c:pt>
                <c:pt idx="88">
                  <c:v>0.90000000000000568</c:v>
                </c:pt>
                <c:pt idx="89">
                  <c:v>0.40000000000000568</c:v>
                </c:pt>
                <c:pt idx="90">
                  <c:v>0</c:v>
                </c:pt>
                <c:pt idx="91">
                  <c:v>0.89999999999997726</c:v>
                </c:pt>
                <c:pt idx="92">
                  <c:v>0.30000000000001137</c:v>
                </c:pt>
                <c:pt idx="93">
                  <c:v>9.9999999999994316E-2</c:v>
                </c:pt>
                <c:pt idx="94">
                  <c:v>-9.9999999999994316E-2</c:v>
                </c:pt>
                <c:pt idx="95">
                  <c:v>1.0999999999999943</c:v>
                </c:pt>
                <c:pt idx="96">
                  <c:v>0.70000000000001705</c:v>
                </c:pt>
                <c:pt idx="97">
                  <c:v>0.39999999999997726</c:v>
                </c:pt>
                <c:pt idx="98">
                  <c:v>0.70000000000001705</c:v>
                </c:pt>
                <c:pt idx="99">
                  <c:v>0.79999999999998295</c:v>
                </c:pt>
                <c:pt idx="100">
                  <c:v>0.30000000000001137</c:v>
                </c:pt>
                <c:pt idx="101">
                  <c:v>-0.5</c:v>
                </c:pt>
                <c:pt idx="102">
                  <c:v>0</c:v>
                </c:pt>
                <c:pt idx="103">
                  <c:v>0.80000000000001137</c:v>
                </c:pt>
                <c:pt idx="104">
                  <c:v>-0.60000000000002274</c:v>
                </c:pt>
                <c:pt idx="105">
                  <c:v>-0.29999999999998295</c:v>
                </c:pt>
                <c:pt idx="106">
                  <c:v>-0.70000000000001705</c:v>
                </c:pt>
                <c:pt idx="107">
                  <c:v>0.40000000000000568</c:v>
                </c:pt>
                <c:pt idx="108">
                  <c:v>0.70000000000001705</c:v>
                </c:pt>
                <c:pt idx="109">
                  <c:v>1</c:v>
                </c:pt>
                <c:pt idx="110">
                  <c:v>1</c:v>
                </c:pt>
                <c:pt idx="111">
                  <c:v>0</c:v>
                </c:pt>
                <c:pt idx="112">
                  <c:v>9.9999999999994316E-2</c:v>
                </c:pt>
                <c:pt idx="113">
                  <c:v>0.19999999999998863</c:v>
                </c:pt>
                <c:pt idx="114">
                  <c:v>0.59999999999999432</c:v>
                </c:pt>
                <c:pt idx="115">
                  <c:v>0.30000000000001137</c:v>
                </c:pt>
                <c:pt idx="116">
                  <c:v>0.30000000000001137</c:v>
                </c:pt>
                <c:pt idx="117">
                  <c:v>0</c:v>
                </c:pt>
                <c:pt idx="118">
                  <c:v>-0.40000000000000568</c:v>
                </c:pt>
                <c:pt idx="119">
                  <c:v>0.79999999999998295</c:v>
                </c:pt>
                <c:pt idx="120">
                  <c:v>1.4000000000000057</c:v>
                </c:pt>
                <c:pt idx="121">
                  <c:v>1.0999999999999943</c:v>
                </c:pt>
                <c:pt idx="122">
                  <c:v>-0.39999999999997726</c:v>
                </c:pt>
                <c:pt idx="123">
                  <c:v>-0.30000000000001137</c:v>
                </c:pt>
                <c:pt idx="124">
                  <c:v>0.19999999999998863</c:v>
                </c:pt>
                <c:pt idx="125">
                  <c:v>0.20000000000001705</c:v>
                </c:pt>
                <c:pt idx="126">
                  <c:v>0.69999999999998863</c:v>
                </c:pt>
                <c:pt idx="127">
                  <c:v>0.59999999999999432</c:v>
                </c:pt>
                <c:pt idx="128">
                  <c:v>-0.19999999999998863</c:v>
                </c:pt>
                <c:pt idx="129">
                  <c:v>-0.5</c:v>
                </c:pt>
                <c:pt idx="130">
                  <c:v>-0.19999999999998863</c:v>
                </c:pt>
                <c:pt idx="131">
                  <c:v>0.89999999999997726</c:v>
                </c:pt>
                <c:pt idx="132">
                  <c:v>1</c:v>
                </c:pt>
                <c:pt idx="133">
                  <c:v>1.2000000000000171</c:v>
                </c:pt>
                <c:pt idx="134">
                  <c:v>0.59999999999999432</c:v>
                </c:pt>
                <c:pt idx="135">
                  <c:v>1.0999999999999943</c:v>
                </c:pt>
                <c:pt idx="136">
                  <c:v>0.59999999999999432</c:v>
                </c:pt>
                <c:pt idx="137">
                  <c:v>-0.29999999999998295</c:v>
                </c:pt>
                <c:pt idx="138">
                  <c:v>9.9999999999994316E-2</c:v>
                </c:pt>
                <c:pt idx="139">
                  <c:v>0.40000000000000568</c:v>
                </c:pt>
                <c:pt idx="140">
                  <c:v>1</c:v>
                </c:pt>
                <c:pt idx="141">
                  <c:v>9.9999999999994316E-2</c:v>
                </c:pt>
                <c:pt idx="142">
                  <c:v>-0.69999999999998863</c:v>
                </c:pt>
                <c:pt idx="143">
                  <c:v>0.39999999999997726</c:v>
                </c:pt>
                <c:pt idx="144">
                  <c:v>1.1000000000000227</c:v>
                </c:pt>
                <c:pt idx="145">
                  <c:v>1.5</c:v>
                </c:pt>
                <c:pt idx="146">
                  <c:v>1.2999999999999829</c:v>
                </c:pt>
                <c:pt idx="147">
                  <c:v>-0.19999999999998863</c:v>
                </c:pt>
                <c:pt idx="148">
                  <c:v>9.9999999999994316E-2</c:v>
                </c:pt>
                <c:pt idx="149">
                  <c:v>0.90000000000000568</c:v>
                </c:pt>
                <c:pt idx="150">
                  <c:v>1</c:v>
                </c:pt>
                <c:pt idx="151">
                  <c:v>2.4000000000000057</c:v>
                </c:pt>
                <c:pt idx="152">
                  <c:v>0.39999999999997726</c:v>
                </c:pt>
                <c:pt idx="153">
                  <c:v>-1.5999999999999943</c:v>
                </c:pt>
                <c:pt idx="154">
                  <c:v>-0.79999999999998295</c:v>
                </c:pt>
                <c:pt idx="155">
                  <c:v>1.5</c:v>
                </c:pt>
                <c:pt idx="156">
                  <c:v>0.39999999999997726</c:v>
                </c:pt>
                <c:pt idx="157">
                  <c:v>1.1000000000000227</c:v>
                </c:pt>
                <c:pt idx="158">
                  <c:v>1.6999999999999886</c:v>
                </c:pt>
                <c:pt idx="159">
                  <c:v>1</c:v>
                </c:pt>
                <c:pt idx="160">
                  <c:v>0.40000000000000568</c:v>
                </c:pt>
                <c:pt idx="161">
                  <c:v>0.59999999999999432</c:v>
                </c:pt>
                <c:pt idx="162">
                  <c:v>0.40000000000000568</c:v>
                </c:pt>
                <c:pt idx="163">
                  <c:v>-1</c:v>
                </c:pt>
                <c:pt idx="164">
                  <c:v>-1.0999999999999943</c:v>
                </c:pt>
                <c:pt idx="165">
                  <c:v>-0.30000000000001137</c:v>
                </c:pt>
                <c:pt idx="166">
                  <c:v>0.30000000000001137</c:v>
                </c:pt>
                <c:pt idx="167">
                  <c:v>0.61599999999998545</c:v>
                </c:pt>
                <c:pt idx="168">
                  <c:v>1.0829999999999984</c:v>
                </c:pt>
                <c:pt idx="169">
                  <c:v>1.8530000000000086</c:v>
                </c:pt>
                <c:pt idx="170">
                  <c:v>1.3340000000000032</c:v>
                </c:pt>
                <c:pt idx="171">
                  <c:v>1.2630000000000052</c:v>
                </c:pt>
                <c:pt idx="172">
                  <c:v>0.40299999999999159</c:v>
                </c:pt>
                <c:pt idx="173">
                  <c:v>-5.2999999999997272E-2</c:v>
                </c:pt>
                <c:pt idx="174">
                  <c:v>-0.382000000000005</c:v>
                </c:pt>
                <c:pt idx="175">
                  <c:v>0.5730000000000075</c:v>
                </c:pt>
                <c:pt idx="176">
                  <c:v>0.44599999999999795</c:v>
                </c:pt>
                <c:pt idx="177">
                  <c:v>1.2409999999999854</c:v>
                </c:pt>
                <c:pt idx="178">
                  <c:v>-0.14099999999999113</c:v>
                </c:pt>
                <c:pt idx="179">
                  <c:v>1.0440000000000111</c:v>
                </c:pt>
                <c:pt idx="180">
                  <c:v>0.61299999999999955</c:v>
                </c:pt>
                <c:pt idx="181">
                  <c:v>1.8349999999999795</c:v>
                </c:pt>
                <c:pt idx="182">
                  <c:v>1.2950000000000159</c:v>
                </c:pt>
                <c:pt idx="183">
                  <c:v>1.8089999999999975</c:v>
                </c:pt>
                <c:pt idx="184">
                  <c:v>2.1829999999999927</c:v>
                </c:pt>
                <c:pt idx="185">
                  <c:v>1.1490000000000009</c:v>
                </c:pt>
                <c:pt idx="186">
                  <c:v>-0.8779999999999859</c:v>
                </c:pt>
                <c:pt idx="187">
                  <c:v>-0.30300000000002569</c:v>
                </c:pt>
                <c:pt idx="188">
                  <c:v>-2.2099999999999795</c:v>
                </c:pt>
                <c:pt idx="189">
                  <c:v>-4.1479999999999961</c:v>
                </c:pt>
                <c:pt idx="190">
                  <c:v>-2.1970000000000027</c:v>
                </c:pt>
                <c:pt idx="191">
                  <c:v>0.91499999999999204</c:v>
                </c:pt>
                <c:pt idx="192">
                  <c:v>1.0500000000000114</c:v>
                </c:pt>
                <c:pt idx="193">
                  <c:v>0.51599999999999113</c:v>
                </c:pt>
                <c:pt idx="194">
                  <c:v>0.53100000000000591</c:v>
                </c:pt>
                <c:pt idx="195">
                  <c:v>0.61599999999998545</c:v>
                </c:pt>
                <c:pt idx="196">
                  <c:v>1.8370000000000175</c:v>
                </c:pt>
                <c:pt idx="197">
                  <c:v>-0.34200000000001296</c:v>
                </c:pt>
                <c:pt idx="198">
                  <c:v>0.48300000000000409</c:v>
                </c:pt>
                <c:pt idx="199">
                  <c:v>0.13499999999999091</c:v>
                </c:pt>
                <c:pt idx="200">
                  <c:v>0.20799999999999841</c:v>
                </c:pt>
                <c:pt idx="201">
                  <c:v>0.15300000000002001</c:v>
                </c:pt>
                <c:pt idx="202">
                  <c:v>-0.38100000000000023</c:v>
                </c:pt>
                <c:pt idx="203">
                  <c:v>0.73799999999999955</c:v>
                </c:pt>
                <c:pt idx="204">
                  <c:v>5.4000000000002046E-2</c:v>
                </c:pt>
                <c:pt idx="205">
                  <c:v>0.88999999999998636</c:v>
                </c:pt>
                <c:pt idx="206">
                  <c:v>0.3779999999999859</c:v>
                </c:pt>
                <c:pt idx="207">
                  <c:v>0.16900000000001114</c:v>
                </c:pt>
                <c:pt idx="208">
                  <c:v>-0.21299999999999386</c:v>
                </c:pt>
                <c:pt idx="209">
                  <c:v>4.5999999999992269E-2</c:v>
                </c:pt>
                <c:pt idx="210">
                  <c:v>0.30100000000001614</c:v>
                </c:pt>
                <c:pt idx="211">
                  <c:v>0.12699999999998113</c:v>
                </c:pt>
                <c:pt idx="212">
                  <c:v>0.27200000000001978</c:v>
                </c:pt>
                <c:pt idx="213">
                  <c:v>9.1999999999984539E-2</c:v>
                </c:pt>
                <c:pt idx="214">
                  <c:v>0.37600000000000477</c:v>
                </c:pt>
                <c:pt idx="215">
                  <c:v>1.0440000000000111</c:v>
                </c:pt>
                <c:pt idx="216">
                  <c:v>1.0859999999999843</c:v>
                </c:pt>
                <c:pt idx="217">
                  <c:v>2.1580000000000155</c:v>
                </c:pt>
                <c:pt idx="218">
                  <c:v>1.438999999999993</c:v>
                </c:pt>
                <c:pt idx="219">
                  <c:v>1.0579999999999927</c:v>
                </c:pt>
                <c:pt idx="220">
                  <c:v>-0.24199999999999022</c:v>
                </c:pt>
                <c:pt idx="221">
                  <c:v>0.19999999999998863</c:v>
                </c:pt>
                <c:pt idx="222">
                  <c:v>0.62299999999999045</c:v>
                </c:pt>
                <c:pt idx="223">
                  <c:v>0.34400000000002251</c:v>
                </c:pt>
                <c:pt idx="224">
                  <c:v>-0.46800000000001774</c:v>
                </c:pt>
                <c:pt idx="225">
                  <c:v>-0.1910000000000025</c:v>
                </c:pt>
                <c:pt idx="226">
                  <c:v>-0.55799999999999272</c:v>
                </c:pt>
                <c:pt idx="227">
                  <c:v>0.992999999999995</c:v>
                </c:pt>
                <c:pt idx="228">
                  <c:v>0.99800000000001887</c:v>
                </c:pt>
                <c:pt idx="229">
                  <c:v>1.728999999999985</c:v>
                </c:pt>
                <c:pt idx="230">
                  <c:v>0.69300000000001205</c:v>
                </c:pt>
                <c:pt idx="231">
                  <c:v>-0.27000000000001023</c:v>
                </c:pt>
                <c:pt idx="232">
                  <c:v>-0.33699999999998909</c:v>
                </c:pt>
                <c:pt idx="233">
                  <c:v>-0.37399999999999523</c:v>
                </c:pt>
                <c:pt idx="234">
                  <c:v>1.2749999999999773</c:v>
                </c:pt>
                <c:pt idx="235">
                  <c:v>1.02800000000002</c:v>
                </c:pt>
                <c:pt idx="236">
                  <c:v>-9.0000000000003411E-2</c:v>
                </c:pt>
                <c:pt idx="237">
                  <c:v>-1.0960000000000036</c:v>
                </c:pt>
                <c:pt idx="238">
                  <c:v>-0.62000000000000455</c:v>
                </c:pt>
                <c:pt idx="239">
                  <c:v>0.67900000000000205</c:v>
                </c:pt>
                <c:pt idx="240">
                  <c:v>1.8859999999999957</c:v>
                </c:pt>
                <c:pt idx="241">
                  <c:v>0.60699999999999932</c:v>
                </c:pt>
                <c:pt idx="242">
                  <c:v>-0.24199999999999022</c:v>
                </c:pt>
                <c:pt idx="243">
                  <c:v>0.41399999999998727</c:v>
                </c:pt>
                <c:pt idx="244">
                  <c:v>0.5589999999999975</c:v>
                </c:pt>
                <c:pt idx="245">
                  <c:v>9.200000000001296E-2</c:v>
                </c:pt>
                <c:pt idx="246">
                  <c:v>0.28100000000000591</c:v>
                </c:pt>
                <c:pt idx="247">
                  <c:v>0.27199999999999136</c:v>
                </c:pt>
                <c:pt idx="248">
                  <c:v>-0.60300000000000864</c:v>
                </c:pt>
                <c:pt idx="249">
                  <c:v>-0.47700000000000387</c:v>
                </c:pt>
                <c:pt idx="250">
                  <c:v>-1.999999999998181E-2</c:v>
                </c:pt>
                <c:pt idx="251">
                  <c:v>0.86699999999999022</c:v>
                </c:pt>
                <c:pt idx="252">
                  <c:v>0.86500000000000909</c:v>
                </c:pt>
                <c:pt idx="253">
                  <c:v>1.5120000000000005</c:v>
                </c:pt>
                <c:pt idx="254">
                  <c:v>0.77899999999999636</c:v>
                </c:pt>
                <c:pt idx="255">
                  <c:v>0.82800000000000296</c:v>
                </c:pt>
                <c:pt idx="256">
                  <c:v>0.44299999999998363</c:v>
                </c:pt>
                <c:pt idx="257">
                  <c:v>-9.2999999999989313E-2</c:v>
                </c:pt>
                <c:pt idx="258">
                  <c:v>-0.39799999999999613</c:v>
                </c:pt>
                <c:pt idx="259">
                  <c:v>0.17900000000000205</c:v>
                </c:pt>
                <c:pt idx="260">
                  <c:v>-0.59800000000001319</c:v>
                </c:pt>
                <c:pt idx="261">
                  <c:v>-1.2819999999999823</c:v>
                </c:pt>
                <c:pt idx="262">
                  <c:v>-1.3389999999999986</c:v>
                </c:pt>
                <c:pt idx="263">
                  <c:v>-1.1050000000000182</c:v>
                </c:pt>
                <c:pt idx="264">
                  <c:v>1.0150000000000148</c:v>
                </c:pt>
                <c:pt idx="265">
                  <c:v>1.3969999999999914</c:v>
                </c:pt>
                <c:pt idx="266">
                  <c:v>0.47999999999998977</c:v>
                </c:pt>
                <c:pt idx="267">
                  <c:v>1.2060000000000173</c:v>
                </c:pt>
                <c:pt idx="268">
                  <c:v>0.83299999999999841</c:v>
                </c:pt>
                <c:pt idx="269">
                  <c:v>1.5999999999991132E-2</c:v>
                </c:pt>
              </c:numCache>
            </c:numRef>
          </c:yVal>
          <c:smooth val="0"/>
          <c:extLst>
            <c:ext xmlns:c16="http://schemas.microsoft.com/office/drawing/2014/chart" uri="{C3380CC4-5D6E-409C-BE32-E72D297353CC}">
              <c16:uniqueId val="{00000000-6024-4373-9E6C-C04134A630CD}"/>
            </c:ext>
          </c:extLst>
        </c:ser>
        <c:dLbls>
          <c:showLegendKey val="0"/>
          <c:showVal val="0"/>
          <c:showCatName val="0"/>
          <c:showSerName val="0"/>
          <c:showPercent val="0"/>
          <c:showBubbleSize val="0"/>
        </c:dLbls>
        <c:axId val="860599696"/>
        <c:axId val="860601008"/>
      </c:scatterChart>
      <c:valAx>
        <c:axId val="860599696"/>
        <c:scaling>
          <c:orientation val="minMax"/>
        </c:scaling>
        <c:delete val="0"/>
        <c:axPos val="b"/>
        <c:title>
          <c:tx>
            <c:rich>
              <a:bodyPr/>
              <a:lstStyle/>
              <a:p>
                <a:pPr>
                  <a:defRPr sz="800" b="0"/>
                </a:pPr>
                <a:r>
                  <a:rPr lang="en-US"/>
                  <a:t>Other Goods, Services / Differences</a:t>
                </a:r>
              </a:p>
            </c:rich>
          </c:tx>
          <c:layout/>
          <c:overlay val="0"/>
        </c:title>
        <c:numFmt formatCode="General" sourceLinked="0"/>
        <c:majorTickMark val="out"/>
        <c:minorTickMark val="none"/>
        <c:tickLblPos val="nextTo"/>
        <c:txPr>
          <a:bodyPr/>
          <a:lstStyle/>
          <a:p>
            <a:pPr>
              <a:defRPr sz="800" b="0"/>
            </a:pPr>
            <a:endParaRPr lang="en-US"/>
          </a:p>
        </c:txPr>
        <c:crossAx val="860601008"/>
        <c:crosses val="autoZero"/>
        <c:crossBetween val="midCat"/>
      </c:valAx>
      <c:valAx>
        <c:axId val="860601008"/>
        <c:scaling>
          <c:orientation val="minMax"/>
        </c:scaling>
        <c:delete val="0"/>
        <c:axPos val="l"/>
        <c:title>
          <c:tx>
            <c:rich>
              <a:bodyPr/>
              <a:lstStyle/>
              <a:p>
                <a:pPr>
                  <a:defRPr sz="800" b="0"/>
                </a:pPr>
                <a:r>
                  <a:rPr lang="en-US"/>
                  <a:t>All items / Differences</a:t>
                </a:r>
              </a:p>
            </c:rich>
          </c:tx>
          <c:layout/>
          <c:overlay val="0"/>
        </c:title>
        <c:numFmt formatCode="General" sourceLinked="0"/>
        <c:majorTickMark val="out"/>
        <c:minorTickMark val="none"/>
        <c:tickLblPos val="nextTo"/>
        <c:txPr>
          <a:bodyPr/>
          <a:lstStyle/>
          <a:p>
            <a:pPr>
              <a:defRPr sz="800" b="0"/>
            </a:pPr>
            <a:endParaRPr lang="en-US"/>
          </a:p>
        </c:txPr>
        <c:crossAx val="860599696"/>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All items vs Recreation of Differences</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Scatterplots!ScatterX_E88EB</c:f>
              <c:numCache>
                <c:formatCode>General</c:formatCode>
                <c:ptCount val="270"/>
                <c:pt idx="0">
                  <c:v>0.40000000000000568</c:v>
                </c:pt>
                <c:pt idx="1">
                  <c:v>0.39999999999999147</c:v>
                </c:pt>
                <c:pt idx="2">
                  <c:v>0.29999999999999716</c:v>
                </c:pt>
                <c:pt idx="3">
                  <c:v>-0.39999999999999147</c:v>
                </c:pt>
                <c:pt idx="4">
                  <c:v>0.39999999999999147</c:v>
                </c:pt>
                <c:pt idx="5">
                  <c:v>-9.9999999999994316E-2</c:v>
                </c:pt>
                <c:pt idx="6">
                  <c:v>0.29999999999999716</c:v>
                </c:pt>
                <c:pt idx="7">
                  <c:v>0.40000000000000568</c:v>
                </c:pt>
                <c:pt idx="8">
                  <c:v>0.39999999999999147</c:v>
                </c:pt>
                <c:pt idx="9">
                  <c:v>0.10000000000000853</c:v>
                </c:pt>
                <c:pt idx="10">
                  <c:v>0</c:v>
                </c:pt>
                <c:pt idx="11">
                  <c:v>0.39999999999999147</c:v>
                </c:pt>
                <c:pt idx="12">
                  <c:v>0.30000000000001137</c:v>
                </c:pt>
                <c:pt idx="13">
                  <c:v>0.19999999999998863</c:v>
                </c:pt>
                <c:pt idx="14">
                  <c:v>0.10000000000000853</c:v>
                </c:pt>
                <c:pt idx="15">
                  <c:v>0</c:v>
                </c:pt>
                <c:pt idx="16">
                  <c:v>-0.10000000000000853</c:v>
                </c:pt>
                <c:pt idx="17">
                  <c:v>0.10000000000000853</c:v>
                </c:pt>
                <c:pt idx="18">
                  <c:v>-0.10000000000000853</c:v>
                </c:pt>
                <c:pt idx="19">
                  <c:v>0.20000000000000284</c:v>
                </c:pt>
                <c:pt idx="20">
                  <c:v>0.10000000000000853</c:v>
                </c:pt>
                <c:pt idx="21">
                  <c:v>0.29999999999999716</c:v>
                </c:pt>
                <c:pt idx="22">
                  <c:v>-0.20000000000000284</c:v>
                </c:pt>
                <c:pt idx="23">
                  <c:v>0.5</c:v>
                </c:pt>
                <c:pt idx="24">
                  <c:v>0.29999999999999716</c:v>
                </c:pt>
                <c:pt idx="25">
                  <c:v>0.10000000000000853</c:v>
                </c:pt>
                <c:pt idx="26">
                  <c:v>0.5</c:v>
                </c:pt>
                <c:pt idx="27">
                  <c:v>9.9999999999994316E-2</c:v>
                </c:pt>
                <c:pt idx="28">
                  <c:v>-0.29999999999999716</c:v>
                </c:pt>
                <c:pt idx="29">
                  <c:v>9.9999999999994316E-2</c:v>
                </c:pt>
                <c:pt idx="30">
                  <c:v>0.29999999999999716</c:v>
                </c:pt>
                <c:pt idx="31">
                  <c:v>0.40000000000000568</c:v>
                </c:pt>
                <c:pt idx="32">
                  <c:v>9.9999999999994316E-2</c:v>
                </c:pt>
                <c:pt idx="33">
                  <c:v>0.40000000000000568</c:v>
                </c:pt>
                <c:pt idx="34">
                  <c:v>9.9999999999994316E-2</c:v>
                </c:pt>
                <c:pt idx="35">
                  <c:v>0.40000000000000568</c:v>
                </c:pt>
                <c:pt idx="36">
                  <c:v>0.79999999999999716</c:v>
                </c:pt>
                <c:pt idx="37">
                  <c:v>0.10000000000000853</c:v>
                </c:pt>
                <c:pt idx="38">
                  <c:v>0.19999999999998863</c:v>
                </c:pt>
                <c:pt idx="39">
                  <c:v>0</c:v>
                </c:pt>
                <c:pt idx="40">
                  <c:v>0.20000000000000284</c:v>
                </c:pt>
                <c:pt idx="41">
                  <c:v>0.20000000000000284</c:v>
                </c:pt>
                <c:pt idx="42">
                  <c:v>9.9999999999994316E-2</c:v>
                </c:pt>
                <c:pt idx="43">
                  <c:v>0.20000000000000284</c:v>
                </c:pt>
                <c:pt idx="44">
                  <c:v>0.29999999999999716</c:v>
                </c:pt>
                <c:pt idx="45">
                  <c:v>0.30000000000001137</c:v>
                </c:pt>
                <c:pt idx="46">
                  <c:v>9.9999999999994316E-2</c:v>
                </c:pt>
                <c:pt idx="47">
                  <c:v>0.29999999999999716</c:v>
                </c:pt>
                <c:pt idx="48">
                  <c:v>0.40000000000000568</c:v>
                </c:pt>
                <c:pt idx="49">
                  <c:v>0.20000000000000284</c:v>
                </c:pt>
                <c:pt idx="50">
                  <c:v>-0.10000000000000853</c:v>
                </c:pt>
                <c:pt idx="51">
                  <c:v>0.10000000000000853</c:v>
                </c:pt>
                <c:pt idx="52">
                  <c:v>0.39999999999999147</c:v>
                </c:pt>
                <c:pt idx="53">
                  <c:v>0</c:v>
                </c:pt>
                <c:pt idx="54">
                  <c:v>0.20000000000000284</c:v>
                </c:pt>
                <c:pt idx="55">
                  <c:v>-9.9999999999994316E-2</c:v>
                </c:pt>
                <c:pt idx="56">
                  <c:v>9.9999999999994316E-2</c:v>
                </c:pt>
                <c:pt idx="57">
                  <c:v>0</c:v>
                </c:pt>
                <c:pt idx="58">
                  <c:v>0</c:v>
                </c:pt>
                <c:pt idx="59">
                  <c:v>0.29999999999999716</c:v>
                </c:pt>
                <c:pt idx="60">
                  <c:v>0.40000000000000568</c:v>
                </c:pt>
                <c:pt idx="61">
                  <c:v>0.29999999999999716</c:v>
                </c:pt>
                <c:pt idx="62">
                  <c:v>9.9999999999994316E-2</c:v>
                </c:pt>
                <c:pt idx="63">
                  <c:v>-9.9999999999994316E-2</c:v>
                </c:pt>
                <c:pt idx="64">
                  <c:v>0.20000000000000284</c:v>
                </c:pt>
                <c:pt idx="65">
                  <c:v>-0.10000000000000853</c:v>
                </c:pt>
                <c:pt idx="66">
                  <c:v>0.20000000000000284</c:v>
                </c:pt>
                <c:pt idx="67">
                  <c:v>0</c:v>
                </c:pt>
                <c:pt idx="68">
                  <c:v>-0.20000000000000284</c:v>
                </c:pt>
                <c:pt idx="69">
                  <c:v>0.20000000000000284</c:v>
                </c:pt>
                <c:pt idx="70">
                  <c:v>-9.9999999999994316E-2</c:v>
                </c:pt>
                <c:pt idx="71">
                  <c:v>0.5</c:v>
                </c:pt>
                <c:pt idx="72">
                  <c:v>9.9999999999994316E-2</c:v>
                </c:pt>
                <c:pt idx="73">
                  <c:v>0</c:v>
                </c:pt>
                <c:pt idx="74">
                  <c:v>0.20000000000000284</c:v>
                </c:pt>
                <c:pt idx="75">
                  <c:v>0.20000000000000284</c:v>
                </c:pt>
                <c:pt idx="76">
                  <c:v>0</c:v>
                </c:pt>
                <c:pt idx="77">
                  <c:v>0</c:v>
                </c:pt>
                <c:pt idx="78">
                  <c:v>0</c:v>
                </c:pt>
                <c:pt idx="79">
                  <c:v>-0.5</c:v>
                </c:pt>
                <c:pt idx="80">
                  <c:v>9.9999999999994316E-2</c:v>
                </c:pt>
                <c:pt idx="81">
                  <c:v>0.10000000000000853</c:v>
                </c:pt>
                <c:pt idx="82">
                  <c:v>9.9999999999994316E-2</c:v>
                </c:pt>
                <c:pt idx="83">
                  <c:v>0.29999999999999716</c:v>
                </c:pt>
                <c:pt idx="84">
                  <c:v>0.20000000000000284</c:v>
                </c:pt>
                <c:pt idx="85">
                  <c:v>0.40000000000000568</c:v>
                </c:pt>
                <c:pt idx="86">
                  <c:v>0</c:v>
                </c:pt>
                <c:pt idx="87">
                  <c:v>0.19999999999998863</c:v>
                </c:pt>
                <c:pt idx="88">
                  <c:v>0.30000000000001137</c:v>
                </c:pt>
                <c:pt idx="89">
                  <c:v>0.29999999999999716</c:v>
                </c:pt>
                <c:pt idx="90">
                  <c:v>0.20000000000000284</c:v>
                </c:pt>
                <c:pt idx="91">
                  <c:v>-0.10000000000000853</c:v>
                </c:pt>
                <c:pt idx="92">
                  <c:v>0</c:v>
                </c:pt>
                <c:pt idx="93">
                  <c:v>-9.9999999999994316E-2</c:v>
                </c:pt>
                <c:pt idx="94">
                  <c:v>0</c:v>
                </c:pt>
                <c:pt idx="95">
                  <c:v>0.39999999999999147</c:v>
                </c:pt>
                <c:pt idx="96">
                  <c:v>0.20000000000000284</c:v>
                </c:pt>
                <c:pt idx="97">
                  <c:v>0</c:v>
                </c:pt>
                <c:pt idx="98">
                  <c:v>0.70000000000000284</c:v>
                </c:pt>
                <c:pt idx="99">
                  <c:v>0</c:v>
                </c:pt>
                <c:pt idx="100">
                  <c:v>-0.20000000000000284</c:v>
                </c:pt>
                <c:pt idx="101">
                  <c:v>0.20000000000000284</c:v>
                </c:pt>
                <c:pt idx="102">
                  <c:v>9.9999999999994316E-2</c:v>
                </c:pt>
                <c:pt idx="103">
                  <c:v>0.10000000000000853</c:v>
                </c:pt>
                <c:pt idx="104">
                  <c:v>9.9999999999994316E-2</c:v>
                </c:pt>
                <c:pt idx="105">
                  <c:v>0.20000000000000284</c:v>
                </c:pt>
                <c:pt idx="106">
                  <c:v>-0.20000000000000284</c:v>
                </c:pt>
                <c:pt idx="107">
                  <c:v>0.40000000000000568</c:v>
                </c:pt>
                <c:pt idx="108">
                  <c:v>0.20000000000000284</c:v>
                </c:pt>
                <c:pt idx="109">
                  <c:v>0.19999999999998863</c:v>
                </c:pt>
                <c:pt idx="110">
                  <c:v>0.40000000000000568</c:v>
                </c:pt>
                <c:pt idx="111">
                  <c:v>-9.9999999999994316E-2</c:v>
                </c:pt>
                <c:pt idx="112">
                  <c:v>-0.20000000000000284</c:v>
                </c:pt>
                <c:pt idx="113">
                  <c:v>0</c:v>
                </c:pt>
                <c:pt idx="114">
                  <c:v>9.9999999999994316E-2</c:v>
                </c:pt>
                <c:pt idx="115">
                  <c:v>-9.9999999999994316E-2</c:v>
                </c:pt>
                <c:pt idx="116">
                  <c:v>0.20000000000000284</c:v>
                </c:pt>
                <c:pt idx="117">
                  <c:v>0</c:v>
                </c:pt>
                <c:pt idx="118">
                  <c:v>9.9999999999994316E-2</c:v>
                </c:pt>
                <c:pt idx="119">
                  <c:v>0.40000000000000568</c:v>
                </c:pt>
                <c:pt idx="120">
                  <c:v>0.29999999999999716</c:v>
                </c:pt>
                <c:pt idx="121">
                  <c:v>0.20000000000000284</c:v>
                </c:pt>
                <c:pt idx="122">
                  <c:v>0</c:v>
                </c:pt>
                <c:pt idx="123">
                  <c:v>0.19999999999998863</c:v>
                </c:pt>
                <c:pt idx="124">
                  <c:v>0</c:v>
                </c:pt>
                <c:pt idx="125">
                  <c:v>0.10000000000000853</c:v>
                </c:pt>
                <c:pt idx="126">
                  <c:v>0</c:v>
                </c:pt>
                <c:pt idx="127">
                  <c:v>0</c:v>
                </c:pt>
                <c:pt idx="128">
                  <c:v>-0.10000000000000853</c:v>
                </c:pt>
                <c:pt idx="129">
                  <c:v>0.20000000000000284</c:v>
                </c:pt>
                <c:pt idx="130">
                  <c:v>-9.9999999999994316E-2</c:v>
                </c:pt>
                <c:pt idx="131">
                  <c:v>0.20000000000000284</c:v>
                </c:pt>
                <c:pt idx="132">
                  <c:v>0.5</c:v>
                </c:pt>
                <c:pt idx="133">
                  <c:v>0.39999999999999147</c:v>
                </c:pt>
                <c:pt idx="134">
                  <c:v>0.20000000000000284</c:v>
                </c:pt>
                <c:pt idx="135">
                  <c:v>-0.20000000000000284</c:v>
                </c:pt>
                <c:pt idx="136">
                  <c:v>0.10000000000000853</c:v>
                </c:pt>
                <c:pt idx="137">
                  <c:v>-0.20000000000000284</c:v>
                </c:pt>
                <c:pt idx="138">
                  <c:v>-0.20000000000000284</c:v>
                </c:pt>
                <c:pt idx="139">
                  <c:v>9.9999999999994316E-2</c:v>
                </c:pt>
                <c:pt idx="140">
                  <c:v>0.10000000000000853</c:v>
                </c:pt>
                <c:pt idx="141">
                  <c:v>0</c:v>
                </c:pt>
                <c:pt idx="142">
                  <c:v>-0.20000000000000284</c:v>
                </c:pt>
                <c:pt idx="143">
                  <c:v>0.40000000000000568</c:v>
                </c:pt>
                <c:pt idx="144">
                  <c:v>9.9999999999994316E-2</c:v>
                </c:pt>
                <c:pt idx="145">
                  <c:v>0</c:v>
                </c:pt>
                <c:pt idx="146">
                  <c:v>0.20000000000000284</c:v>
                </c:pt>
                <c:pt idx="147">
                  <c:v>0.29999999999999716</c:v>
                </c:pt>
                <c:pt idx="148">
                  <c:v>-0.40000000000000568</c:v>
                </c:pt>
                <c:pt idx="149">
                  <c:v>0</c:v>
                </c:pt>
                <c:pt idx="150">
                  <c:v>0.20000000000000284</c:v>
                </c:pt>
                <c:pt idx="151">
                  <c:v>0.40000000000000568</c:v>
                </c:pt>
                <c:pt idx="152">
                  <c:v>0.20000000000000284</c:v>
                </c:pt>
                <c:pt idx="153">
                  <c:v>-0.10000000000000853</c:v>
                </c:pt>
                <c:pt idx="154">
                  <c:v>-9.9999999999994316E-2</c:v>
                </c:pt>
                <c:pt idx="155">
                  <c:v>0.20000000000000284</c:v>
                </c:pt>
                <c:pt idx="156">
                  <c:v>0.29999999999999716</c:v>
                </c:pt>
                <c:pt idx="157">
                  <c:v>0.39999999999999147</c:v>
                </c:pt>
                <c:pt idx="158">
                  <c:v>0.5</c:v>
                </c:pt>
                <c:pt idx="159">
                  <c:v>0.10000000000000853</c:v>
                </c:pt>
                <c:pt idx="160">
                  <c:v>0</c:v>
                </c:pt>
                <c:pt idx="161">
                  <c:v>9.9999999999994316E-2</c:v>
                </c:pt>
                <c:pt idx="162">
                  <c:v>0</c:v>
                </c:pt>
                <c:pt idx="163">
                  <c:v>-0.20000000000000284</c:v>
                </c:pt>
                <c:pt idx="164">
                  <c:v>0.10000000000000853</c:v>
                </c:pt>
                <c:pt idx="165">
                  <c:v>0</c:v>
                </c:pt>
                <c:pt idx="166">
                  <c:v>-0.40000000000000568</c:v>
                </c:pt>
                <c:pt idx="167">
                  <c:v>0.2120000000000033</c:v>
                </c:pt>
                <c:pt idx="168">
                  <c:v>0.16200000000000614</c:v>
                </c:pt>
                <c:pt idx="169">
                  <c:v>6.9999999999993179E-2</c:v>
                </c:pt>
                <c:pt idx="170">
                  <c:v>0.23699999999999477</c:v>
                </c:pt>
                <c:pt idx="171">
                  <c:v>0.17800000000001148</c:v>
                </c:pt>
                <c:pt idx="172">
                  <c:v>-9.6000000000003638E-2</c:v>
                </c:pt>
                <c:pt idx="173">
                  <c:v>-0.21600000000000819</c:v>
                </c:pt>
                <c:pt idx="174">
                  <c:v>-0.20799999999999841</c:v>
                </c:pt>
                <c:pt idx="175">
                  <c:v>0.26100000000000989</c:v>
                </c:pt>
                <c:pt idx="176">
                  <c:v>0.35299999999999443</c:v>
                </c:pt>
                <c:pt idx="177">
                  <c:v>8.8999999999998636E-2</c:v>
                </c:pt>
                <c:pt idx="178">
                  <c:v>-0.13700000000000045</c:v>
                </c:pt>
                <c:pt idx="179">
                  <c:v>0.37800000000000011</c:v>
                </c:pt>
                <c:pt idx="180">
                  <c:v>0.28199999999999648</c:v>
                </c:pt>
                <c:pt idx="181">
                  <c:v>0.36599999999999966</c:v>
                </c:pt>
                <c:pt idx="182">
                  <c:v>0.14300000000000068</c:v>
                </c:pt>
                <c:pt idx="183">
                  <c:v>0.11299999999999955</c:v>
                </c:pt>
                <c:pt idx="184">
                  <c:v>4.0000000000048885E-3</c:v>
                </c:pt>
                <c:pt idx="185">
                  <c:v>0.28600000000000136</c:v>
                </c:pt>
                <c:pt idx="186">
                  <c:v>0.50900000000000034</c:v>
                </c:pt>
                <c:pt idx="187">
                  <c:v>0.24599999999999511</c:v>
                </c:pt>
                <c:pt idx="188">
                  <c:v>0.13700000000000045</c:v>
                </c:pt>
                <c:pt idx="189">
                  <c:v>-9.0999999999993975E-2</c:v>
                </c:pt>
                <c:pt idx="190">
                  <c:v>-0.40399999999999636</c:v>
                </c:pt>
                <c:pt idx="191">
                  <c:v>0.14799999999999613</c:v>
                </c:pt>
                <c:pt idx="192">
                  <c:v>0.63899999999999579</c:v>
                </c:pt>
                <c:pt idx="193">
                  <c:v>0.16400000000000148</c:v>
                </c:pt>
                <c:pt idx="194">
                  <c:v>-0.36400000000000432</c:v>
                </c:pt>
                <c:pt idx="195">
                  <c:v>3.0000000000001137E-3</c:v>
                </c:pt>
                <c:pt idx="196">
                  <c:v>0.37900000000000489</c:v>
                </c:pt>
                <c:pt idx="197">
                  <c:v>-2.4000000000000909E-2</c:v>
                </c:pt>
                <c:pt idx="198">
                  <c:v>0.13599999999999568</c:v>
                </c:pt>
                <c:pt idx="199">
                  <c:v>-0.12599999999999056</c:v>
                </c:pt>
                <c:pt idx="200">
                  <c:v>-0.47200000000000841</c:v>
                </c:pt>
                <c:pt idx="201">
                  <c:v>-0.3370000000000033</c:v>
                </c:pt>
                <c:pt idx="202">
                  <c:v>-0.60799999999998988</c:v>
                </c:pt>
                <c:pt idx="203">
                  <c:v>9.7999999999998977E-2</c:v>
                </c:pt>
                <c:pt idx="204">
                  <c:v>3.4999999999996589E-2</c:v>
                </c:pt>
                <c:pt idx="205">
                  <c:v>-6.0000000000002274E-3</c:v>
                </c:pt>
                <c:pt idx="206">
                  <c:v>0.44200000000000728</c:v>
                </c:pt>
                <c:pt idx="207">
                  <c:v>-9.7000000000008413E-2</c:v>
                </c:pt>
                <c:pt idx="208">
                  <c:v>0.11800000000000921</c:v>
                </c:pt>
                <c:pt idx="209">
                  <c:v>-0.11300000000001376</c:v>
                </c:pt>
                <c:pt idx="210">
                  <c:v>-0.16799999999999216</c:v>
                </c:pt>
                <c:pt idx="211">
                  <c:v>-0.40099999999999625</c:v>
                </c:pt>
                <c:pt idx="212">
                  <c:v>-0.13600000000000989</c:v>
                </c:pt>
                <c:pt idx="213">
                  <c:v>-0.14499999999999602</c:v>
                </c:pt>
                <c:pt idx="214">
                  <c:v>-0.49399999999999977</c:v>
                </c:pt>
                <c:pt idx="215">
                  <c:v>0.29300000000000637</c:v>
                </c:pt>
                <c:pt idx="216">
                  <c:v>0.54500000000000171</c:v>
                </c:pt>
                <c:pt idx="217">
                  <c:v>7.7999999999988745E-2</c:v>
                </c:pt>
                <c:pt idx="218">
                  <c:v>0.10699999999999932</c:v>
                </c:pt>
                <c:pt idx="219">
                  <c:v>0.29100000000001103</c:v>
                </c:pt>
                <c:pt idx="220">
                  <c:v>-5.0000000000096634E-3</c:v>
                </c:pt>
                <c:pt idx="221">
                  <c:v>-0.16199999999999193</c:v>
                </c:pt>
                <c:pt idx="222">
                  <c:v>9.9999999999994316E-2</c:v>
                </c:pt>
                <c:pt idx="223">
                  <c:v>-0.15200000000000102</c:v>
                </c:pt>
                <c:pt idx="224">
                  <c:v>-0.17000000000000171</c:v>
                </c:pt>
                <c:pt idx="225">
                  <c:v>-3.7999999999996703E-2</c:v>
                </c:pt>
                <c:pt idx="226">
                  <c:v>0.26699999999999591</c:v>
                </c:pt>
                <c:pt idx="227">
                  <c:v>0.68400000000001171</c:v>
                </c:pt>
                <c:pt idx="228">
                  <c:v>0.14999999999999147</c:v>
                </c:pt>
                <c:pt idx="229">
                  <c:v>0.34199999999999875</c:v>
                </c:pt>
                <c:pt idx="230">
                  <c:v>-1.8999999999991246E-2</c:v>
                </c:pt>
                <c:pt idx="231">
                  <c:v>3.299999999998704E-2</c:v>
                </c:pt>
                <c:pt idx="232">
                  <c:v>0.39100000000000534</c:v>
                </c:pt>
                <c:pt idx="233">
                  <c:v>-0.13599999999999568</c:v>
                </c:pt>
                <c:pt idx="234">
                  <c:v>-1.5000000000000568E-2</c:v>
                </c:pt>
                <c:pt idx="235">
                  <c:v>3.3999999999991815E-2</c:v>
                </c:pt>
                <c:pt idx="236">
                  <c:v>-0.18899999999999295</c:v>
                </c:pt>
                <c:pt idx="237">
                  <c:v>-1.099999999999568E-2</c:v>
                </c:pt>
                <c:pt idx="238">
                  <c:v>-0.32100000000001216</c:v>
                </c:pt>
                <c:pt idx="239">
                  <c:v>0.37400000000000944</c:v>
                </c:pt>
                <c:pt idx="240">
                  <c:v>0.53399999999999181</c:v>
                </c:pt>
                <c:pt idx="241">
                  <c:v>3.6000000000001364E-2</c:v>
                </c:pt>
                <c:pt idx="242">
                  <c:v>-2.7000000000001023E-2</c:v>
                </c:pt>
                <c:pt idx="243">
                  <c:v>0.21099999999999852</c:v>
                </c:pt>
                <c:pt idx="244">
                  <c:v>-0.1629999999999967</c:v>
                </c:pt>
                <c:pt idx="245">
                  <c:v>-2.2999999999996135E-2</c:v>
                </c:pt>
                <c:pt idx="246">
                  <c:v>-4.8000000000001819E-2</c:v>
                </c:pt>
                <c:pt idx="247">
                  <c:v>-0.13299999999999557</c:v>
                </c:pt>
                <c:pt idx="248">
                  <c:v>-1.0000000000047748E-3</c:v>
                </c:pt>
                <c:pt idx="249">
                  <c:v>0.12300000000000466</c:v>
                </c:pt>
                <c:pt idx="250">
                  <c:v>-0.46999999999999886</c:v>
                </c:pt>
                <c:pt idx="251">
                  <c:v>0.42000000000000171</c:v>
                </c:pt>
                <c:pt idx="252">
                  <c:v>0.38100000000000023</c:v>
                </c:pt>
                <c:pt idx="253">
                  <c:v>0.10699999999999932</c:v>
                </c:pt>
                <c:pt idx="254">
                  <c:v>0.27899999999999636</c:v>
                </c:pt>
                <c:pt idx="255">
                  <c:v>-2.4000000000000909E-2</c:v>
                </c:pt>
                <c:pt idx="256">
                  <c:v>1.9000000000005457E-2</c:v>
                </c:pt>
                <c:pt idx="257">
                  <c:v>-0.19900000000001228</c:v>
                </c:pt>
                <c:pt idx="258">
                  <c:v>-0.52699999999998681</c:v>
                </c:pt>
                <c:pt idx="259">
                  <c:v>-2.5000000000005684E-2</c:v>
                </c:pt>
                <c:pt idx="260">
                  <c:v>0.10800000000000409</c:v>
                </c:pt>
                <c:pt idx="261">
                  <c:v>-0.36800000000000921</c:v>
                </c:pt>
                <c:pt idx="262">
                  <c:v>-0.15099999999999625</c:v>
                </c:pt>
                <c:pt idx="263">
                  <c:v>0.4129999999999967</c:v>
                </c:pt>
                <c:pt idx="264">
                  <c:v>0.30500000000000682</c:v>
                </c:pt>
                <c:pt idx="265">
                  <c:v>0.24199999999999022</c:v>
                </c:pt>
                <c:pt idx="266">
                  <c:v>0.21000000000000796</c:v>
                </c:pt>
                <c:pt idx="267">
                  <c:v>0.14499999999999602</c:v>
                </c:pt>
                <c:pt idx="268">
                  <c:v>0.20499999999999829</c:v>
                </c:pt>
                <c:pt idx="269">
                  <c:v>-3.9999999999992042E-2</c:v>
                </c:pt>
              </c:numCache>
            </c:numRef>
          </c:xVal>
          <c:yVal>
            <c:numRef>
              <c:f>Scatterplots!ScatterY_E88EB</c:f>
              <c:numCache>
                <c:formatCode>General</c:formatCode>
                <c:ptCount val="270"/>
                <c:pt idx="0">
                  <c:v>0.5</c:v>
                </c:pt>
                <c:pt idx="1">
                  <c:v>0.5</c:v>
                </c:pt>
                <c:pt idx="2">
                  <c:v>0.40000000000000568</c:v>
                </c:pt>
                <c:pt idx="3">
                  <c:v>0.19999999999998863</c:v>
                </c:pt>
                <c:pt idx="4">
                  <c:v>0.20000000000001705</c:v>
                </c:pt>
                <c:pt idx="5">
                  <c:v>0</c:v>
                </c:pt>
                <c:pt idx="6">
                  <c:v>0.40000000000000568</c:v>
                </c:pt>
                <c:pt idx="7">
                  <c:v>0.29999999999998295</c:v>
                </c:pt>
                <c:pt idx="8">
                  <c:v>0.59999999999999432</c:v>
                </c:pt>
                <c:pt idx="9">
                  <c:v>0.10000000000002274</c:v>
                </c:pt>
                <c:pt idx="10">
                  <c:v>0</c:v>
                </c:pt>
                <c:pt idx="11">
                  <c:v>0.39999999999997726</c:v>
                </c:pt>
                <c:pt idx="12">
                  <c:v>0.5</c:v>
                </c:pt>
                <c:pt idx="13">
                  <c:v>0.5</c:v>
                </c:pt>
                <c:pt idx="14">
                  <c:v>0.20000000000001705</c:v>
                </c:pt>
                <c:pt idx="15">
                  <c:v>9.9999999999994316E-2</c:v>
                </c:pt>
                <c:pt idx="16">
                  <c:v>0.5</c:v>
                </c:pt>
                <c:pt idx="17">
                  <c:v>0.40000000000000568</c:v>
                </c:pt>
                <c:pt idx="18">
                  <c:v>0.59999999999999432</c:v>
                </c:pt>
                <c:pt idx="19">
                  <c:v>0.40000000000000568</c:v>
                </c:pt>
                <c:pt idx="20">
                  <c:v>9.9999999999994316E-2</c:v>
                </c:pt>
                <c:pt idx="21">
                  <c:v>0.19999999999998863</c:v>
                </c:pt>
                <c:pt idx="22">
                  <c:v>0</c:v>
                </c:pt>
                <c:pt idx="23">
                  <c:v>0.60000000000002274</c:v>
                </c:pt>
                <c:pt idx="24">
                  <c:v>0.59999999999999432</c:v>
                </c:pt>
                <c:pt idx="25">
                  <c:v>0.5</c:v>
                </c:pt>
                <c:pt idx="26">
                  <c:v>0.5</c:v>
                </c:pt>
                <c:pt idx="27">
                  <c:v>0.29999999999998295</c:v>
                </c:pt>
                <c:pt idx="28">
                  <c:v>0.30000000000001137</c:v>
                </c:pt>
                <c:pt idx="29">
                  <c:v>0</c:v>
                </c:pt>
                <c:pt idx="30">
                  <c:v>0.40000000000000568</c:v>
                </c:pt>
                <c:pt idx="31">
                  <c:v>0.29999999999998295</c:v>
                </c:pt>
                <c:pt idx="32">
                  <c:v>0.5</c:v>
                </c:pt>
                <c:pt idx="33">
                  <c:v>-9.9999999999994316E-2</c:v>
                </c:pt>
                <c:pt idx="34">
                  <c:v>-9.9999999999994316E-2</c:v>
                </c:pt>
                <c:pt idx="35">
                  <c:v>0.90000000000000568</c:v>
                </c:pt>
                <c:pt idx="36">
                  <c:v>0.5</c:v>
                </c:pt>
                <c:pt idx="37">
                  <c:v>0.79999999999998295</c:v>
                </c:pt>
                <c:pt idx="38">
                  <c:v>0.60000000000002274</c:v>
                </c:pt>
                <c:pt idx="39">
                  <c:v>0.29999999999998295</c:v>
                </c:pt>
                <c:pt idx="40">
                  <c:v>9.9999999999994316E-2</c:v>
                </c:pt>
                <c:pt idx="41">
                  <c:v>0.30000000000001137</c:v>
                </c:pt>
                <c:pt idx="42">
                  <c:v>0.30000000000001137</c:v>
                </c:pt>
                <c:pt idx="43">
                  <c:v>0.5</c:v>
                </c:pt>
                <c:pt idx="44">
                  <c:v>0.5</c:v>
                </c:pt>
                <c:pt idx="45">
                  <c:v>0.29999999999998295</c:v>
                </c:pt>
                <c:pt idx="46">
                  <c:v>0</c:v>
                </c:pt>
                <c:pt idx="47">
                  <c:v>0.5</c:v>
                </c:pt>
                <c:pt idx="48">
                  <c:v>0.5</c:v>
                </c:pt>
                <c:pt idx="49">
                  <c:v>0.40000000000000568</c:v>
                </c:pt>
                <c:pt idx="50">
                  <c:v>0.19999999999998863</c:v>
                </c:pt>
                <c:pt idx="51">
                  <c:v>-9.9999999999994316E-2</c:v>
                </c:pt>
                <c:pt idx="52">
                  <c:v>0.20000000000001705</c:v>
                </c:pt>
                <c:pt idx="53">
                  <c:v>0.19999999999998863</c:v>
                </c:pt>
                <c:pt idx="54">
                  <c:v>0.30000000000001137</c:v>
                </c:pt>
                <c:pt idx="55">
                  <c:v>0.39999999999997726</c:v>
                </c:pt>
                <c:pt idx="56">
                  <c:v>0.40000000000000568</c:v>
                </c:pt>
                <c:pt idx="57">
                  <c:v>-9.9999999999994316E-2</c:v>
                </c:pt>
                <c:pt idx="58">
                  <c:v>-0.19999999999998863</c:v>
                </c:pt>
                <c:pt idx="59">
                  <c:v>0.29999999999998295</c:v>
                </c:pt>
                <c:pt idx="60">
                  <c:v>0.30000000000001137</c:v>
                </c:pt>
                <c:pt idx="61">
                  <c:v>0.29999999999998295</c:v>
                </c:pt>
                <c:pt idx="62">
                  <c:v>0.30000000000001137</c:v>
                </c:pt>
                <c:pt idx="63">
                  <c:v>0.30000000000001137</c:v>
                </c:pt>
                <c:pt idx="64">
                  <c:v>0.19999999999998863</c:v>
                </c:pt>
                <c:pt idx="65">
                  <c:v>0.19999999999998863</c:v>
                </c:pt>
                <c:pt idx="66">
                  <c:v>0.20000000000001705</c:v>
                </c:pt>
                <c:pt idx="67">
                  <c:v>0.19999999999998863</c:v>
                </c:pt>
                <c:pt idx="68">
                  <c:v>0.40000000000000568</c:v>
                </c:pt>
                <c:pt idx="69">
                  <c:v>0</c:v>
                </c:pt>
                <c:pt idx="70">
                  <c:v>-9.9999999999994316E-2</c:v>
                </c:pt>
                <c:pt idx="71">
                  <c:v>0.40000000000000568</c:v>
                </c:pt>
                <c:pt idx="72">
                  <c:v>0.19999999999998863</c:v>
                </c:pt>
                <c:pt idx="73">
                  <c:v>0.5</c:v>
                </c:pt>
                <c:pt idx="74">
                  <c:v>1.1999999999999886</c:v>
                </c:pt>
                <c:pt idx="75">
                  <c:v>0</c:v>
                </c:pt>
                <c:pt idx="76">
                  <c:v>0</c:v>
                </c:pt>
                <c:pt idx="77">
                  <c:v>0.5</c:v>
                </c:pt>
                <c:pt idx="78">
                  <c:v>0.40000000000000568</c:v>
                </c:pt>
                <c:pt idx="79">
                  <c:v>0.80000000000001137</c:v>
                </c:pt>
                <c:pt idx="80">
                  <c:v>0.29999999999998295</c:v>
                </c:pt>
                <c:pt idx="81">
                  <c:v>0.10000000000002274</c:v>
                </c:pt>
                <c:pt idx="82">
                  <c:v>0</c:v>
                </c:pt>
                <c:pt idx="83">
                  <c:v>0.5</c:v>
                </c:pt>
                <c:pt idx="84">
                  <c:v>1</c:v>
                </c:pt>
                <c:pt idx="85">
                  <c:v>1.3999999999999773</c:v>
                </c:pt>
                <c:pt idx="86">
                  <c:v>0.10000000000002274</c:v>
                </c:pt>
                <c:pt idx="87">
                  <c:v>0.19999999999998863</c:v>
                </c:pt>
                <c:pt idx="88">
                  <c:v>0.90000000000000568</c:v>
                </c:pt>
                <c:pt idx="89">
                  <c:v>0.40000000000000568</c:v>
                </c:pt>
                <c:pt idx="90">
                  <c:v>0</c:v>
                </c:pt>
                <c:pt idx="91">
                  <c:v>0.89999999999997726</c:v>
                </c:pt>
                <c:pt idx="92">
                  <c:v>0.30000000000001137</c:v>
                </c:pt>
                <c:pt idx="93">
                  <c:v>9.9999999999994316E-2</c:v>
                </c:pt>
                <c:pt idx="94">
                  <c:v>-9.9999999999994316E-2</c:v>
                </c:pt>
                <c:pt idx="95">
                  <c:v>1.0999999999999943</c:v>
                </c:pt>
                <c:pt idx="96">
                  <c:v>0.70000000000001705</c:v>
                </c:pt>
                <c:pt idx="97">
                  <c:v>0.39999999999997726</c:v>
                </c:pt>
                <c:pt idx="98">
                  <c:v>0.70000000000001705</c:v>
                </c:pt>
                <c:pt idx="99">
                  <c:v>0.79999999999998295</c:v>
                </c:pt>
                <c:pt idx="100">
                  <c:v>0.30000000000001137</c:v>
                </c:pt>
                <c:pt idx="101">
                  <c:v>-0.5</c:v>
                </c:pt>
                <c:pt idx="102">
                  <c:v>0</c:v>
                </c:pt>
                <c:pt idx="103">
                  <c:v>0.80000000000001137</c:v>
                </c:pt>
                <c:pt idx="104">
                  <c:v>-0.60000000000002274</c:v>
                </c:pt>
                <c:pt idx="105">
                  <c:v>-0.29999999999998295</c:v>
                </c:pt>
                <c:pt idx="106">
                  <c:v>-0.70000000000001705</c:v>
                </c:pt>
                <c:pt idx="107">
                  <c:v>0.40000000000000568</c:v>
                </c:pt>
                <c:pt idx="108">
                  <c:v>0.70000000000001705</c:v>
                </c:pt>
                <c:pt idx="109">
                  <c:v>1</c:v>
                </c:pt>
                <c:pt idx="110">
                  <c:v>1</c:v>
                </c:pt>
                <c:pt idx="111">
                  <c:v>0</c:v>
                </c:pt>
                <c:pt idx="112">
                  <c:v>9.9999999999994316E-2</c:v>
                </c:pt>
                <c:pt idx="113">
                  <c:v>0.19999999999998863</c:v>
                </c:pt>
                <c:pt idx="114">
                  <c:v>0.59999999999999432</c:v>
                </c:pt>
                <c:pt idx="115">
                  <c:v>0.30000000000001137</c:v>
                </c:pt>
                <c:pt idx="116">
                  <c:v>0.30000000000001137</c:v>
                </c:pt>
                <c:pt idx="117">
                  <c:v>0</c:v>
                </c:pt>
                <c:pt idx="118">
                  <c:v>-0.40000000000000568</c:v>
                </c:pt>
                <c:pt idx="119">
                  <c:v>0.79999999999998295</c:v>
                </c:pt>
                <c:pt idx="120">
                  <c:v>1.4000000000000057</c:v>
                </c:pt>
                <c:pt idx="121">
                  <c:v>1.0999999999999943</c:v>
                </c:pt>
                <c:pt idx="122">
                  <c:v>-0.39999999999997726</c:v>
                </c:pt>
                <c:pt idx="123">
                  <c:v>-0.30000000000001137</c:v>
                </c:pt>
                <c:pt idx="124">
                  <c:v>0.19999999999998863</c:v>
                </c:pt>
                <c:pt idx="125">
                  <c:v>0.20000000000001705</c:v>
                </c:pt>
                <c:pt idx="126">
                  <c:v>0.69999999999998863</c:v>
                </c:pt>
                <c:pt idx="127">
                  <c:v>0.59999999999999432</c:v>
                </c:pt>
                <c:pt idx="128">
                  <c:v>-0.19999999999998863</c:v>
                </c:pt>
                <c:pt idx="129">
                  <c:v>-0.5</c:v>
                </c:pt>
                <c:pt idx="130">
                  <c:v>-0.19999999999998863</c:v>
                </c:pt>
                <c:pt idx="131">
                  <c:v>0.89999999999997726</c:v>
                </c:pt>
                <c:pt idx="132">
                  <c:v>1</c:v>
                </c:pt>
                <c:pt idx="133">
                  <c:v>1.2000000000000171</c:v>
                </c:pt>
                <c:pt idx="134">
                  <c:v>0.59999999999999432</c:v>
                </c:pt>
                <c:pt idx="135">
                  <c:v>1.0999999999999943</c:v>
                </c:pt>
                <c:pt idx="136">
                  <c:v>0.59999999999999432</c:v>
                </c:pt>
                <c:pt idx="137">
                  <c:v>-0.29999999999998295</c:v>
                </c:pt>
                <c:pt idx="138">
                  <c:v>9.9999999999994316E-2</c:v>
                </c:pt>
                <c:pt idx="139">
                  <c:v>0.40000000000000568</c:v>
                </c:pt>
                <c:pt idx="140">
                  <c:v>1</c:v>
                </c:pt>
                <c:pt idx="141">
                  <c:v>9.9999999999994316E-2</c:v>
                </c:pt>
                <c:pt idx="142">
                  <c:v>-0.69999999999998863</c:v>
                </c:pt>
                <c:pt idx="143">
                  <c:v>0.39999999999997726</c:v>
                </c:pt>
                <c:pt idx="144">
                  <c:v>1.1000000000000227</c:v>
                </c:pt>
                <c:pt idx="145">
                  <c:v>1.5</c:v>
                </c:pt>
                <c:pt idx="146">
                  <c:v>1.2999999999999829</c:v>
                </c:pt>
                <c:pt idx="147">
                  <c:v>-0.19999999999998863</c:v>
                </c:pt>
                <c:pt idx="148">
                  <c:v>9.9999999999994316E-2</c:v>
                </c:pt>
                <c:pt idx="149">
                  <c:v>0.90000000000000568</c:v>
                </c:pt>
                <c:pt idx="150">
                  <c:v>1</c:v>
                </c:pt>
                <c:pt idx="151">
                  <c:v>2.4000000000000057</c:v>
                </c:pt>
                <c:pt idx="152">
                  <c:v>0.39999999999997726</c:v>
                </c:pt>
                <c:pt idx="153">
                  <c:v>-1.5999999999999943</c:v>
                </c:pt>
                <c:pt idx="154">
                  <c:v>-0.79999999999998295</c:v>
                </c:pt>
                <c:pt idx="155">
                  <c:v>1.5</c:v>
                </c:pt>
                <c:pt idx="156">
                  <c:v>0.39999999999997726</c:v>
                </c:pt>
                <c:pt idx="157">
                  <c:v>1.1000000000000227</c:v>
                </c:pt>
                <c:pt idx="158">
                  <c:v>1.6999999999999886</c:v>
                </c:pt>
                <c:pt idx="159">
                  <c:v>1</c:v>
                </c:pt>
                <c:pt idx="160">
                  <c:v>0.40000000000000568</c:v>
                </c:pt>
                <c:pt idx="161">
                  <c:v>0.59999999999999432</c:v>
                </c:pt>
                <c:pt idx="162">
                  <c:v>0.40000000000000568</c:v>
                </c:pt>
                <c:pt idx="163">
                  <c:v>-1</c:v>
                </c:pt>
                <c:pt idx="164">
                  <c:v>-1.0999999999999943</c:v>
                </c:pt>
                <c:pt idx="165">
                  <c:v>-0.30000000000001137</c:v>
                </c:pt>
                <c:pt idx="166">
                  <c:v>0.30000000000001137</c:v>
                </c:pt>
                <c:pt idx="167">
                  <c:v>0.61599999999998545</c:v>
                </c:pt>
                <c:pt idx="168">
                  <c:v>1.0829999999999984</c:v>
                </c:pt>
                <c:pt idx="169">
                  <c:v>1.8530000000000086</c:v>
                </c:pt>
                <c:pt idx="170">
                  <c:v>1.3340000000000032</c:v>
                </c:pt>
                <c:pt idx="171">
                  <c:v>1.2630000000000052</c:v>
                </c:pt>
                <c:pt idx="172">
                  <c:v>0.40299999999999159</c:v>
                </c:pt>
                <c:pt idx="173">
                  <c:v>-5.2999999999997272E-2</c:v>
                </c:pt>
                <c:pt idx="174">
                  <c:v>-0.382000000000005</c:v>
                </c:pt>
                <c:pt idx="175">
                  <c:v>0.5730000000000075</c:v>
                </c:pt>
                <c:pt idx="176">
                  <c:v>0.44599999999999795</c:v>
                </c:pt>
                <c:pt idx="177">
                  <c:v>1.2409999999999854</c:v>
                </c:pt>
                <c:pt idx="178">
                  <c:v>-0.14099999999999113</c:v>
                </c:pt>
                <c:pt idx="179">
                  <c:v>1.0440000000000111</c:v>
                </c:pt>
                <c:pt idx="180">
                  <c:v>0.61299999999999955</c:v>
                </c:pt>
                <c:pt idx="181">
                  <c:v>1.8349999999999795</c:v>
                </c:pt>
                <c:pt idx="182">
                  <c:v>1.2950000000000159</c:v>
                </c:pt>
                <c:pt idx="183">
                  <c:v>1.8089999999999975</c:v>
                </c:pt>
                <c:pt idx="184">
                  <c:v>2.1829999999999927</c:v>
                </c:pt>
                <c:pt idx="185">
                  <c:v>1.1490000000000009</c:v>
                </c:pt>
                <c:pt idx="186">
                  <c:v>-0.8779999999999859</c:v>
                </c:pt>
                <c:pt idx="187">
                  <c:v>-0.30300000000002569</c:v>
                </c:pt>
                <c:pt idx="188">
                  <c:v>-2.2099999999999795</c:v>
                </c:pt>
                <c:pt idx="189">
                  <c:v>-4.1479999999999961</c:v>
                </c:pt>
                <c:pt idx="190">
                  <c:v>-2.1970000000000027</c:v>
                </c:pt>
                <c:pt idx="191">
                  <c:v>0.91499999999999204</c:v>
                </c:pt>
                <c:pt idx="192">
                  <c:v>1.0500000000000114</c:v>
                </c:pt>
                <c:pt idx="193">
                  <c:v>0.51599999999999113</c:v>
                </c:pt>
                <c:pt idx="194">
                  <c:v>0.53100000000000591</c:v>
                </c:pt>
                <c:pt idx="195">
                  <c:v>0.61599999999998545</c:v>
                </c:pt>
                <c:pt idx="196">
                  <c:v>1.8370000000000175</c:v>
                </c:pt>
                <c:pt idx="197">
                  <c:v>-0.34200000000001296</c:v>
                </c:pt>
                <c:pt idx="198">
                  <c:v>0.48300000000000409</c:v>
                </c:pt>
                <c:pt idx="199">
                  <c:v>0.13499999999999091</c:v>
                </c:pt>
                <c:pt idx="200">
                  <c:v>0.20799999999999841</c:v>
                </c:pt>
                <c:pt idx="201">
                  <c:v>0.15300000000002001</c:v>
                </c:pt>
                <c:pt idx="202">
                  <c:v>-0.38100000000000023</c:v>
                </c:pt>
                <c:pt idx="203">
                  <c:v>0.73799999999999955</c:v>
                </c:pt>
                <c:pt idx="204">
                  <c:v>5.4000000000002046E-2</c:v>
                </c:pt>
                <c:pt idx="205">
                  <c:v>0.88999999999998636</c:v>
                </c:pt>
                <c:pt idx="206">
                  <c:v>0.3779999999999859</c:v>
                </c:pt>
                <c:pt idx="207">
                  <c:v>0.16900000000001114</c:v>
                </c:pt>
                <c:pt idx="208">
                  <c:v>-0.21299999999999386</c:v>
                </c:pt>
                <c:pt idx="209">
                  <c:v>4.5999999999992269E-2</c:v>
                </c:pt>
                <c:pt idx="210">
                  <c:v>0.30100000000001614</c:v>
                </c:pt>
                <c:pt idx="211">
                  <c:v>0.12699999999998113</c:v>
                </c:pt>
                <c:pt idx="212">
                  <c:v>0.27200000000001978</c:v>
                </c:pt>
                <c:pt idx="213">
                  <c:v>9.1999999999984539E-2</c:v>
                </c:pt>
                <c:pt idx="214">
                  <c:v>0.37600000000000477</c:v>
                </c:pt>
                <c:pt idx="215">
                  <c:v>1.0440000000000111</c:v>
                </c:pt>
                <c:pt idx="216">
                  <c:v>1.0859999999999843</c:v>
                </c:pt>
                <c:pt idx="217">
                  <c:v>2.1580000000000155</c:v>
                </c:pt>
                <c:pt idx="218">
                  <c:v>1.438999999999993</c:v>
                </c:pt>
                <c:pt idx="219">
                  <c:v>1.0579999999999927</c:v>
                </c:pt>
                <c:pt idx="220">
                  <c:v>-0.24199999999999022</c:v>
                </c:pt>
                <c:pt idx="221">
                  <c:v>0.19999999999998863</c:v>
                </c:pt>
                <c:pt idx="222">
                  <c:v>0.62299999999999045</c:v>
                </c:pt>
                <c:pt idx="223">
                  <c:v>0.34400000000002251</c:v>
                </c:pt>
                <c:pt idx="224">
                  <c:v>-0.46800000000001774</c:v>
                </c:pt>
                <c:pt idx="225">
                  <c:v>-0.1910000000000025</c:v>
                </c:pt>
                <c:pt idx="226">
                  <c:v>-0.55799999999999272</c:v>
                </c:pt>
                <c:pt idx="227">
                  <c:v>0.992999999999995</c:v>
                </c:pt>
                <c:pt idx="228">
                  <c:v>0.99800000000001887</c:v>
                </c:pt>
                <c:pt idx="229">
                  <c:v>1.728999999999985</c:v>
                </c:pt>
                <c:pt idx="230">
                  <c:v>0.69300000000001205</c:v>
                </c:pt>
                <c:pt idx="231">
                  <c:v>-0.27000000000001023</c:v>
                </c:pt>
                <c:pt idx="232">
                  <c:v>-0.33699999999998909</c:v>
                </c:pt>
                <c:pt idx="233">
                  <c:v>-0.37399999999999523</c:v>
                </c:pt>
                <c:pt idx="234">
                  <c:v>1.2749999999999773</c:v>
                </c:pt>
                <c:pt idx="235">
                  <c:v>1.02800000000002</c:v>
                </c:pt>
                <c:pt idx="236">
                  <c:v>-9.0000000000003411E-2</c:v>
                </c:pt>
                <c:pt idx="237">
                  <c:v>-1.0960000000000036</c:v>
                </c:pt>
                <c:pt idx="238">
                  <c:v>-0.62000000000000455</c:v>
                </c:pt>
                <c:pt idx="239">
                  <c:v>0.67900000000000205</c:v>
                </c:pt>
                <c:pt idx="240">
                  <c:v>1.8859999999999957</c:v>
                </c:pt>
                <c:pt idx="241">
                  <c:v>0.60699999999999932</c:v>
                </c:pt>
                <c:pt idx="242">
                  <c:v>-0.24199999999999022</c:v>
                </c:pt>
                <c:pt idx="243">
                  <c:v>0.41399999999998727</c:v>
                </c:pt>
                <c:pt idx="244">
                  <c:v>0.5589999999999975</c:v>
                </c:pt>
                <c:pt idx="245">
                  <c:v>9.200000000001296E-2</c:v>
                </c:pt>
                <c:pt idx="246">
                  <c:v>0.28100000000000591</c:v>
                </c:pt>
                <c:pt idx="247">
                  <c:v>0.27199999999999136</c:v>
                </c:pt>
                <c:pt idx="248">
                  <c:v>-0.60300000000000864</c:v>
                </c:pt>
                <c:pt idx="249">
                  <c:v>-0.47700000000000387</c:v>
                </c:pt>
                <c:pt idx="250">
                  <c:v>-1.999999999998181E-2</c:v>
                </c:pt>
                <c:pt idx="251">
                  <c:v>0.86699999999999022</c:v>
                </c:pt>
                <c:pt idx="252">
                  <c:v>0.86500000000000909</c:v>
                </c:pt>
                <c:pt idx="253">
                  <c:v>1.5120000000000005</c:v>
                </c:pt>
                <c:pt idx="254">
                  <c:v>0.77899999999999636</c:v>
                </c:pt>
                <c:pt idx="255">
                  <c:v>0.82800000000000296</c:v>
                </c:pt>
                <c:pt idx="256">
                  <c:v>0.44299999999998363</c:v>
                </c:pt>
                <c:pt idx="257">
                  <c:v>-9.2999999999989313E-2</c:v>
                </c:pt>
                <c:pt idx="258">
                  <c:v>-0.39799999999999613</c:v>
                </c:pt>
                <c:pt idx="259">
                  <c:v>0.17900000000000205</c:v>
                </c:pt>
                <c:pt idx="260">
                  <c:v>-0.59800000000001319</c:v>
                </c:pt>
                <c:pt idx="261">
                  <c:v>-1.2819999999999823</c:v>
                </c:pt>
                <c:pt idx="262">
                  <c:v>-1.3389999999999986</c:v>
                </c:pt>
                <c:pt idx="263">
                  <c:v>-1.1050000000000182</c:v>
                </c:pt>
                <c:pt idx="264">
                  <c:v>1.0150000000000148</c:v>
                </c:pt>
                <c:pt idx="265">
                  <c:v>1.3969999999999914</c:v>
                </c:pt>
                <c:pt idx="266">
                  <c:v>0.47999999999998977</c:v>
                </c:pt>
                <c:pt idx="267">
                  <c:v>1.2060000000000173</c:v>
                </c:pt>
                <c:pt idx="268">
                  <c:v>0.83299999999999841</c:v>
                </c:pt>
                <c:pt idx="269">
                  <c:v>1.5999999999991132E-2</c:v>
                </c:pt>
              </c:numCache>
            </c:numRef>
          </c:yVal>
          <c:smooth val="0"/>
          <c:extLst>
            <c:ext xmlns:c16="http://schemas.microsoft.com/office/drawing/2014/chart" uri="{C3380CC4-5D6E-409C-BE32-E72D297353CC}">
              <c16:uniqueId val="{00000000-3E09-4EFC-A554-EB53DC6F921D}"/>
            </c:ext>
          </c:extLst>
        </c:ser>
        <c:dLbls>
          <c:showLegendKey val="0"/>
          <c:showVal val="0"/>
          <c:showCatName val="0"/>
          <c:showSerName val="0"/>
          <c:showPercent val="0"/>
          <c:showBubbleSize val="0"/>
        </c:dLbls>
        <c:axId val="860603632"/>
        <c:axId val="860605272"/>
      </c:scatterChart>
      <c:valAx>
        <c:axId val="860603632"/>
        <c:scaling>
          <c:orientation val="minMax"/>
        </c:scaling>
        <c:delete val="0"/>
        <c:axPos val="b"/>
        <c:title>
          <c:tx>
            <c:rich>
              <a:bodyPr/>
              <a:lstStyle/>
              <a:p>
                <a:pPr>
                  <a:defRPr sz="800" b="0"/>
                </a:pPr>
                <a:r>
                  <a:rPr lang="en-US"/>
                  <a:t>Recreation / Differences</a:t>
                </a:r>
              </a:p>
            </c:rich>
          </c:tx>
          <c:layout/>
          <c:overlay val="0"/>
        </c:title>
        <c:numFmt formatCode="General" sourceLinked="0"/>
        <c:majorTickMark val="out"/>
        <c:minorTickMark val="none"/>
        <c:tickLblPos val="nextTo"/>
        <c:txPr>
          <a:bodyPr/>
          <a:lstStyle/>
          <a:p>
            <a:pPr>
              <a:defRPr sz="800" b="0"/>
            </a:pPr>
            <a:endParaRPr lang="en-US"/>
          </a:p>
        </c:txPr>
        <c:crossAx val="860605272"/>
        <c:crosses val="autoZero"/>
        <c:crossBetween val="midCat"/>
      </c:valAx>
      <c:valAx>
        <c:axId val="860605272"/>
        <c:scaling>
          <c:orientation val="minMax"/>
        </c:scaling>
        <c:delete val="0"/>
        <c:axPos val="l"/>
        <c:title>
          <c:tx>
            <c:rich>
              <a:bodyPr/>
              <a:lstStyle/>
              <a:p>
                <a:pPr>
                  <a:defRPr sz="800" b="0"/>
                </a:pPr>
                <a:r>
                  <a:rPr lang="en-US"/>
                  <a:t>All items / Differences</a:t>
                </a:r>
              </a:p>
            </c:rich>
          </c:tx>
          <c:layout/>
          <c:overlay val="0"/>
        </c:title>
        <c:numFmt formatCode="General" sourceLinked="0"/>
        <c:majorTickMark val="out"/>
        <c:minorTickMark val="none"/>
        <c:tickLblPos val="nextTo"/>
        <c:txPr>
          <a:bodyPr/>
          <a:lstStyle/>
          <a:p>
            <a:pPr>
              <a:defRPr sz="800" b="0"/>
            </a:pPr>
            <a:endParaRPr lang="en-US"/>
          </a:p>
        </c:txPr>
        <c:crossAx val="860603632"/>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All items vs Transportation of Differences</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Scatterplots!ScatterX_290E</c:f>
              <c:numCache>
                <c:formatCode>General</c:formatCode>
                <c:ptCount val="270"/>
                <c:pt idx="0">
                  <c:v>9.9999999999994316E-2</c:v>
                </c:pt>
                <c:pt idx="1">
                  <c:v>-0.19999999999998863</c:v>
                </c:pt>
                <c:pt idx="2">
                  <c:v>0.40000000000000568</c:v>
                </c:pt>
                <c:pt idx="3">
                  <c:v>0.79999999999998295</c:v>
                </c:pt>
                <c:pt idx="4">
                  <c:v>0.10000000000002274</c:v>
                </c:pt>
                <c:pt idx="5">
                  <c:v>0</c:v>
                </c:pt>
                <c:pt idx="6">
                  <c:v>-0.10000000000002274</c:v>
                </c:pt>
                <c:pt idx="7">
                  <c:v>-9.9999999999994316E-2</c:v>
                </c:pt>
                <c:pt idx="8">
                  <c:v>1.7000000000000171</c:v>
                </c:pt>
                <c:pt idx="9">
                  <c:v>0.79999999999998295</c:v>
                </c:pt>
                <c:pt idx="10">
                  <c:v>-0.5</c:v>
                </c:pt>
                <c:pt idx="11">
                  <c:v>-0.5</c:v>
                </c:pt>
                <c:pt idx="12">
                  <c:v>0.30000000000001137</c:v>
                </c:pt>
                <c:pt idx="13">
                  <c:v>0.29999999999998295</c:v>
                </c:pt>
                <c:pt idx="14">
                  <c:v>0.40000000000000568</c:v>
                </c:pt>
                <c:pt idx="15">
                  <c:v>0.20000000000001705</c:v>
                </c:pt>
                <c:pt idx="16">
                  <c:v>1</c:v>
                </c:pt>
                <c:pt idx="17">
                  <c:v>0.79999999999998295</c:v>
                </c:pt>
                <c:pt idx="18">
                  <c:v>1.3000000000000114</c:v>
                </c:pt>
                <c:pt idx="19">
                  <c:v>0</c:v>
                </c:pt>
                <c:pt idx="20">
                  <c:v>0.19999999999998863</c:v>
                </c:pt>
                <c:pt idx="21">
                  <c:v>1</c:v>
                </c:pt>
                <c:pt idx="22">
                  <c:v>0</c:v>
                </c:pt>
                <c:pt idx="23">
                  <c:v>0.20000000000001705</c:v>
                </c:pt>
                <c:pt idx="24">
                  <c:v>0.19999999999998863</c:v>
                </c:pt>
                <c:pt idx="25">
                  <c:v>0.5</c:v>
                </c:pt>
                <c:pt idx="26">
                  <c:v>1.0999999999999943</c:v>
                </c:pt>
                <c:pt idx="27">
                  <c:v>1.2000000000000171</c:v>
                </c:pt>
                <c:pt idx="28">
                  <c:v>0.79999999999998295</c:v>
                </c:pt>
                <c:pt idx="29">
                  <c:v>-1</c:v>
                </c:pt>
                <c:pt idx="30">
                  <c:v>-0.90000000000000568</c:v>
                </c:pt>
                <c:pt idx="31">
                  <c:v>-0.39999999999997726</c:v>
                </c:pt>
                <c:pt idx="32">
                  <c:v>0.59999999999999432</c:v>
                </c:pt>
                <c:pt idx="33">
                  <c:v>0</c:v>
                </c:pt>
                <c:pt idx="34">
                  <c:v>-0.30000000000001137</c:v>
                </c:pt>
                <c:pt idx="35">
                  <c:v>0.80000000000001137</c:v>
                </c:pt>
                <c:pt idx="36">
                  <c:v>0.5</c:v>
                </c:pt>
                <c:pt idx="37">
                  <c:v>0.79999999999998295</c:v>
                </c:pt>
                <c:pt idx="38">
                  <c:v>1.9000000000000057</c:v>
                </c:pt>
                <c:pt idx="39">
                  <c:v>1.3000000000000114</c:v>
                </c:pt>
                <c:pt idx="40">
                  <c:v>-0.40000000000000568</c:v>
                </c:pt>
                <c:pt idx="41">
                  <c:v>-0.5</c:v>
                </c:pt>
                <c:pt idx="42">
                  <c:v>-0.69999999999998863</c:v>
                </c:pt>
                <c:pt idx="43">
                  <c:v>0.39999999999997726</c:v>
                </c:pt>
                <c:pt idx="44">
                  <c:v>0.70000000000001705</c:v>
                </c:pt>
                <c:pt idx="45">
                  <c:v>0.90000000000000568</c:v>
                </c:pt>
                <c:pt idx="46">
                  <c:v>0.39999999999997726</c:v>
                </c:pt>
                <c:pt idx="47">
                  <c:v>-0.19999999999998863</c:v>
                </c:pt>
                <c:pt idx="48">
                  <c:v>-0.19999999999998863</c:v>
                </c:pt>
                <c:pt idx="49">
                  <c:v>9.9999999999994316E-2</c:v>
                </c:pt>
                <c:pt idx="50">
                  <c:v>-9.9999999999994316E-2</c:v>
                </c:pt>
                <c:pt idx="51">
                  <c:v>-0.40000000000000568</c:v>
                </c:pt>
                <c:pt idx="52">
                  <c:v>-0.40000000000000568</c:v>
                </c:pt>
                <c:pt idx="53">
                  <c:v>-0.30000000000001137</c:v>
                </c:pt>
                <c:pt idx="54">
                  <c:v>0.10000000000002274</c:v>
                </c:pt>
                <c:pt idx="55">
                  <c:v>0.5</c:v>
                </c:pt>
                <c:pt idx="56">
                  <c:v>0.19999999999998863</c:v>
                </c:pt>
                <c:pt idx="57">
                  <c:v>-0.59999999999999432</c:v>
                </c:pt>
                <c:pt idx="58">
                  <c:v>-0.70000000000001705</c:v>
                </c:pt>
                <c:pt idx="59">
                  <c:v>-0.5</c:v>
                </c:pt>
                <c:pt idx="60">
                  <c:v>-0.59999999999999432</c:v>
                </c:pt>
                <c:pt idx="61">
                  <c:v>-0.69999999999998863</c:v>
                </c:pt>
                <c:pt idx="62">
                  <c:v>9.9999999999994316E-2</c:v>
                </c:pt>
                <c:pt idx="63">
                  <c:v>0.5</c:v>
                </c:pt>
                <c:pt idx="64">
                  <c:v>-0.30000000000001137</c:v>
                </c:pt>
                <c:pt idx="65">
                  <c:v>0.10000000000002274</c:v>
                </c:pt>
                <c:pt idx="66">
                  <c:v>-0.60000000000002274</c:v>
                </c:pt>
                <c:pt idx="67">
                  <c:v>-0.5</c:v>
                </c:pt>
                <c:pt idx="68">
                  <c:v>0.60000000000002274</c:v>
                </c:pt>
                <c:pt idx="69">
                  <c:v>0.19999999999998863</c:v>
                </c:pt>
                <c:pt idx="70">
                  <c:v>-0.80000000000001137</c:v>
                </c:pt>
                <c:pt idx="71">
                  <c:v>-0.29999999999998295</c:v>
                </c:pt>
                <c:pt idx="72">
                  <c:v>-0.59999999999999432</c:v>
                </c:pt>
                <c:pt idx="73">
                  <c:v>0.79999999999998295</c:v>
                </c:pt>
                <c:pt idx="74">
                  <c:v>3.7000000000000171</c:v>
                </c:pt>
                <c:pt idx="75">
                  <c:v>-0.10000000000002274</c:v>
                </c:pt>
                <c:pt idx="76">
                  <c:v>-0.79999999999998295</c:v>
                </c:pt>
                <c:pt idx="77">
                  <c:v>1.2999999999999829</c:v>
                </c:pt>
                <c:pt idx="78">
                  <c:v>1</c:v>
                </c:pt>
                <c:pt idx="79">
                  <c:v>0.80000000000001137</c:v>
                </c:pt>
                <c:pt idx="80">
                  <c:v>0.80000000000001137</c:v>
                </c:pt>
                <c:pt idx="81">
                  <c:v>0.29999999999998295</c:v>
                </c:pt>
                <c:pt idx="82">
                  <c:v>0.70000000000001705</c:v>
                </c:pt>
                <c:pt idx="83">
                  <c:v>0</c:v>
                </c:pt>
                <c:pt idx="84">
                  <c:v>1.3999999999999773</c:v>
                </c:pt>
                <c:pt idx="85">
                  <c:v>3.7000000000000171</c:v>
                </c:pt>
                <c:pt idx="86">
                  <c:v>-0.5</c:v>
                </c:pt>
                <c:pt idx="87">
                  <c:v>0.19999999999998863</c:v>
                </c:pt>
                <c:pt idx="88">
                  <c:v>2.5999999999999943</c:v>
                </c:pt>
                <c:pt idx="89">
                  <c:v>-0.69999999999998863</c:v>
                </c:pt>
                <c:pt idx="90">
                  <c:v>-1.8000000000000114</c:v>
                </c:pt>
                <c:pt idx="91">
                  <c:v>1.5</c:v>
                </c:pt>
                <c:pt idx="92">
                  <c:v>-0.29999999999998295</c:v>
                </c:pt>
                <c:pt idx="93">
                  <c:v>0.79999999999998295</c:v>
                </c:pt>
                <c:pt idx="94">
                  <c:v>-0.79999999999998295</c:v>
                </c:pt>
                <c:pt idx="95">
                  <c:v>0</c:v>
                </c:pt>
                <c:pt idx="96">
                  <c:v>0.5</c:v>
                </c:pt>
                <c:pt idx="97">
                  <c:v>-1</c:v>
                </c:pt>
                <c:pt idx="98">
                  <c:v>2.1999999999999886</c:v>
                </c:pt>
                <c:pt idx="99">
                  <c:v>3.0999999999999943</c:v>
                </c:pt>
                <c:pt idx="100">
                  <c:v>-0.89999999999997726</c:v>
                </c:pt>
                <c:pt idx="101">
                  <c:v>-3.9000000000000057</c:v>
                </c:pt>
                <c:pt idx="102">
                  <c:v>-1.0999999999999943</c:v>
                </c:pt>
                <c:pt idx="103">
                  <c:v>2.1999999999999886</c:v>
                </c:pt>
                <c:pt idx="104">
                  <c:v>-3.1999999999999886</c:v>
                </c:pt>
                <c:pt idx="105">
                  <c:v>-2.1000000000000227</c:v>
                </c:pt>
                <c:pt idx="106">
                  <c:v>-1.6999999999999886</c:v>
                </c:pt>
                <c:pt idx="107">
                  <c:v>9.9999999999994316E-2</c:v>
                </c:pt>
                <c:pt idx="108">
                  <c:v>-0.19999999999998863</c:v>
                </c:pt>
                <c:pt idx="109">
                  <c:v>2.0999999999999943</c:v>
                </c:pt>
                <c:pt idx="110">
                  <c:v>3.1999999999999886</c:v>
                </c:pt>
                <c:pt idx="111">
                  <c:v>0.10000000000002274</c:v>
                </c:pt>
                <c:pt idx="112">
                  <c:v>-0.40000000000000568</c:v>
                </c:pt>
                <c:pt idx="113">
                  <c:v>0.29999999999998295</c:v>
                </c:pt>
                <c:pt idx="114">
                  <c:v>0.20000000000001705</c:v>
                </c:pt>
                <c:pt idx="115">
                  <c:v>9.9999999999994316E-2</c:v>
                </c:pt>
                <c:pt idx="116">
                  <c:v>0.90000000000000568</c:v>
                </c:pt>
                <c:pt idx="117">
                  <c:v>0.29999999999998295</c:v>
                </c:pt>
                <c:pt idx="118">
                  <c:v>-1</c:v>
                </c:pt>
                <c:pt idx="119">
                  <c:v>1.3000000000000114</c:v>
                </c:pt>
                <c:pt idx="120">
                  <c:v>3.4000000000000057</c:v>
                </c:pt>
                <c:pt idx="121">
                  <c:v>2.0999999999999943</c:v>
                </c:pt>
                <c:pt idx="122">
                  <c:v>-1.6999999999999886</c:v>
                </c:pt>
                <c:pt idx="123">
                  <c:v>-2.1000000000000227</c:v>
                </c:pt>
                <c:pt idx="124">
                  <c:v>-0.39999999999997726</c:v>
                </c:pt>
                <c:pt idx="125">
                  <c:v>0</c:v>
                </c:pt>
                <c:pt idx="126">
                  <c:v>1.5</c:v>
                </c:pt>
                <c:pt idx="127">
                  <c:v>1.0999999999999943</c:v>
                </c:pt>
                <c:pt idx="128">
                  <c:v>-2.3000000000000114</c:v>
                </c:pt>
                <c:pt idx="129">
                  <c:v>-1.4000000000000057</c:v>
                </c:pt>
                <c:pt idx="130">
                  <c:v>-1</c:v>
                </c:pt>
                <c:pt idx="131">
                  <c:v>2.3000000000000114</c:v>
                </c:pt>
                <c:pt idx="132">
                  <c:v>1.8000000000000114</c:v>
                </c:pt>
                <c:pt idx="133">
                  <c:v>1.6999999999999886</c:v>
                </c:pt>
                <c:pt idx="134">
                  <c:v>1.3000000000000114</c:v>
                </c:pt>
                <c:pt idx="135">
                  <c:v>3.3999999999999773</c:v>
                </c:pt>
                <c:pt idx="136">
                  <c:v>0.5</c:v>
                </c:pt>
                <c:pt idx="137">
                  <c:v>-1.6999999999999886</c:v>
                </c:pt>
                <c:pt idx="138">
                  <c:v>-1.0999999999999943</c:v>
                </c:pt>
                <c:pt idx="139">
                  <c:v>0</c:v>
                </c:pt>
                <c:pt idx="140">
                  <c:v>3.5</c:v>
                </c:pt>
                <c:pt idx="141">
                  <c:v>0.79999999999998295</c:v>
                </c:pt>
                <c:pt idx="142">
                  <c:v>-2.3999999999999773</c:v>
                </c:pt>
                <c:pt idx="143">
                  <c:v>-0.80000000000001137</c:v>
                </c:pt>
                <c:pt idx="144">
                  <c:v>2.0999999999999943</c:v>
                </c:pt>
                <c:pt idx="145">
                  <c:v>2.7000000000000171</c:v>
                </c:pt>
                <c:pt idx="146">
                  <c:v>4.3999999999999773</c:v>
                </c:pt>
                <c:pt idx="147">
                  <c:v>-1.0999999999999943</c:v>
                </c:pt>
                <c:pt idx="148">
                  <c:v>-0.29999999999998295</c:v>
                </c:pt>
                <c:pt idx="149">
                  <c:v>2.5999999999999943</c:v>
                </c:pt>
                <c:pt idx="150">
                  <c:v>3.2999999999999829</c:v>
                </c:pt>
                <c:pt idx="151">
                  <c:v>8.8000000000000114</c:v>
                </c:pt>
                <c:pt idx="152">
                  <c:v>-2.5</c:v>
                </c:pt>
                <c:pt idx="153">
                  <c:v>-8.4000000000000057</c:v>
                </c:pt>
                <c:pt idx="154">
                  <c:v>-2.9000000000000057</c:v>
                </c:pt>
                <c:pt idx="155">
                  <c:v>3.2000000000000171</c:v>
                </c:pt>
                <c:pt idx="156">
                  <c:v>-9.9999999999994316E-2</c:v>
                </c:pt>
                <c:pt idx="157">
                  <c:v>1.5999999999999943</c:v>
                </c:pt>
                <c:pt idx="158">
                  <c:v>6.6999999999999886</c:v>
                </c:pt>
                <c:pt idx="159">
                  <c:v>3.5</c:v>
                </c:pt>
                <c:pt idx="160">
                  <c:v>-0.29999999999998295</c:v>
                </c:pt>
                <c:pt idx="161">
                  <c:v>1.6999999999999886</c:v>
                </c:pt>
                <c:pt idx="162">
                  <c:v>-0.5</c:v>
                </c:pt>
                <c:pt idx="163">
                  <c:v>-7.9000000000000057</c:v>
                </c:pt>
                <c:pt idx="164">
                  <c:v>-5.7999999999999829</c:v>
                </c:pt>
                <c:pt idx="165">
                  <c:v>-0.90000000000000568</c:v>
                </c:pt>
                <c:pt idx="166">
                  <c:v>1.5</c:v>
                </c:pt>
                <c:pt idx="167">
                  <c:v>-0.93700000000001182</c:v>
                </c:pt>
                <c:pt idx="168">
                  <c:v>0.33600000000001273</c:v>
                </c:pt>
                <c:pt idx="169">
                  <c:v>5.546999999999997</c:v>
                </c:pt>
                <c:pt idx="170">
                  <c:v>4.8849999999999909</c:v>
                </c:pt>
                <c:pt idx="171">
                  <c:v>4.7300000000000182</c:v>
                </c:pt>
                <c:pt idx="172">
                  <c:v>-0.89700000000001978</c:v>
                </c:pt>
                <c:pt idx="173">
                  <c:v>-1.3739999999999952</c:v>
                </c:pt>
                <c:pt idx="174">
                  <c:v>-3.210000000000008</c:v>
                </c:pt>
                <c:pt idx="175">
                  <c:v>5.2000000000020918E-2</c:v>
                </c:pt>
                <c:pt idx="176">
                  <c:v>0.41999999999998749</c:v>
                </c:pt>
                <c:pt idx="177">
                  <c:v>5.7249999999999943</c:v>
                </c:pt>
                <c:pt idx="178">
                  <c:v>-0.69299999999998363</c:v>
                </c:pt>
                <c:pt idx="179">
                  <c:v>0.85499999999998977</c:v>
                </c:pt>
                <c:pt idx="180">
                  <c:v>-0.3189999999999884</c:v>
                </c:pt>
                <c:pt idx="181">
                  <c:v>4.6689999999999827</c:v>
                </c:pt>
                <c:pt idx="182">
                  <c:v>3.4190000000000111</c:v>
                </c:pt>
                <c:pt idx="183">
                  <c:v>6.6539999999999964</c:v>
                </c:pt>
                <c:pt idx="184">
                  <c:v>6.5250000000000057</c:v>
                </c:pt>
                <c:pt idx="185">
                  <c:v>1.0190000000000055</c:v>
                </c:pt>
                <c:pt idx="186">
                  <c:v>-6.0670000000000073</c:v>
                </c:pt>
                <c:pt idx="187">
                  <c:v>-2.8780000000000143</c:v>
                </c:pt>
                <c:pt idx="188">
                  <c:v>-11.151999999999987</c:v>
                </c:pt>
                <c:pt idx="189">
                  <c:v>-19.064999999999998</c:v>
                </c:pt>
                <c:pt idx="190">
                  <c:v>-9.0160000000000196</c:v>
                </c:pt>
                <c:pt idx="191">
                  <c:v>2.1100000000000136</c:v>
                </c:pt>
                <c:pt idx="192">
                  <c:v>2.804000000000002</c:v>
                </c:pt>
                <c:pt idx="193">
                  <c:v>0.10499999999998977</c:v>
                </c:pt>
                <c:pt idx="194">
                  <c:v>2.3400000000000034</c:v>
                </c:pt>
                <c:pt idx="195">
                  <c:v>4.0100000000000193</c:v>
                </c:pt>
                <c:pt idx="196">
                  <c:v>7.7379999999999995</c:v>
                </c:pt>
                <c:pt idx="197">
                  <c:v>-0.93700000000001182</c:v>
                </c:pt>
                <c:pt idx="198">
                  <c:v>1.5879999999999939</c:v>
                </c:pt>
                <c:pt idx="199">
                  <c:v>-0.45400000000000773</c:v>
                </c:pt>
                <c:pt idx="200">
                  <c:v>1.4300000000000068</c:v>
                </c:pt>
                <c:pt idx="201">
                  <c:v>3.2249999999999943</c:v>
                </c:pt>
                <c:pt idx="202">
                  <c:v>-0.26899999999997704</c:v>
                </c:pt>
                <c:pt idx="203">
                  <c:v>2.1939999999999884</c:v>
                </c:pt>
                <c:pt idx="204">
                  <c:v>-0.93500000000000227</c:v>
                </c:pt>
                <c:pt idx="205">
                  <c:v>2.5529999999999973</c:v>
                </c:pt>
                <c:pt idx="206">
                  <c:v>1.8640000000000043</c:v>
                </c:pt>
                <c:pt idx="207">
                  <c:v>0.76699999999999591</c:v>
                </c:pt>
                <c:pt idx="208">
                  <c:v>-2.1099999999999852</c:v>
                </c:pt>
                <c:pt idx="209">
                  <c:v>0.38700000000000045</c:v>
                </c:pt>
                <c:pt idx="210">
                  <c:v>0.41599999999999682</c:v>
                </c:pt>
                <c:pt idx="211">
                  <c:v>-1.0420000000000016</c:v>
                </c:pt>
                <c:pt idx="212">
                  <c:v>1.8709999999999809</c:v>
                </c:pt>
                <c:pt idx="213">
                  <c:v>1.3760000000000048</c:v>
                </c:pt>
                <c:pt idx="214">
                  <c:v>2.6210000000000093</c:v>
                </c:pt>
                <c:pt idx="215">
                  <c:v>2.5550000000000068</c:v>
                </c:pt>
                <c:pt idx="216">
                  <c:v>2.2019999999999982</c:v>
                </c:pt>
                <c:pt idx="217">
                  <c:v>7.9770000000000039</c:v>
                </c:pt>
                <c:pt idx="218">
                  <c:v>5.8529999999999802</c:v>
                </c:pt>
                <c:pt idx="219">
                  <c:v>3.40300000000002</c:v>
                </c:pt>
                <c:pt idx="220">
                  <c:v>-3.3900000000000148</c:v>
                </c:pt>
                <c:pt idx="221">
                  <c:v>-0.71600000000000819</c:v>
                </c:pt>
                <c:pt idx="222">
                  <c:v>-0.10699999999999932</c:v>
                </c:pt>
                <c:pt idx="223">
                  <c:v>-0.85899999999998045</c:v>
                </c:pt>
                <c:pt idx="224">
                  <c:v>-3.070999999999998</c:v>
                </c:pt>
                <c:pt idx="225">
                  <c:v>-0.76900000000000546</c:v>
                </c:pt>
                <c:pt idx="226">
                  <c:v>-2.7729999999999961</c:v>
                </c:pt>
                <c:pt idx="227">
                  <c:v>2.2139999999999986</c:v>
                </c:pt>
                <c:pt idx="228">
                  <c:v>3.6299999999999955</c:v>
                </c:pt>
                <c:pt idx="229">
                  <c:v>6.4130000000000109</c:v>
                </c:pt>
                <c:pt idx="230">
                  <c:v>2.2409999999999854</c:v>
                </c:pt>
                <c:pt idx="231">
                  <c:v>-2.3149999999999977</c:v>
                </c:pt>
                <c:pt idx="232">
                  <c:v>-4.3990000000000009</c:v>
                </c:pt>
                <c:pt idx="233">
                  <c:v>-2.0749999999999886</c:v>
                </c:pt>
                <c:pt idx="234">
                  <c:v>4.8160000000000025</c:v>
                </c:pt>
                <c:pt idx="235">
                  <c:v>2.6349999999999909</c:v>
                </c:pt>
                <c:pt idx="236">
                  <c:v>-1.5130000000000052</c:v>
                </c:pt>
                <c:pt idx="237">
                  <c:v>-5.7069999999999936</c:v>
                </c:pt>
                <c:pt idx="238">
                  <c:v>-2.671999999999997</c:v>
                </c:pt>
                <c:pt idx="239">
                  <c:v>0.44599999999999795</c:v>
                </c:pt>
                <c:pt idx="240">
                  <c:v>7.1920000000000073</c:v>
                </c:pt>
                <c:pt idx="241">
                  <c:v>1.5889999999999986</c:v>
                </c:pt>
                <c:pt idx="242">
                  <c:v>-2.4879999999999995</c:v>
                </c:pt>
                <c:pt idx="243">
                  <c:v>0.84599999999997522</c:v>
                </c:pt>
                <c:pt idx="244">
                  <c:v>0.60600000000002296</c:v>
                </c:pt>
                <c:pt idx="245">
                  <c:v>-5.2000000000020918E-2</c:v>
                </c:pt>
                <c:pt idx="246">
                  <c:v>-0.77499999999997726</c:v>
                </c:pt>
                <c:pt idx="247">
                  <c:v>-1.1290000000000191</c:v>
                </c:pt>
                <c:pt idx="248">
                  <c:v>-3.1449999999999818</c:v>
                </c:pt>
                <c:pt idx="249">
                  <c:v>-2.099000000000018</c:v>
                </c:pt>
                <c:pt idx="250">
                  <c:v>6.7000000000007276E-2</c:v>
                </c:pt>
                <c:pt idx="251">
                  <c:v>0.53899999999998727</c:v>
                </c:pt>
                <c:pt idx="252">
                  <c:v>1.2230000000000132</c:v>
                </c:pt>
                <c:pt idx="253">
                  <c:v>3.7620000000000005</c:v>
                </c:pt>
                <c:pt idx="254">
                  <c:v>3.5370000000000061</c:v>
                </c:pt>
                <c:pt idx="255">
                  <c:v>1.4199999999999875</c:v>
                </c:pt>
                <c:pt idx="256">
                  <c:v>0.15100000000001046</c:v>
                </c:pt>
                <c:pt idx="257">
                  <c:v>-1.6760000000000161</c:v>
                </c:pt>
                <c:pt idx="258">
                  <c:v>-3.5879999999999939</c:v>
                </c:pt>
                <c:pt idx="259">
                  <c:v>-1.8959999999999866</c:v>
                </c:pt>
                <c:pt idx="260">
                  <c:v>-3.757000000000005</c:v>
                </c:pt>
                <c:pt idx="261">
                  <c:v>-5.7520000000000095</c:v>
                </c:pt>
                <c:pt idx="262">
                  <c:v>-7.0970000000000084</c:v>
                </c:pt>
                <c:pt idx="263">
                  <c:v>-8.9059999999999775</c:v>
                </c:pt>
                <c:pt idx="264">
                  <c:v>3.0729999999999791</c:v>
                </c:pt>
                <c:pt idx="265">
                  <c:v>5.4190000000000111</c:v>
                </c:pt>
                <c:pt idx="266">
                  <c:v>0.882000000000005</c:v>
                </c:pt>
                <c:pt idx="267">
                  <c:v>6.1409999999999911</c:v>
                </c:pt>
                <c:pt idx="268">
                  <c:v>1.6260000000000048</c:v>
                </c:pt>
                <c:pt idx="269">
                  <c:v>-0.79400000000001114</c:v>
                </c:pt>
              </c:numCache>
            </c:numRef>
          </c:xVal>
          <c:yVal>
            <c:numRef>
              <c:f>Scatterplots!ScatterY_290E</c:f>
              <c:numCache>
                <c:formatCode>General</c:formatCode>
                <c:ptCount val="270"/>
                <c:pt idx="0">
                  <c:v>0.5</c:v>
                </c:pt>
                <c:pt idx="1">
                  <c:v>0.5</c:v>
                </c:pt>
                <c:pt idx="2">
                  <c:v>0.40000000000000568</c:v>
                </c:pt>
                <c:pt idx="3">
                  <c:v>0.19999999999998863</c:v>
                </c:pt>
                <c:pt idx="4">
                  <c:v>0.20000000000001705</c:v>
                </c:pt>
                <c:pt idx="5">
                  <c:v>0</c:v>
                </c:pt>
                <c:pt idx="6">
                  <c:v>0.40000000000000568</c:v>
                </c:pt>
                <c:pt idx="7">
                  <c:v>0.29999999999998295</c:v>
                </c:pt>
                <c:pt idx="8">
                  <c:v>0.59999999999999432</c:v>
                </c:pt>
                <c:pt idx="9">
                  <c:v>0.10000000000002274</c:v>
                </c:pt>
                <c:pt idx="10">
                  <c:v>0</c:v>
                </c:pt>
                <c:pt idx="11">
                  <c:v>0.39999999999997726</c:v>
                </c:pt>
                <c:pt idx="12">
                  <c:v>0.5</c:v>
                </c:pt>
                <c:pt idx="13">
                  <c:v>0.5</c:v>
                </c:pt>
                <c:pt idx="14">
                  <c:v>0.20000000000001705</c:v>
                </c:pt>
                <c:pt idx="15">
                  <c:v>9.9999999999994316E-2</c:v>
                </c:pt>
                <c:pt idx="16">
                  <c:v>0.5</c:v>
                </c:pt>
                <c:pt idx="17">
                  <c:v>0.40000000000000568</c:v>
                </c:pt>
                <c:pt idx="18">
                  <c:v>0.59999999999999432</c:v>
                </c:pt>
                <c:pt idx="19">
                  <c:v>0.40000000000000568</c:v>
                </c:pt>
                <c:pt idx="20">
                  <c:v>9.9999999999994316E-2</c:v>
                </c:pt>
                <c:pt idx="21">
                  <c:v>0.19999999999998863</c:v>
                </c:pt>
                <c:pt idx="22">
                  <c:v>0</c:v>
                </c:pt>
                <c:pt idx="23">
                  <c:v>0.60000000000002274</c:v>
                </c:pt>
                <c:pt idx="24">
                  <c:v>0.59999999999999432</c:v>
                </c:pt>
                <c:pt idx="25">
                  <c:v>0.5</c:v>
                </c:pt>
                <c:pt idx="26">
                  <c:v>0.5</c:v>
                </c:pt>
                <c:pt idx="27">
                  <c:v>0.29999999999998295</c:v>
                </c:pt>
                <c:pt idx="28">
                  <c:v>0.30000000000001137</c:v>
                </c:pt>
                <c:pt idx="29">
                  <c:v>0</c:v>
                </c:pt>
                <c:pt idx="30">
                  <c:v>0.40000000000000568</c:v>
                </c:pt>
                <c:pt idx="31">
                  <c:v>0.29999999999998295</c:v>
                </c:pt>
                <c:pt idx="32">
                  <c:v>0.5</c:v>
                </c:pt>
                <c:pt idx="33">
                  <c:v>-9.9999999999994316E-2</c:v>
                </c:pt>
                <c:pt idx="34">
                  <c:v>-9.9999999999994316E-2</c:v>
                </c:pt>
                <c:pt idx="35">
                  <c:v>0.90000000000000568</c:v>
                </c:pt>
                <c:pt idx="36">
                  <c:v>0.5</c:v>
                </c:pt>
                <c:pt idx="37">
                  <c:v>0.79999999999998295</c:v>
                </c:pt>
                <c:pt idx="38">
                  <c:v>0.60000000000002274</c:v>
                </c:pt>
                <c:pt idx="39">
                  <c:v>0.29999999999998295</c:v>
                </c:pt>
                <c:pt idx="40">
                  <c:v>9.9999999999994316E-2</c:v>
                </c:pt>
                <c:pt idx="41">
                  <c:v>0.30000000000001137</c:v>
                </c:pt>
                <c:pt idx="42">
                  <c:v>0.30000000000001137</c:v>
                </c:pt>
                <c:pt idx="43">
                  <c:v>0.5</c:v>
                </c:pt>
                <c:pt idx="44">
                  <c:v>0.5</c:v>
                </c:pt>
                <c:pt idx="45">
                  <c:v>0.29999999999998295</c:v>
                </c:pt>
                <c:pt idx="46">
                  <c:v>0</c:v>
                </c:pt>
                <c:pt idx="47">
                  <c:v>0.5</c:v>
                </c:pt>
                <c:pt idx="48">
                  <c:v>0.5</c:v>
                </c:pt>
                <c:pt idx="49">
                  <c:v>0.40000000000000568</c:v>
                </c:pt>
                <c:pt idx="50">
                  <c:v>0.19999999999998863</c:v>
                </c:pt>
                <c:pt idx="51">
                  <c:v>-9.9999999999994316E-2</c:v>
                </c:pt>
                <c:pt idx="52">
                  <c:v>0.20000000000001705</c:v>
                </c:pt>
                <c:pt idx="53">
                  <c:v>0.19999999999998863</c:v>
                </c:pt>
                <c:pt idx="54">
                  <c:v>0.30000000000001137</c:v>
                </c:pt>
                <c:pt idx="55">
                  <c:v>0.39999999999997726</c:v>
                </c:pt>
                <c:pt idx="56">
                  <c:v>0.40000000000000568</c:v>
                </c:pt>
                <c:pt idx="57">
                  <c:v>-9.9999999999994316E-2</c:v>
                </c:pt>
                <c:pt idx="58">
                  <c:v>-0.19999999999998863</c:v>
                </c:pt>
                <c:pt idx="59">
                  <c:v>0.29999999999998295</c:v>
                </c:pt>
                <c:pt idx="60">
                  <c:v>0.30000000000001137</c:v>
                </c:pt>
                <c:pt idx="61">
                  <c:v>0.29999999999998295</c:v>
                </c:pt>
                <c:pt idx="62">
                  <c:v>0.30000000000001137</c:v>
                </c:pt>
                <c:pt idx="63">
                  <c:v>0.30000000000001137</c:v>
                </c:pt>
                <c:pt idx="64">
                  <c:v>0.19999999999998863</c:v>
                </c:pt>
                <c:pt idx="65">
                  <c:v>0.19999999999998863</c:v>
                </c:pt>
                <c:pt idx="66">
                  <c:v>0.20000000000001705</c:v>
                </c:pt>
                <c:pt idx="67">
                  <c:v>0.19999999999998863</c:v>
                </c:pt>
                <c:pt idx="68">
                  <c:v>0.40000000000000568</c:v>
                </c:pt>
                <c:pt idx="69">
                  <c:v>0</c:v>
                </c:pt>
                <c:pt idx="70">
                  <c:v>-9.9999999999994316E-2</c:v>
                </c:pt>
                <c:pt idx="71">
                  <c:v>0.40000000000000568</c:v>
                </c:pt>
                <c:pt idx="72">
                  <c:v>0.19999999999998863</c:v>
                </c:pt>
                <c:pt idx="73">
                  <c:v>0.5</c:v>
                </c:pt>
                <c:pt idx="74">
                  <c:v>1.1999999999999886</c:v>
                </c:pt>
                <c:pt idx="75">
                  <c:v>0</c:v>
                </c:pt>
                <c:pt idx="76">
                  <c:v>0</c:v>
                </c:pt>
                <c:pt idx="77">
                  <c:v>0.5</c:v>
                </c:pt>
                <c:pt idx="78">
                  <c:v>0.40000000000000568</c:v>
                </c:pt>
                <c:pt idx="79">
                  <c:v>0.80000000000001137</c:v>
                </c:pt>
                <c:pt idx="80">
                  <c:v>0.29999999999998295</c:v>
                </c:pt>
                <c:pt idx="81">
                  <c:v>0.10000000000002274</c:v>
                </c:pt>
                <c:pt idx="82">
                  <c:v>0</c:v>
                </c:pt>
                <c:pt idx="83">
                  <c:v>0.5</c:v>
                </c:pt>
                <c:pt idx="84">
                  <c:v>1</c:v>
                </c:pt>
                <c:pt idx="85">
                  <c:v>1.3999999999999773</c:v>
                </c:pt>
                <c:pt idx="86">
                  <c:v>0.10000000000002274</c:v>
                </c:pt>
                <c:pt idx="87">
                  <c:v>0.19999999999998863</c:v>
                </c:pt>
                <c:pt idx="88">
                  <c:v>0.90000000000000568</c:v>
                </c:pt>
                <c:pt idx="89">
                  <c:v>0.40000000000000568</c:v>
                </c:pt>
                <c:pt idx="90">
                  <c:v>0</c:v>
                </c:pt>
                <c:pt idx="91">
                  <c:v>0.89999999999997726</c:v>
                </c:pt>
                <c:pt idx="92">
                  <c:v>0.30000000000001137</c:v>
                </c:pt>
                <c:pt idx="93">
                  <c:v>9.9999999999994316E-2</c:v>
                </c:pt>
                <c:pt idx="94">
                  <c:v>-9.9999999999994316E-2</c:v>
                </c:pt>
                <c:pt idx="95">
                  <c:v>1.0999999999999943</c:v>
                </c:pt>
                <c:pt idx="96">
                  <c:v>0.70000000000001705</c:v>
                </c:pt>
                <c:pt idx="97">
                  <c:v>0.39999999999997726</c:v>
                </c:pt>
                <c:pt idx="98">
                  <c:v>0.70000000000001705</c:v>
                </c:pt>
                <c:pt idx="99">
                  <c:v>0.79999999999998295</c:v>
                </c:pt>
                <c:pt idx="100">
                  <c:v>0.30000000000001137</c:v>
                </c:pt>
                <c:pt idx="101">
                  <c:v>-0.5</c:v>
                </c:pt>
                <c:pt idx="102">
                  <c:v>0</c:v>
                </c:pt>
                <c:pt idx="103">
                  <c:v>0.80000000000001137</c:v>
                </c:pt>
                <c:pt idx="104">
                  <c:v>-0.60000000000002274</c:v>
                </c:pt>
                <c:pt idx="105">
                  <c:v>-0.29999999999998295</c:v>
                </c:pt>
                <c:pt idx="106">
                  <c:v>-0.70000000000001705</c:v>
                </c:pt>
                <c:pt idx="107">
                  <c:v>0.40000000000000568</c:v>
                </c:pt>
                <c:pt idx="108">
                  <c:v>0.70000000000001705</c:v>
                </c:pt>
                <c:pt idx="109">
                  <c:v>1</c:v>
                </c:pt>
                <c:pt idx="110">
                  <c:v>1</c:v>
                </c:pt>
                <c:pt idx="111">
                  <c:v>0</c:v>
                </c:pt>
                <c:pt idx="112">
                  <c:v>9.9999999999994316E-2</c:v>
                </c:pt>
                <c:pt idx="113">
                  <c:v>0.19999999999998863</c:v>
                </c:pt>
                <c:pt idx="114">
                  <c:v>0.59999999999999432</c:v>
                </c:pt>
                <c:pt idx="115">
                  <c:v>0.30000000000001137</c:v>
                </c:pt>
                <c:pt idx="116">
                  <c:v>0.30000000000001137</c:v>
                </c:pt>
                <c:pt idx="117">
                  <c:v>0</c:v>
                </c:pt>
                <c:pt idx="118">
                  <c:v>-0.40000000000000568</c:v>
                </c:pt>
                <c:pt idx="119">
                  <c:v>0.79999999999998295</c:v>
                </c:pt>
                <c:pt idx="120">
                  <c:v>1.4000000000000057</c:v>
                </c:pt>
                <c:pt idx="121">
                  <c:v>1.0999999999999943</c:v>
                </c:pt>
                <c:pt idx="122">
                  <c:v>-0.39999999999997726</c:v>
                </c:pt>
                <c:pt idx="123">
                  <c:v>-0.30000000000001137</c:v>
                </c:pt>
                <c:pt idx="124">
                  <c:v>0.19999999999998863</c:v>
                </c:pt>
                <c:pt idx="125">
                  <c:v>0.20000000000001705</c:v>
                </c:pt>
                <c:pt idx="126">
                  <c:v>0.69999999999998863</c:v>
                </c:pt>
                <c:pt idx="127">
                  <c:v>0.59999999999999432</c:v>
                </c:pt>
                <c:pt idx="128">
                  <c:v>-0.19999999999998863</c:v>
                </c:pt>
                <c:pt idx="129">
                  <c:v>-0.5</c:v>
                </c:pt>
                <c:pt idx="130">
                  <c:v>-0.19999999999998863</c:v>
                </c:pt>
                <c:pt idx="131">
                  <c:v>0.89999999999997726</c:v>
                </c:pt>
                <c:pt idx="132">
                  <c:v>1</c:v>
                </c:pt>
                <c:pt idx="133">
                  <c:v>1.2000000000000171</c:v>
                </c:pt>
                <c:pt idx="134">
                  <c:v>0.59999999999999432</c:v>
                </c:pt>
                <c:pt idx="135">
                  <c:v>1.0999999999999943</c:v>
                </c:pt>
                <c:pt idx="136">
                  <c:v>0.59999999999999432</c:v>
                </c:pt>
                <c:pt idx="137">
                  <c:v>-0.29999999999998295</c:v>
                </c:pt>
                <c:pt idx="138">
                  <c:v>9.9999999999994316E-2</c:v>
                </c:pt>
                <c:pt idx="139">
                  <c:v>0.40000000000000568</c:v>
                </c:pt>
                <c:pt idx="140">
                  <c:v>1</c:v>
                </c:pt>
                <c:pt idx="141">
                  <c:v>9.9999999999994316E-2</c:v>
                </c:pt>
                <c:pt idx="142">
                  <c:v>-0.69999999999998863</c:v>
                </c:pt>
                <c:pt idx="143">
                  <c:v>0.39999999999997726</c:v>
                </c:pt>
                <c:pt idx="144">
                  <c:v>1.1000000000000227</c:v>
                </c:pt>
                <c:pt idx="145">
                  <c:v>1.5</c:v>
                </c:pt>
                <c:pt idx="146">
                  <c:v>1.2999999999999829</c:v>
                </c:pt>
                <c:pt idx="147">
                  <c:v>-0.19999999999998863</c:v>
                </c:pt>
                <c:pt idx="148">
                  <c:v>9.9999999999994316E-2</c:v>
                </c:pt>
                <c:pt idx="149">
                  <c:v>0.90000000000000568</c:v>
                </c:pt>
                <c:pt idx="150">
                  <c:v>1</c:v>
                </c:pt>
                <c:pt idx="151">
                  <c:v>2.4000000000000057</c:v>
                </c:pt>
                <c:pt idx="152">
                  <c:v>0.39999999999997726</c:v>
                </c:pt>
                <c:pt idx="153">
                  <c:v>-1.5999999999999943</c:v>
                </c:pt>
                <c:pt idx="154">
                  <c:v>-0.79999999999998295</c:v>
                </c:pt>
                <c:pt idx="155">
                  <c:v>1.5</c:v>
                </c:pt>
                <c:pt idx="156">
                  <c:v>0.39999999999997726</c:v>
                </c:pt>
                <c:pt idx="157">
                  <c:v>1.1000000000000227</c:v>
                </c:pt>
                <c:pt idx="158">
                  <c:v>1.6999999999999886</c:v>
                </c:pt>
                <c:pt idx="159">
                  <c:v>1</c:v>
                </c:pt>
                <c:pt idx="160">
                  <c:v>0.40000000000000568</c:v>
                </c:pt>
                <c:pt idx="161">
                  <c:v>0.59999999999999432</c:v>
                </c:pt>
                <c:pt idx="162">
                  <c:v>0.40000000000000568</c:v>
                </c:pt>
                <c:pt idx="163">
                  <c:v>-1</c:v>
                </c:pt>
                <c:pt idx="164">
                  <c:v>-1.0999999999999943</c:v>
                </c:pt>
                <c:pt idx="165">
                  <c:v>-0.30000000000001137</c:v>
                </c:pt>
                <c:pt idx="166">
                  <c:v>0.30000000000001137</c:v>
                </c:pt>
                <c:pt idx="167">
                  <c:v>0.61599999999998545</c:v>
                </c:pt>
                <c:pt idx="168">
                  <c:v>1.0829999999999984</c:v>
                </c:pt>
                <c:pt idx="169">
                  <c:v>1.8530000000000086</c:v>
                </c:pt>
                <c:pt idx="170">
                  <c:v>1.3340000000000032</c:v>
                </c:pt>
                <c:pt idx="171">
                  <c:v>1.2630000000000052</c:v>
                </c:pt>
                <c:pt idx="172">
                  <c:v>0.40299999999999159</c:v>
                </c:pt>
                <c:pt idx="173">
                  <c:v>-5.2999999999997272E-2</c:v>
                </c:pt>
                <c:pt idx="174">
                  <c:v>-0.382000000000005</c:v>
                </c:pt>
                <c:pt idx="175">
                  <c:v>0.5730000000000075</c:v>
                </c:pt>
                <c:pt idx="176">
                  <c:v>0.44599999999999795</c:v>
                </c:pt>
                <c:pt idx="177">
                  <c:v>1.2409999999999854</c:v>
                </c:pt>
                <c:pt idx="178">
                  <c:v>-0.14099999999999113</c:v>
                </c:pt>
                <c:pt idx="179">
                  <c:v>1.0440000000000111</c:v>
                </c:pt>
                <c:pt idx="180">
                  <c:v>0.61299999999999955</c:v>
                </c:pt>
                <c:pt idx="181">
                  <c:v>1.8349999999999795</c:v>
                </c:pt>
                <c:pt idx="182">
                  <c:v>1.2950000000000159</c:v>
                </c:pt>
                <c:pt idx="183">
                  <c:v>1.8089999999999975</c:v>
                </c:pt>
                <c:pt idx="184">
                  <c:v>2.1829999999999927</c:v>
                </c:pt>
                <c:pt idx="185">
                  <c:v>1.1490000000000009</c:v>
                </c:pt>
                <c:pt idx="186">
                  <c:v>-0.8779999999999859</c:v>
                </c:pt>
                <c:pt idx="187">
                  <c:v>-0.30300000000002569</c:v>
                </c:pt>
                <c:pt idx="188">
                  <c:v>-2.2099999999999795</c:v>
                </c:pt>
                <c:pt idx="189">
                  <c:v>-4.1479999999999961</c:v>
                </c:pt>
                <c:pt idx="190">
                  <c:v>-2.1970000000000027</c:v>
                </c:pt>
                <c:pt idx="191">
                  <c:v>0.91499999999999204</c:v>
                </c:pt>
                <c:pt idx="192">
                  <c:v>1.0500000000000114</c:v>
                </c:pt>
                <c:pt idx="193">
                  <c:v>0.51599999999999113</c:v>
                </c:pt>
                <c:pt idx="194">
                  <c:v>0.53100000000000591</c:v>
                </c:pt>
                <c:pt idx="195">
                  <c:v>0.61599999999998545</c:v>
                </c:pt>
                <c:pt idx="196">
                  <c:v>1.8370000000000175</c:v>
                </c:pt>
                <c:pt idx="197">
                  <c:v>-0.34200000000001296</c:v>
                </c:pt>
                <c:pt idx="198">
                  <c:v>0.48300000000000409</c:v>
                </c:pt>
                <c:pt idx="199">
                  <c:v>0.13499999999999091</c:v>
                </c:pt>
                <c:pt idx="200">
                  <c:v>0.20799999999999841</c:v>
                </c:pt>
                <c:pt idx="201">
                  <c:v>0.15300000000002001</c:v>
                </c:pt>
                <c:pt idx="202">
                  <c:v>-0.38100000000000023</c:v>
                </c:pt>
                <c:pt idx="203">
                  <c:v>0.73799999999999955</c:v>
                </c:pt>
                <c:pt idx="204">
                  <c:v>5.4000000000002046E-2</c:v>
                </c:pt>
                <c:pt idx="205">
                  <c:v>0.88999999999998636</c:v>
                </c:pt>
                <c:pt idx="206">
                  <c:v>0.3779999999999859</c:v>
                </c:pt>
                <c:pt idx="207">
                  <c:v>0.16900000000001114</c:v>
                </c:pt>
                <c:pt idx="208">
                  <c:v>-0.21299999999999386</c:v>
                </c:pt>
                <c:pt idx="209">
                  <c:v>4.5999999999992269E-2</c:v>
                </c:pt>
                <c:pt idx="210">
                  <c:v>0.30100000000001614</c:v>
                </c:pt>
                <c:pt idx="211">
                  <c:v>0.12699999999998113</c:v>
                </c:pt>
                <c:pt idx="212">
                  <c:v>0.27200000000001978</c:v>
                </c:pt>
                <c:pt idx="213">
                  <c:v>9.1999999999984539E-2</c:v>
                </c:pt>
                <c:pt idx="214">
                  <c:v>0.37600000000000477</c:v>
                </c:pt>
                <c:pt idx="215">
                  <c:v>1.0440000000000111</c:v>
                </c:pt>
                <c:pt idx="216">
                  <c:v>1.0859999999999843</c:v>
                </c:pt>
                <c:pt idx="217">
                  <c:v>2.1580000000000155</c:v>
                </c:pt>
                <c:pt idx="218">
                  <c:v>1.438999999999993</c:v>
                </c:pt>
                <c:pt idx="219">
                  <c:v>1.0579999999999927</c:v>
                </c:pt>
                <c:pt idx="220">
                  <c:v>-0.24199999999999022</c:v>
                </c:pt>
                <c:pt idx="221">
                  <c:v>0.19999999999998863</c:v>
                </c:pt>
                <c:pt idx="222">
                  <c:v>0.62299999999999045</c:v>
                </c:pt>
                <c:pt idx="223">
                  <c:v>0.34400000000002251</c:v>
                </c:pt>
                <c:pt idx="224">
                  <c:v>-0.46800000000001774</c:v>
                </c:pt>
                <c:pt idx="225">
                  <c:v>-0.1910000000000025</c:v>
                </c:pt>
                <c:pt idx="226">
                  <c:v>-0.55799999999999272</c:v>
                </c:pt>
                <c:pt idx="227">
                  <c:v>0.992999999999995</c:v>
                </c:pt>
                <c:pt idx="228">
                  <c:v>0.99800000000001887</c:v>
                </c:pt>
                <c:pt idx="229">
                  <c:v>1.728999999999985</c:v>
                </c:pt>
                <c:pt idx="230">
                  <c:v>0.69300000000001205</c:v>
                </c:pt>
                <c:pt idx="231">
                  <c:v>-0.27000000000001023</c:v>
                </c:pt>
                <c:pt idx="232">
                  <c:v>-0.33699999999998909</c:v>
                </c:pt>
                <c:pt idx="233">
                  <c:v>-0.37399999999999523</c:v>
                </c:pt>
                <c:pt idx="234">
                  <c:v>1.2749999999999773</c:v>
                </c:pt>
                <c:pt idx="235">
                  <c:v>1.02800000000002</c:v>
                </c:pt>
                <c:pt idx="236">
                  <c:v>-9.0000000000003411E-2</c:v>
                </c:pt>
                <c:pt idx="237">
                  <c:v>-1.0960000000000036</c:v>
                </c:pt>
                <c:pt idx="238">
                  <c:v>-0.62000000000000455</c:v>
                </c:pt>
                <c:pt idx="239">
                  <c:v>0.67900000000000205</c:v>
                </c:pt>
                <c:pt idx="240">
                  <c:v>1.8859999999999957</c:v>
                </c:pt>
                <c:pt idx="241">
                  <c:v>0.60699999999999932</c:v>
                </c:pt>
                <c:pt idx="242">
                  <c:v>-0.24199999999999022</c:v>
                </c:pt>
                <c:pt idx="243">
                  <c:v>0.41399999999998727</c:v>
                </c:pt>
                <c:pt idx="244">
                  <c:v>0.5589999999999975</c:v>
                </c:pt>
                <c:pt idx="245">
                  <c:v>9.200000000001296E-2</c:v>
                </c:pt>
                <c:pt idx="246">
                  <c:v>0.28100000000000591</c:v>
                </c:pt>
                <c:pt idx="247">
                  <c:v>0.27199999999999136</c:v>
                </c:pt>
                <c:pt idx="248">
                  <c:v>-0.60300000000000864</c:v>
                </c:pt>
                <c:pt idx="249">
                  <c:v>-0.47700000000000387</c:v>
                </c:pt>
                <c:pt idx="250">
                  <c:v>-1.999999999998181E-2</c:v>
                </c:pt>
                <c:pt idx="251">
                  <c:v>0.86699999999999022</c:v>
                </c:pt>
                <c:pt idx="252">
                  <c:v>0.86500000000000909</c:v>
                </c:pt>
                <c:pt idx="253">
                  <c:v>1.5120000000000005</c:v>
                </c:pt>
                <c:pt idx="254">
                  <c:v>0.77899999999999636</c:v>
                </c:pt>
                <c:pt idx="255">
                  <c:v>0.82800000000000296</c:v>
                </c:pt>
                <c:pt idx="256">
                  <c:v>0.44299999999998363</c:v>
                </c:pt>
                <c:pt idx="257">
                  <c:v>-9.2999999999989313E-2</c:v>
                </c:pt>
                <c:pt idx="258">
                  <c:v>-0.39799999999999613</c:v>
                </c:pt>
                <c:pt idx="259">
                  <c:v>0.17900000000000205</c:v>
                </c:pt>
                <c:pt idx="260">
                  <c:v>-0.59800000000001319</c:v>
                </c:pt>
                <c:pt idx="261">
                  <c:v>-1.2819999999999823</c:v>
                </c:pt>
                <c:pt idx="262">
                  <c:v>-1.3389999999999986</c:v>
                </c:pt>
                <c:pt idx="263">
                  <c:v>-1.1050000000000182</c:v>
                </c:pt>
                <c:pt idx="264">
                  <c:v>1.0150000000000148</c:v>
                </c:pt>
                <c:pt idx="265">
                  <c:v>1.3969999999999914</c:v>
                </c:pt>
                <c:pt idx="266">
                  <c:v>0.47999999999998977</c:v>
                </c:pt>
                <c:pt idx="267">
                  <c:v>1.2060000000000173</c:v>
                </c:pt>
                <c:pt idx="268">
                  <c:v>0.83299999999999841</c:v>
                </c:pt>
                <c:pt idx="269">
                  <c:v>1.5999999999991132E-2</c:v>
                </c:pt>
              </c:numCache>
            </c:numRef>
          </c:yVal>
          <c:smooth val="0"/>
          <c:extLst>
            <c:ext xmlns:c16="http://schemas.microsoft.com/office/drawing/2014/chart" uri="{C3380CC4-5D6E-409C-BE32-E72D297353CC}">
              <c16:uniqueId val="{00000000-5A5C-4A86-854F-54BD06D38A15}"/>
            </c:ext>
          </c:extLst>
        </c:ser>
        <c:dLbls>
          <c:showLegendKey val="0"/>
          <c:showVal val="0"/>
          <c:showCatName val="0"/>
          <c:showSerName val="0"/>
          <c:showPercent val="0"/>
          <c:showBubbleSize val="0"/>
        </c:dLbls>
        <c:axId val="860604944"/>
        <c:axId val="860605600"/>
      </c:scatterChart>
      <c:valAx>
        <c:axId val="860604944"/>
        <c:scaling>
          <c:orientation val="minMax"/>
        </c:scaling>
        <c:delete val="0"/>
        <c:axPos val="b"/>
        <c:title>
          <c:tx>
            <c:rich>
              <a:bodyPr/>
              <a:lstStyle/>
              <a:p>
                <a:pPr>
                  <a:defRPr sz="800" b="0"/>
                </a:pPr>
                <a:r>
                  <a:rPr lang="en-US"/>
                  <a:t>Transportation / Differences</a:t>
                </a:r>
              </a:p>
            </c:rich>
          </c:tx>
          <c:layout/>
          <c:overlay val="0"/>
        </c:title>
        <c:numFmt formatCode="General" sourceLinked="0"/>
        <c:majorTickMark val="out"/>
        <c:minorTickMark val="none"/>
        <c:tickLblPos val="nextTo"/>
        <c:txPr>
          <a:bodyPr/>
          <a:lstStyle/>
          <a:p>
            <a:pPr>
              <a:defRPr sz="800" b="0"/>
            </a:pPr>
            <a:endParaRPr lang="en-US"/>
          </a:p>
        </c:txPr>
        <c:crossAx val="860605600"/>
        <c:crosses val="autoZero"/>
        <c:crossBetween val="midCat"/>
      </c:valAx>
      <c:valAx>
        <c:axId val="860605600"/>
        <c:scaling>
          <c:orientation val="minMax"/>
        </c:scaling>
        <c:delete val="0"/>
        <c:axPos val="l"/>
        <c:title>
          <c:tx>
            <c:rich>
              <a:bodyPr/>
              <a:lstStyle/>
              <a:p>
                <a:pPr>
                  <a:defRPr sz="800" b="0"/>
                </a:pPr>
                <a:r>
                  <a:rPr lang="en-US"/>
                  <a:t>All items / Differences</a:t>
                </a:r>
              </a:p>
            </c:rich>
          </c:tx>
          <c:layout/>
          <c:overlay val="0"/>
        </c:title>
        <c:numFmt formatCode="General" sourceLinked="0"/>
        <c:majorTickMark val="out"/>
        <c:minorTickMark val="none"/>
        <c:tickLblPos val="nextTo"/>
        <c:txPr>
          <a:bodyPr/>
          <a:lstStyle/>
          <a:p>
            <a:pPr>
              <a:defRPr sz="800" b="0"/>
            </a:pPr>
            <a:endParaRPr lang="en-US"/>
          </a:p>
        </c:txPr>
        <c:crossAx val="860604944"/>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Education, Communications / Origina Data</a:t>
            </a:r>
          </a:p>
        </c:rich>
      </c:tx>
      <c:layout/>
      <c:overlay val="0"/>
    </c:title>
    <c:autoTitleDeleted val="0"/>
    <c:plotArea>
      <c:layout/>
      <c:lineChart>
        <c:grouping val="standard"/>
        <c:varyColors val="0"/>
        <c:ser>
          <c:idx val="0"/>
          <c:order val="0"/>
          <c:spPr>
            <a:ln>
              <a:solidFill>
                <a:srgbClr val="333399"/>
              </a:solidFill>
              <a:prstDash val="solid"/>
            </a:ln>
          </c:spPr>
          <c:marker>
            <c:symbol val="diamond"/>
            <c:size val="3"/>
          </c:marker>
          <c:cat>
            <c:numRef>
              <c:f>Data!$A$4:$A$274</c:f>
              <c:numCache>
                <c:formatCode>mmm\-yy</c:formatCode>
                <c:ptCount val="271"/>
                <c:pt idx="0">
                  <c:v>33970</c:v>
                </c:pt>
                <c:pt idx="1">
                  <c:v>34001</c:v>
                </c:pt>
                <c:pt idx="2">
                  <c:v>34029</c:v>
                </c:pt>
                <c:pt idx="3">
                  <c:v>34060</c:v>
                </c:pt>
                <c:pt idx="4">
                  <c:v>34090</c:v>
                </c:pt>
                <c:pt idx="5">
                  <c:v>34121</c:v>
                </c:pt>
                <c:pt idx="6">
                  <c:v>34151</c:v>
                </c:pt>
                <c:pt idx="7">
                  <c:v>34182</c:v>
                </c:pt>
                <c:pt idx="8">
                  <c:v>34213</c:v>
                </c:pt>
                <c:pt idx="9">
                  <c:v>34243</c:v>
                </c:pt>
                <c:pt idx="10">
                  <c:v>34274</c:v>
                </c:pt>
                <c:pt idx="11">
                  <c:v>34304</c:v>
                </c:pt>
                <c:pt idx="12">
                  <c:v>34335</c:v>
                </c:pt>
                <c:pt idx="13">
                  <c:v>34366</c:v>
                </c:pt>
                <c:pt idx="14">
                  <c:v>34394</c:v>
                </c:pt>
                <c:pt idx="15">
                  <c:v>34425</c:v>
                </c:pt>
                <c:pt idx="16">
                  <c:v>34455</c:v>
                </c:pt>
                <c:pt idx="17">
                  <c:v>34486</c:v>
                </c:pt>
                <c:pt idx="18">
                  <c:v>34516</c:v>
                </c:pt>
                <c:pt idx="19">
                  <c:v>34547</c:v>
                </c:pt>
                <c:pt idx="20">
                  <c:v>34578</c:v>
                </c:pt>
                <c:pt idx="21">
                  <c:v>34608</c:v>
                </c:pt>
                <c:pt idx="22">
                  <c:v>34639</c:v>
                </c:pt>
                <c:pt idx="23">
                  <c:v>34669</c:v>
                </c:pt>
                <c:pt idx="24">
                  <c:v>34700</c:v>
                </c:pt>
                <c:pt idx="25">
                  <c:v>34731</c:v>
                </c:pt>
                <c:pt idx="26">
                  <c:v>34759</c:v>
                </c:pt>
                <c:pt idx="27">
                  <c:v>34790</c:v>
                </c:pt>
                <c:pt idx="28">
                  <c:v>34820</c:v>
                </c:pt>
                <c:pt idx="29">
                  <c:v>34851</c:v>
                </c:pt>
                <c:pt idx="30">
                  <c:v>34881</c:v>
                </c:pt>
                <c:pt idx="31">
                  <c:v>34912</c:v>
                </c:pt>
                <c:pt idx="32">
                  <c:v>34943</c:v>
                </c:pt>
                <c:pt idx="33">
                  <c:v>34973</c:v>
                </c:pt>
                <c:pt idx="34">
                  <c:v>35004</c:v>
                </c:pt>
                <c:pt idx="35">
                  <c:v>35034</c:v>
                </c:pt>
                <c:pt idx="36">
                  <c:v>35065</c:v>
                </c:pt>
                <c:pt idx="37">
                  <c:v>35096</c:v>
                </c:pt>
                <c:pt idx="38">
                  <c:v>35125</c:v>
                </c:pt>
                <c:pt idx="39">
                  <c:v>35156</c:v>
                </c:pt>
                <c:pt idx="40">
                  <c:v>35186</c:v>
                </c:pt>
                <c:pt idx="41">
                  <c:v>35217</c:v>
                </c:pt>
                <c:pt idx="42">
                  <c:v>35247</c:v>
                </c:pt>
                <c:pt idx="43">
                  <c:v>35278</c:v>
                </c:pt>
                <c:pt idx="44">
                  <c:v>35309</c:v>
                </c:pt>
                <c:pt idx="45">
                  <c:v>35339</c:v>
                </c:pt>
                <c:pt idx="46">
                  <c:v>35370</c:v>
                </c:pt>
                <c:pt idx="47">
                  <c:v>35400</c:v>
                </c:pt>
                <c:pt idx="48">
                  <c:v>35431</c:v>
                </c:pt>
                <c:pt idx="49">
                  <c:v>35462</c:v>
                </c:pt>
                <c:pt idx="50">
                  <c:v>35490</c:v>
                </c:pt>
                <c:pt idx="51">
                  <c:v>35521</c:v>
                </c:pt>
                <c:pt idx="52">
                  <c:v>35551</c:v>
                </c:pt>
                <c:pt idx="53">
                  <c:v>35582</c:v>
                </c:pt>
                <c:pt idx="54">
                  <c:v>35612</c:v>
                </c:pt>
                <c:pt idx="55">
                  <c:v>35643</c:v>
                </c:pt>
                <c:pt idx="56">
                  <c:v>35674</c:v>
                </c:pt>
                <c:pt idx="57">
                  <c:v>35704</c:v>
                </c:pt>
                <c:pt idx="58">
                  <c:v>35735</c:v>
                </c:pt>
                <c:pt idx="59">
                  <c:v>35765</c:v>
                </c:pt>
                <c:pt idx="60">
                  <c:v>35796</c:v>
                </c:pt>
                <c:pt idx="61">
                  <c:v>35827</c:v>
                </c:pt>
                <c:pt idx="62">
                  <c:v>35855</c:v>
                </c:pt>
                <c:pt idx="63">
                  <c:v>35886</c:v>
                </c:pt>
                <c:pt idx="64">
                  <c:v>35916</c:v>
                </c:pt>
                <c:pt idx="65">
                  <c:v>35947</c:v>
                </c:pt>
                <c:pt idx="66">
                  <c:v>35977</c:v>
                </c:pt>
                <c:pt idx="67">
                  <c:v>36008</c:v>
                </c:pt>
                <c:pt idx="68">
                  <c:v>36039</c:v>
                </c:pt>
                <c:pt idx="69">
                  <c:v>36069</c:v>
                </c:pt>
                <c:pt idx="70">
                  <c:v>36100</c:v>
                </c:pt>
                <c:pt idx="71">
                  <c:v>36130</c:v>
                </c:pt>
                <c:pt idx="72">
                  <c:v>36161</c:v>
                </c:pt>
                <c:pt idx="73">
                  <c:v>36192</c:v>
                </c:pt>
                <c:pt idx="74">
                  <c:v>36220</c:v>
                </c:pt>
                <c:pt idx="75">
                  <c:v>36251</c:v>
                </c:pt>
                <c:pt idx="76">
                  <c:v>36281</c:v>
                </c:pt>
                <c:pt idx="77">
                  <c:v>36312</c:v>
                </c:pt>
                <c:pt idx="78">
                  <c:v>36342</c:v>
                </c:pt>
                <c:pt idx="79">
                  <c:v>36373</c:v>
                </c:pt>
                <c:pt idx="80">
                  <c:v>36404</c:v>
                </c:pt>
                <c:pt idx="81">
                  <c:v>36434</c:v>
                </c:pt>
                <c:pt idx="82">
                  <c:v>36465</c:v>
                </c:pt>
                <c:pt idx="83">
                  <c:v>36495</c:v>
                </c:pt>
                <c:pt idx="84">
                  <c:v>36526</c:v>
                </c:pt>
                <c:pt idx="85">
                  <c:v>36557</c:v>
                </c:pt>
                <c:pt idx="86">
                  <c:v>36586</c:v>
                </c:pt>
                <c:pt idx="87">
                  <c:v>36617</c:v>
                </c:pt>
                <c:pt idx="88">
                  <c:v>36647</c:v>
                </c:pt>
                <c:pt idx="89">
                  <c:v>36678</c:v>
                </c:pt>
                <c:pt idx="90">
                  <c:v>36708</c:v>
                </c:pt>
                <c:pt idx="91">
                  <c:v>36739</c:v>
                </c:pt>
                <c:pt idx="92">
                  <c:v>36770</c:v>
                </c:pt>
                <c:pt idx="93">
                  <c:v>36800</c:v>
                </c:pt>
                <c:pt idx="94">
                  <c:v>36831</c:v>
                </c:pt>
                <c:pt idx="95">
                  <c:v>36861</c:v>
                </c:pt>
                <c:pt idx="96">
                  <c:v>36892</c:v>
                </c:pt>
                <c:pt idx="97">
                  <c:v>36923</c:v>
                </c:pt>
                <c:pt idx="98">
                  <c:v>36951</c:v>
                </c:pt>
                <c:pt idx="99">
                  <c:v>36982</c:v>
                </c:pt>
                <c:pt idx="100">
                  <c:v>37012</c:v>
                </c:pt>
                <c:pt idx="101">
                  <c:v>37043</c:v>
                </c:pt>
                <c:pt idx="102">
                  <c:v>37073</c:v>
                </c:pt>
                <c:pt idx="103">
                  <c:v>37104</c:v>
                </c:pt>
                <c:pt idx="104">
                  <c:v>37135</c:v>
                </c:pt>
                <c:pt idx="105">
                  <c:v>37165</c:v>
                </c:pt>
                <c:pt idx="106">
                  <c:v>37196</c:v>
                </c:pt>
                <c:pt idx="107">
                  <c:v>37226</c:v>
                </c:pt>
                <c:pt idx="108">
                  <c:v>37257</c:v>
                </c:pt>
                <c:pt idx="109">
                  <c:v>37288</c:v>
                </c:pt>
                <c:pt idx="110">
                  <c:v>37316</c:v>
                </c:pt>
                <c:pt idx="111">
                  <c:v>37347</c:v>
                </c:pt>
                <c:pt idx="112">
                  <c:v>37377</c:v>
                </c:pt>
                <c:pt idx="113">
                  <c:v>37408</c:v>
                </c:pt>
                <c:pt idx="114">
                  <c:v>37438</c:v>
                </c:pt>
                <c:pt idx="115">
                  <c:v>37469</c:v>
                </c:pt>
                <c:pt idx="116">
                  <c:v>37500</c:v>
                </c:pt>
                <c:pt idx="117">
                  <c:v>37530</c:v>
                </c:pt>
                <c:pt idx="118">
                  <c:v>37561</c:v>
                </c:pt>
                <c:pt idx="119">
                  <c:v>37591</c:v>
                </c:pt>
                <c:pt idx="120">
                  <c:v>37622</c:v>
                </c:pt>
                <c:pt idx="121">
                  <c:v>37653</c:v>
                </c:pt>
                <c:pt idx="122">
                  <c:v>37681</c:v>
                </c:pt>
                <c:pt idx="123">
                  <c:v>37712</c:v>
                </c:pt>
                <c:pt idx="124">
                  <c:v>37742</c:v>
                </c:pt>
                <c:pt idx="125">
                  <c:v>37773</c:v>
                </c:pt>
                <c:pt idx="126">
                  <c:v>37803</c:v>
                </c:pt>
                <c:pt idx="127">
                  <c:v>37834</c:v>
                </c:pt>
                <c:pt idx="128">
                  <c:v>37865</c:v>
                </c:pt>
                <c:pt idx="129">
                  <c:v>37895</c:v>
                </c:pt>
                <c:pt idx="130">
                  <c:v>37926</c:v>
                </c:pt>
                <c:pt idx="131">
                  <c:v>37956</c:v>
                </c:pt>
                <c:pt idx="132">
                  <c:v>37987</c:v>
                </c:pt>
                <c:pt idx="133">
                  <c:v>38018</c:v>
                </c:pt>
                <c:pt idx="134">
                  <c:v>38047</c:v>
                </c:pt>
                <c:pt idx="135">
                  <c:v>38078</c:v>
                </c:pt>
                <c:pt idx="136">
                  <c:v>38108</c:v>
                </c:pt>
                <c:pt idx="137">
                  <c:v>38139</c:v>
                </c:pt>
                <c:pt idx="138">
                  <c:v>38169</c:v>
                </c:pt>
                <c:pt idx="139">
                  <c:v>38200</c:v>
                </c:pt>
                <c:pt idx="140">
                  <c:v>38231</c:v>
                </c:pt>
                <c:pt idx="141">
                  <c:v>38261</c:v>
                </c:pt>
                <c:pt idx="142">
                  <c:v>38292</c:v>
                </c:pt>
                <c:pt idx="143">
                  <c:v>38322</c:v>
                </c:pt>
                <c:pt idx="144">
                  <c:v>38353</c:v>
                </c:pt>
                <c:pt idx="145">
                  <c:v>38384</c:v>
                </c:pt>
                <c:pt idx="146">
                  <c:v>38412</c:v>
                </c:pt>
                <c:pt idx="147">
                  <c:v>38443</c:v>
                </c:pt>
                <c:pt idx="148">
                  <c:v>38473</c:v>
                </c:pt>
                <c:pt idx="149">
                  <c:v>38504</c:v>
                </c:pt>
                <c:pt idx="150">
                  <c:v>38534</c:v>
                </c:pt>
                <c:pt idx="151">
                  <c:v>38565</c:v>
                </c:pt>
                <c:pt idx="152">
                  <c:v>38596</c:v>
                </c:pt>
                <c:pt idx="153">
                  <c:v>38626</c:v>
                </c:pt>
                <c:pt idx="154">
                  <c:v>38657</c:v>
                </c:pt>
                <c:pt idx="155">
                  <c:v>38687</c:v>
                </c:pt>
                <c:pt idx="156">
                  <c:v>38718</c:v>
                </c:pt>
                <c:pt idx="157">
                  <c:v>38749</c:v>
                </c:pt>
                <c:pt idx="158">
                  <c:v>38777</c:v>
                </c:pt>
                <c:pt idx="159">
                  <c:v>38808</c:v>
                </c:pt>
                <c:pt idx="160">
                  <c:v>38838</c:v>
                </c:pt>
                <c:pt idx="161">
                  <c:v>38869</c:v>
                </c:pt>
                <c:pt idx="162">
                  <c:v>38899</c:v>
                </c:pt>
                <c:pt idx="163">
                  <c:v>38930</c:v>
                </c:pt>
                <c:pt idx="164">
                  <c:v>38961</c:v>
                </c:pt>
                <c:pt idx="165">
                  <c:v>38991</c:v>
                </c:pt>
                <c:pt idx="166">
                  <c:v>39022</c:v>
                </c:pt>
                <c:pt idx="167">
                  <c:v>39052</c:v>
                </c:pt>
                <c:pt idx="168">
                  <c:v>39083</c:v>
                </c:pt>
                <c:pt idx="169">
                  <c:v>39114</c:v>
                </c:pt>
                <c:pt idx="170">
                  <c:v>39142</c:v>
                </c:pt>
                <c:pt idx="171">
                  <c:v>39173</c:v>
                </c:pt>
                <c:pt idx="172">
                  <c:v>39203</c:v>
                </c:pt>
                <c:pt idx="173">
                  <c:v>39234</c:v>
                </c:pt>
                <c:pt idx="174">
                  <c:v>39264</c:v>
                </c:pt>
                <c:pt idx="175">
                  <c:v>39295</c:v>
                </c:pt>
                <c:pt idx="176">
                  <c:v>39326</c:v>
                </c:pt>
                <c:pt idx="177">
                  <c:v>39356</c:v>
                </c:pt>
                <c:pt idx="178">
                  <c:v>39387</c:v>
                </c:pt>
                <c:pt idx="179">
                  <c:v>39417</c:v>
                </c:pt>
                <c:pt idx="180">
                  <c:v>39448</c:v>
                </c:pt>
                <c:pt idx="181">
                  <c:v>39479</c:v>
                </c:pt>
                <c:pt idx="182">
                  <c:v>39508</c:v>
                </c:pt>
                <c:pt idx="183">
                  <c:v>39539</c:v>
                </c:pt>
                <c:pt idx="184">
                  <c:v>39569</c:v>
                </c:pt>
                <c:pt idx="185">
                  <c:v>39600</c:v>
                </c:pt>
                <c:pt idx="186">
                  <c:v>39630</c:v>
                </c:pt>
                <c:pt idx="187">
                  <c:v>39661</c:v>
                </c:pt>
                <c:pt idx="188">
                  <c:v>39692</c:v>
                </c:pt>
                <c:pt idx="189">
                  <c:v>39722</c:v>
                </c:pt>
                <c:pt idx="190">
                  <c:v>39753</c:v>
                </c:pt>
                <c:pt idx="191">
                  <c:v>39783</c:v>
                </c:pt>
                <c:pt idx="192">
                  <c:v>39814</c:v>
                </c:pt>
                <c:pt idx="193">
                  <c:v>39845</c:v>
                </c:pt>
                <c:pt idx="194">
                  <c:v>39873</c:v>
                </c:pt>
                <c:pt idx="195">
                  <c:v>39904</c:v>
                </c:pt>
                <c:pt idx="196">
                  <c:v>39934</c:v>
                </c:pt>
                <c:pt idx="197">
                  <c:v>39965</c:v>
                </c:pt>
                <c:pt idx="198">
                  <c:v>39995</c:v>
                </c:pt>
                <c:pt idx="199">
                  <c:v>40026</c:v>
                </c:pt>
                <c:pt idx="200">
                  <c:v>40057</c:v>
                </c:pt>
                <c:pt idx="201">
                  <c:v>40087</c:v>
                </c:pt>
                <c:pt idx="202">
                  <c:v>40118</c:v>
                </c:pt>
                <c:pt idx="203">
                  <c:v>40148</c:v>
                </c:pt>
                <c:pt idx="204">
                  <c:v>40179</c:v>
                </c:pt>
                <c:pt idx="205">
                  <c:v>40210</c:v>
                </c:pt>
                <c:pt idx="206">
                  <c:v>40238</c:v>
                </c:pt>
                <c:pt idx="207">
                  <c:v>40269</c:v>
                </c:pt>
                <c:pt idx="208">
                  <c:v>40299</c:v>
                </c:pt>
                <c:pt idx="209">
                  <c:v>40330</c:v>
                </c:pt>
                <c:pt idx="210">
                  <c:v>40360</c:v>
                </c:pt>
                <c:pt idx="211">
                  <c:v>40391</c:v>
                </c:pt>
                <c:pt idx="212">
                  <c:v>40422</c:v>
                </c:pt>
                <c:pt idx="213">
                  <c:v>40452</c:v>
                </c:pt>
                <c:pt idx="214">
                  <c:v>40483</c:v>
                </c:pt>
                <c:pt idx="215">
                  <c:v>40513</c:v>
                </c:pt>
                <c:pt idx="216">
                  <c:v>40544</c:v>
                </c:pt>
                <c:pt idx="217">
                  <c:v>40575</c:v>
                </c:pt>
                <c:pt idx="218">
                  <c:v>40603</c:v>
                </c:pt>
                <c:pt idx="219">
                  <c:v>40634</c:v>
                </c:pt>
                <c:pt idx="220">
                  <c:v>40664</c:v>
                </c:pt>
                <c:pt idx="221">
                  <c:v>40695</c:v>
                </c:pt>
                <c:pt idx="222">
                  <c:v>40725</c:v>
                </c:pt>
                <c:pt idx="223">
                  <c:v>40756</c:v>
                </c:pt>
                <c:pt idx="224">
                  <c:v>40787</c:v>
                </c:pt>
                <c:pt idx="225">
                  <c:v>40817</c:v>
                </c:pt>
                <c:pt idx="226">
                  <c:v>40848</c:v>
                </c:pt>
                <c:pt idx="227">
                  <c:v>40878</c:v>
                </c:pt>
                <c:pt idx="228">
                  <c:v>40909</c:v>
                </c:pt>
                <c:pt idx="229">
                  <c:v>40940</c:v>
                </c:pt>
                <c:pt idx="230">
                  <c:v>40969</c:v>
                </c:pt>
                <c:pt idx="231">
                  <c:v>41000</c:v>
                </c:pt>
                <c:pt idx="232">
                  <c:v>41030</c:v>
                </c:pt>
                <c:pt idx="233">
                  <c:v>41061</c:v>
                </c:pt>
                <c:pt idx="234">
                  <c:v>41091</c:v>
                </c:pt>
                <c:pt idx="235">
                  <c:v>41122</c:v>
                </c:pt>
                <c:pt idx="236">
                  <c:v>41153</c:v>
                </c:pt>
                <c:pt idx="237">
                  <c:v>41183</c:v>
                </c:pt>
                <c:pt idx="238">
                  <c:v>41214</c:v>
                </c:pt>
                <c:pt idx="239">
                  <c:v>41244</c:v>
                </c:pt>
                <c:pt idx="240">
                  <c:v>41275</c:v>
                </c:pt>
                <c:pt idx="241">
                  <c:v>41306</c:v>
                </c:pt>
                <c:pt idx="242">
                  <c:v>41334</c:v>
                </c:pt>
                <c:pt idx="243">
                  <c:v>41365</c:v>
                </c:pt>
                <c:pt idx="244">
                  <c:v>41395</c:v>
                </c:pt>
                <c:pt idx="245">
                  <c:v>41426</c:v>
                </c:pt>
                <c:pt idx="246">
                  <c:v>41456</c:v>
                </c:pt>
                <c:pt idx="247">
                  <c:v>41487</c:v>
                </c:pt>
                <c:pt idx="248">
                  <c:v>41518</c:v>
                </c:pt>
                <c:pt idx="249">
                  <c:v>41548</c:v>
                </c:pt>
                <c:pt idx="250">
                  <c:v>41579</c:v>
                </c:pt>
                <c:pt idx="251">
                  <c:v>41609</c:v>
                </c:pt>
                <c:pt idx="252">
                  <c:v>41640</c:v>
                </c:pt>
                <c:pt idx="253">
                  <c:v>41671</c:v>
                </c:pt>
                <c:pt idx="254">
                  <c:v>41699</c:v>
                </c:pt>
                <c:pt idx="255">
                  <c:v>41730</c:v>
                </c:pt>
                <c:pt idx="256">
                  <c:v>41760</c:v>
                </c:pt>
                <c:pt idx="257">
                  <c:v>41791</c:v>
                </c:pt>
                <c:pt idx="258">
                  <c:v>41821</c:v>
                </c:pt>
                <c:pt idx="259">
                  <c:v>41852</c:v>
                </c:pt>
                <c:pt idx="260">
                  <c:v>41883</c:v>
                </c:pt>
                <c:pt idx="261">
                  <c:v>41913</c:v>
                </c:pt>
                <c:pt idx="262">
                  <c:v>41944</c:v>
                </c:pt>
                <c:pt idx="263">
                  <c:v>41974</c:v>
                </c:pt>
                <c:pt idx="264">
                  <c:v>42005</c:v>
                </c:pt>
                <c:pt idx="265">
                  <c:v>42036</c:v>
                </c:pt>
                <c:pt idx="266">
                  <c:v>42064</c:v>
                </c:pt>
                <c:pt idx="267">
                  <c:v>42095</c:v>
                </c:pt>
                <c:pt idx="268">
                  <c:v>42125</c:v>
                </c:pt>
                <c:pt idx="269">
                  <c:v>42156</c:v>
                </c:pt>
                <c:pt idx="270">
                  <c:v>42186</c:v>
                </c:pt>
              </c:numCache>
            </c:numRef>
          </c:cat>
          <c:val>
            <c:numRef>
              <c:f>Data!$D$4:$D$274</c:f>
              <c:numCache>
                <c:formatCode>0.0</c:formatCode>
                <c:ptCount val="271"/>
                <c:pt idx="0">
                  <c:v>84.3</c:v>
                </c:pt>
                <c:pt idx="1">
                  <c:v>84.3</c:v>
                </c:pt>
                <c:pt idx="2">
                  <c:v>84.4</c:v>
                </c:pt>
                <c:pt idx="3">
                  <c:v>84.3</c:v>
                </c:pt>
                <c:pt idx="4">
                  <c:v>84.5</c:v>
                </c:pt>
                <c:pt idx="5">
                  <c:v>84.5</c:v>
                </c:pt>
                <c:pt idx="6">
                  <c:v>84.8</c:v>
                </c:pt>
                <c:pt idx="7">
                  <c:v>85.6</c:v>
                </c:pt>
                <c:pt idx="8">
                  <c:v>87</c:v>
                </c:pt>
                <c:pt idx="9">
                  <c:v>87.2</c:v>
                </c:pt>
                <c:pt idx="10">
                  <c:v>87.3</c:v>
                </c:pt>
                <c:pt idx="11">
                  <c:v>87.4</c:v>
                </c:pt>
                <c:pt idx="12">
                  <c:v>87.5</c:v>
                </c:pt>
                <c:pt idx="13">
                  <c:v>87.9</c:v>
                </c:pt>
                <c:pt idx="14">
                  <c:v>87.8</c:v>
                </c:pt>
                <c:pt idx="15">
                  <c:v>87.8</c:v>
                </c:pt>
                <c:pt idx="16">
                  <c:v>87.9</c:v>
                </c:pt>
                <c:pt idx="17">
                  <c:v>88.1</c:v>
                </c:pt>
                <c:pt idx="18">
                  <c:v>88.2</c:v>
                </c:pt>
                <c:pt idx="19">
                  <c:v>89</c:v>
                </c:pt>
                <c:pt idx="20">
                  <c:v>90.2</c:v>
                </c:pt>
                <c:pt idx="21">
                  <c:v>90.3</c:v>
                </c:pt>
                <c:pt idx="22">
                  <c:v>90.3</c:v>
                </c:pt>
                <c:pt idx="23">
                  <c:v>90.3</c:v>
                </c:pt>
                <c:pt idx="24">
                  <c:v>91.3</c:v>
                </c:pt>
                <c:pt idx="25">
                  <c:v>91.3</c:v>
                </c:pt>
                <c:pt idx="26">
                  <c:v>91.2</c:v>
                </c:pt>
                <c:pt idx="27">
                  <c:v>91.2</c:v>
                </c:pt>
                <c:pt idx="28">
                  <c:v>91.1</c:v>
                </c:pt>
                <c:pt idx="29">
                  <c:v>91.3</c:v>
                </c:pt>
                <c:pt idx="30">
                  <c:v>91.5</c:v>
                </c:pt>
                <c:pt idx="31">
                  <c:v>92.4</c:v>
                </c:pt>
                <c:pt idx="32">
                  <c:v>93.7</c:v>
                </c:pt>
                <c:pt idx="33">
                  <c:v>93.7</c:v>
                </c:pt>
                <c:pt idx="34">
                  <c:v>93.7</c:v>
                </c:pt>
                <c:pt idx="35">
                  <c:v>93.9</c:v>
                </c:pt>
                <c:pt idx="36">
                  <c:v>94.1</c:v>
                </c:pt>
                <c:pt idx="37">
                  <c:v>94.2</c:v>
                </c:pt>
                <c:pt idx="38">
                  <c:v>94.4</c:v>
                </c:pt>
                <c:pt idx="39">
                  <c:v>93.9</c:v>
                </c:pt>
                <c:pt idx="40">
                  <c:v>94.4</c:v>
                </c:pt>
                <c:pt idx="41">
                  <c:v>94.6</c:v>
                </c:pt>
                <c:pt idx="42">
                  <c:v>94.7</c:v>
                </c:pt>
                <c:pt idx="43">
                  <c:v>95.7</c:v>
                </c:pt>
                <c:pt idx="44">
                  <c:v>96.8</c:v>
                </c:pt>
                <c:pt idx="45">
                  <c:v>97</c:v>
                </c:pt>
                <c:pt idx="46">
                  <c:v>97</c:v>
                </c:pt>
                <c:pt idx="47">
                  <c:v>97.1</c:v>
                </c:pt>
                <c:pt idx="48">
                  <c:v>97.4</c:v>
                </c:pt>
                <c:pt idx="49">
                  <c:v>97.5</c:v>
                </c:pt>
                <c:pt idx="50">
                  <c:v>97.5</c:v>
                </c:pt>
                <c:pt idx="51">
                  <c:v>97.5</c:v>
                </c:pt>
                <c:pt idx="52">
                  <c:v>97.6</c:v>
                </c:pt>
                <c:pt idx="53">
                  <c:v>97.7</c:v>
                </c:pt>
                <c:pt idx="54">
                  <c:v>97.9</c:v>
                </c:pt>
                <c:pt idx="55">
                  <c:v>98.6</c:v>
                </c:pt>
                <c:pt idx="56">
                  <c:v>99.7</c:v>
                </c:pt>
                <c:pt idx="57">
                  <c:v>99.9</c:v>
                </c:pt>
                <c:pt idx="58">
                  <c:v>100</c:v>
                </c:pt>
                <c:pt idx="59">
                  <c:v>100</c:v>
                </c:pt>
                <c:pt idx="60">
                  <c:v>99.9</c:v>
                </c:pt>
                <c:pt idx="61">
                  <c:v>99.8</c:v>
                </c:pt>
                <c:pt idx="62">
                  <c:v>99.9</c:v>
                </c:pt>
                <c:pt idx="63">
                  <c:v>99.9</c:v>
                </c:pt>
                <c:pt idx="64">
                  <c:v>100.1</c:v>
                </c:pt>
                <c:pt idx="65">
                  <c:v>100.1</c:v>
                </c:pt>
                <c:pt idx="66">
                  <c:v>100</c:v>
                </c:pt>
                <c:pt idx="67">
                  <c:v>100.1</c:v>
                </c:pt>
                <c:pt idx="68">
                  <c:v>100.9</c:v>
                </c:pt>
                <c:pt idx="69">
                  <c:v>101</c:v>
                </c:pt>
                <c:pt idx="70">
                  <c:v>101</c:v>
                </c:pt>
                <c:pt idx="71">
                  <c:v>100.7</c:v>
                </c:pt>
                <c:pt idx="72">
                  <c:v>100.9</c:v>
                </c:pt>
                <c:pt idx="73">
                  <c:v>100.9</c:v>
                </c:pt>
                <c:pt idx="74">
                  <c:v>100.8</c:v>
                </c:pt>
                <c:pt idx="75">
                  <c:v>100.7</c:v>
                </c:pt>
                <c:pt idx="76">
                  <c:v>100.4</c:v>
                </c:pt>
                <c:pt idx="77">
                  <c:v>100.3</c:v>
                </c:pt>
                <c:pt idx="78">
                  <c:v>100.4</c:v>
                </c:pt>
                <c:pt idx="79">
                  <c:v>101.2</c:v>
                </c:pt>
                <c:pt idx="80">
                  <c:v>101.9</c:v>
                </c:pt>
                <c:pt idx="81">
                  <c:v>102.1</c:v>
                </c:pt>
                <c:pt idx="82">
                  <c:v>102.2</c:v>
                </c:pt>
                <c:pt idx="83">
                  <c:v>102.3</c:v>
                </c:pt>
                <c:pt idx="84">
                  <c:v>102.7</c:v>
                </c:pt>
                <c:pt idx="85">
                  <c:v>102.2</c:v>
                </c:pt>
                <c:pt idx="86">
                  <c:v>102</c:v>
                </c:pt>
                <c:pt idx="87">
                  <c:v>101.8</c:v>
                </c:pt>
                <c:pt idx="88">
                  <c:v>101.8</c:v>
                </c:pt>
                <c:pt idx="89">
                  <c:v>101.5</c:v>
                </c:pt>
                <c:pt idx="90">
                  <c:v>102</c:v>
                </c:pt>
                <c:pt idx="91">
                  <c:v>102.8</c:v>
                </c:pt>
                <c:pt idx="92">
                  <c:v>102.9</c:v>
                </c:pt>
                <c:pt idx="93">
                  <c:v>103.6</c:v>
                </c:pt>
                <c:pt idx="94">
                  <c:v>103.2</c:v>
                </c:pt>
                <c:pt idx="95">
                  <c:v>103.6</c:v>
                </c:pt>
                <c:pt idx="96">
                  <c:v>103.9</c:v>
                </c:pt>
                <c:pt idx="97">
                  <c:v>104</c:v>
                </c:pt>
                <c:pt idx="98">
                  <c:v>104.3</c:v>
                </c:pt>
                <c:pt idx="99">
                  <c:v>104.1</c:v>
                </c:pt>
                <c:pt idx="100">
                  <c:v>104</c:v>
                </c:pt>
                <c:pt idx="101">
                  <c:v>104.4</c:v>
                </c:pt>
                <c:pt idx="102">
                  <c:v>104.8</c:v>
                </c:pt>
                <c:pt idx="103">
                  <c:v>105.8</c:v>
                </c:pt>
                <c:pt idx="104">
                  <c:v>106.6</c:v>
                </c:pt>
                <c:pt idx="105">
                  <c:v>107.1</c:v>
                </c:pt>
                <c:pt idx="106">
                  <c:v>107</c:v>
                </c:pt>
                <c:pt idx="107">
                  <c:v>106.9</c:v>
                </c:pt>
                <c:pt idx="108">
                  <c:v>107.2</c:v>
                </c:pt>
                <c:pt idx="109">
                  <c:v>107.3</c:v>
                </c:pt>
                <c:pt idx="110">
                  <c:v>106.6</c:v>
                </c:pt>
                <c:pt idx="111">
                  <c:v>106.2</c:v>
                </c:pt>
                <c:pt idx="112">
                  <c:v>106.6</c:v>
                </c:pt>
                <c:pt idx="113">
                  <c:v>106.9</c:v>
                </c:pt>
                <c:pt idx="114">
                  <c:v>107.6</c:v>
                </c:pt>
                <c:pt idx="115">
                  <c:v>108.9</c:v>
                </c:pt>
                <c:pt idx="116">
                  <c:v>109.5</c:v>
                </c:pt>
                <c:pt idx="117">
                  <c:v>109.4</c:v>
                </c:pt>
                <c:pt idx="118">
                  <c:v>109.3</c:v>
                </c:pt>
                <c:pt idx="119">
                  <c:v>109.2</c:v>
                </c:pt>
                <c:pt idx="120">
                  <c:v>109.7</c:v>
                </c:pt>
                <c:pt idx="121">
                  <c:v>109.7</c:v>
                </c:pt>
                <c:pt idx="122">
                  <c:v>109.4</c:v>
                </c:pt>
                <c:pt idx="123">
                  <c:v>109</c:v>
                </c:pt>
                <c:pt idx="124">
                  <c:v>108.6</c:v>
                </c:pt>
                <c:pt idx="125">
                  <c:v>108.5</c:v>
                </c:pt>
                <c:pt idx="126">
                  <c:v>108.9</c:v>
                </c:pt>
                <c:pt idx="127">
                  <c:v>110.1</c:v>
                </c:pt>
                <c:pt idx="128">
                  <c:v>110.9</c:v>
                </c:pt>
                <c:pt idx="129">
                  <c:v>110.9</c:v>
                </c:pt>
                <c:pt idx="130">
                  <c:v>110.8</c:v>
                </c:pt>
                <c:pt idx="131">
                  <c:v>110.9</c:v>
                </c:pt>
                <c:pt idx="132">
                  <c:v>111.1</c:v>
                </c:pt>
                <c:pt idx="133">
                  <c:v>111.2</c:v>
                </c:pt>
                <c:pt idx="134">
                  <c:v>111.1</c:v>
                </c:pt>
                <c:pt idx="135">
                  <c:v>110.9</c:v>
                </c:pt>
                <c:pt idx="136">
                  <c:v>110.6</c:v>
                </c:pt>
                <c:pt idx="137">
                  <c:v>110.8</c:v>
                </c:pt>
                <c:pt idx="138">
                  <c:v>110.9</c:v>
                </c:pt>
                <c:pt idx="139">
                  <c:v>111.7</c:v>
                </c:pt>
                <c:pt idx="140">
                  <c:v>112.9</c:v>
                </c:pt>
                <c:pt idx="141">
                  <c:v>112.5</c:v>
                </c:pt>
                <c:pt idx="142">
                  <c:v>112.7</c:v>
                </c:pt>
                <c:pt idx="143">
                  <c:v>112.6</c:v>
                </c:pt>
                <c:pt idx="144">
                  <c:v>112.7</c:v>
                </c:pt>
                <c:pt idx="145">
                  <c:v>112.8</c:v>
                </c:pt>
                <c:pt idx="146">
                  <c:v>112.7</c:v>
                </c:pt>
                <c:pt idx="147">
                  <c:v>112.9</c:v>
                </c:pt>
                <c:pt idx="148">
                  <c:v>112.7</c:v>
                </c:pt>
                <c:pt idx="149">
                  <c:v>112.8</c:v>
                </c:pt>
                <c:pt idx="150">
                  <c:v>112.9</c:v>
                </c:pt>
                <c:pt idx="151">
                  <c:v>113.7</c:v>
                </c:pt>
                <c:pt idx="152">
                  <c:v>115.3</c:v>
                </c:pt>
                <c:pt idx="153">
                  <c:v>115.1</c:v>
                </c:pt>
                <c:pt idx="154">
                  <c:v>115.3</c:v>
                </c:pt>
                <c:pt idx="155">
                  <c:v>115.3</c:v>
                </c:pt>
                <c:pt idx="156">
                  <c:v>115.7</c:v>
                </c:pt>
                <c:pt idx="157">
                  <c:v>115.7</c:v>
                </c:pt>
                <c:pt idx="158">
                  <c:v>115.6</c:v>
                </c:pt>
                <c:pt idx="159">
                  <c:v>115.8</c:v>
                </c:pt>
                <c:pt idx="160">
                  <c:v>115.7</c:v>
                </c:pt>
                <c:pt idx="161">
                  <c:v>115.9</c:v>
                </c:pt>
                <c:pt idx="162">
                  <c:v>116.3</c:v>
                </c:pt>
                <c:pt idx="163">
                  <c:v>117.5</c:v>
                </c:pt>
                <c:pt idx="164">
                  <c:v>118.4</c:v>
                </c:pt>
                <c:pt idx="165">
                  <c:v>118.5</c:v>
                </c:pt>
                <c:pt idx="166">
                  <c:v>118.1</c:v>
                </c:pt>
                <c:pt idx="167">
                  <c:v>118</c:v>
                </c:pt>
                <c:pt idx="168">
                  <c:v>117.815</c:v>
                </c:pt>
                <c:pt idx="169">
                  <c:v>117.971</c:v>
                </c:pt>
                <c:pt idx="170">
                  <c:v>118.23099999999999</c:v>
                </c:pt>
                <c:pt idx="171">
                  <c:v>118.301</c:v>
                </c:pt>
                <c:pt idx="172">
                  <c:v>118.78700000000001</c:v>
                </c:pt>
                <c:pt idx="173">
                  <c:v>118.73399999999999</c:v>
                </c:pt>
                <c:pt idx="174">
                  <c:v>119.02500000000001</c:v>
                </c:pt>
                <c:pt idx="175">
                  <c:v>120.31100000000001</c:v>
                </c:pt>
                <c:pt idx="176">
                  <c:v>121.273</c:v>
                </c:pt>
                <c:pt idx="177">
                  <c:v>121.557</c:v>
                </c:pt>
                <c:pt idx="178">
                  <c:v>121.40900000000001</c:v>
                </c:pt>
                <c:pt idx="179">
                  <c:v>121.506</c:v>
                </c:pt>
                <c:pt idx="180">
                  <c:v>121.762</c:v>
                </c:pt>
                <c:pt idx="181">
                  <c:v>121.76600000000001</c:v>
                </c:pt>
                <c:pt idx="182">
                  <c:v>121.83199999999999</c:v>
                </c:pt>
                <c:pt idx="183">
                  <c:v>122.07299999999999</c:v>
                </c:pt>
                <c:pt idx="184">
                  <c:v>122.348</c:v>
                </c:pt>
                <c:pt idx="185">
                  <c:v>122.828</c:v>
                </c:pt>
                <c:pt idx="186">
                  <c:v>123.44499999999999</c:v>
                </c:pt>
                <c:pt idx="187">
                  <c:v>124.65300000000001</c:v>
                </c:pt>
                <c:pt idx="188">
                  <c:v>125.505</c:v>
                </c:pt>
                <c:pt idx="189">
                  <c:v>125.68600000000001</c:v>
                </c:pt>
                <c:pt idx="190">
                  <c:v>125.758</c:v>
                </c:pt>
                <c:pt idx="191">
                  <c:v>125.92100000000001</c:v>
                </c:pt>
                <c:pt idx="192">
                  <c:v>126.151</c:v>
                </c:pt>
                <c:pt idx="193">
                  <c:v>126.19</c:v>
                </c:pt>
                <c:pt idx="194">
                  <c:v>126.187</c:v>
                </c:pt>
                <c:pt idx="195">
                  <c:v>126.273</c:v>
                </c:pt>
                <c:pt idx="196">
                  <c:v>126.467</c:v>
                </c:pt>
                <c:pt idx="197">
                  <c:v>126.51900000000001</c:v>
                </c:pt>
                <c:pt idx="198">
                  <c:v>126.914</c:v>
                </c:pt>
                <c:pt idx="199">
                  <c:v>128.12799999999999</c:v>
                </c:pt>
                <c:pt idx="200">
                  <c:v>129.035</c:v>
                </c:pt>
                <c:pt idx="201">
                  <c:v>129.12799999999999</c:v>
                </c:pt>
                <c:pt idx="202">
                  <c:v>128.845</c:v>
                </c:pt>
                <c:pt idx="203">
                  <c:v>128.88300000000001</c:v>
                </c:pt>
                <c:pt idx="204">
                  <c:v>129.072</c:v>
                </c:pt>
                <c:pt idx="205">
                  <c:v>129.10499999999999</c:v>
                </c:pt>
                <c:pt idx="206">
                  <c:v>129.23599999999999</c:v>
                </c:pt>
                <c:pt idx="207">
                  <c:v>129.34399999999999</c:v>
                </c:pt>
                <c:pt idx="208">
                  <c:v>129.27000000000001</c:v>
                </c:pt>
                <c:pt idx="209">
                  <c:v>129.26300000000001</c:v>
                </c:pt>
                <c:pt idx="210">
                  <c:v>129.58600000000001</c:v>
                </c:pt>
                <c:pt idx="211">
                  <c:v>130.59899999999999</c:v>
                </c:pt>
                <c:pt idx="212">
                  <c:v>131.154</c:v>
                </c:pt>
                <c:pt idx="213">
                  <c:v>130.959</c:v>
                </c:pt>
                <c:pt idx="214">
                  <c:v>130.89400000000001</c:v>
                </c:pt>
                <c:pt idx="215">
                  <c:v>130.548</c:v>
                </c:pt>
                <c:pt idx="216">
                  <c:v>130.66499999999999</c:v>
                </c:pt>
                <c:pt idx="217">
                  <c:v>130.69200000000001</c:v>
                </c:pt>
                <c:pt idx="218">
                  <c:v>130.68199999999999</c:v>
                </c:pt>
                <c:pt idx="219">
                  <c:v>130.643</c:v>
                </c:pt>
                <c:pt idx="220">
                  <c:v>130.6</c:v>
                </c:pt>
                <c:pt idx="221">
                  <c:v>130.56800000000001</c:v>
                </c:pt>
                <c:pt idx="222">
                  <c:v>130.85900000000001</c:v>
                </c:pt>
                <c:pt idx="223">
                  <c:v>132.02799999999999</c:v>
                </c:pt>
                <c:pt idx="224">
                  <c:v>132.62700000000001</c:v>
                </c:pt>
                <c:pt idx="225">
                  <c:v>132.755</c:v>
                </c:pt>
                <c:pt idx="226">
                  <c:v>132.75</c:v>
                </c:pt>
                <c:pt idx="227">
                  <c:v>132.72800000000001</c:v>
                </c:pt>
                <c:pt idx="228">
                  <c:v>133.06700000000001</c:v>
                </c:pt>
                <c:pt idx="229">
                  <c:v>133.19900000000001</c:v>
                </c:pt>
                <c:pt idx="230">
                  <c:v>133.23500000000001</c:v>
                </c:pt>
                <c:pt idx="231">
                  <c:v>133.28399999999999</c:v>
                </c:pt>
                <c:pt idx="232">
                  <c:v>133.47</c:v>
                </c:pt>
                <c:pt idx="233">
                  <c:v>133.45599999999999</c:v>
                </c:pt>
                <c:pt idx="234">
                  <c:v>133.54599999999999</c:v>
                </c:pt>
                <c:pt idx="235">
                  <c:v>134.03899999999999</c:v>
                </c:pt>
                <c:pt idx="236">
                  <c:v>134.63900000000001</c:v>
                </c:pt>
                <c:pt idx="237">
                  <c:v>134.767</c:v>
                </c:pt>
                <c:pt idx="238">
                  <c:v>134.73599999999999</c:v>
                </c:pt>
                <c:pt idx="239">
                  <c:v>134.69399999999999</c:v>
                </c:pt>
                <c:pt idx="240">
                  <c:v>135.22499999999999</c:v>
                </c:pt>
                <c:pt idx="241">
                  <c:v>135.517</c:v>
                </c:pt>
                <c:pt idx="242">
                  <c:v>135.625</c:v>
                </c:pt>
                <c:pt idx="243">
                  <c:v>135.22999999999999</c:v>
                </c:pt>
                <c:pt idx="244">
                  <c:v>135.20400000000001</c:v>
                </c:pt>
                <c:pt idx="245">
                  <c:v>135.09800000000001</c:v>
                </c:pt>
                <c:pt idx="246">
                  <c:v>135.334</c:v>
                </c:pt>
                <c:pt idx="247">
                  <c:v>136.119</c:v>
                </c:pt>
                <c:pt idx="248">
                  <c:v>136.72300000000001</c:v>
                </c:pt>
                <c:pt idx="249">
                  <c:v>136.86000000000001</c:v>
                </c:pt>
                <c:pt idx="250">
                  <c:v>136.84399999999999</c:v>
                </c:pt>
                <c:pt idx="251">
                  <c:v>136.857</c:v>
                </c:pt>
                <c:pt idx="252">
                  <c:v>137.005</c:v>
                </c:pt>
                <c:pt idx="253">
                  <c:v>137.04499999999999</c:v>
                </c:pt>
                <c:pt idx="254">
                  <c:v>137.125</c:v>
                </c:pt>
                <c:pt idx="255">
                  <c:v>137.279</c:v>
                </c:pt>
                <c:pt idx="256">
                  <c:v>137.244</c:v>
                </c:pt>
                <c:pt idx="257">
                  <c:v>137.279</c:v>
                </c:pt>
                <c:pt idx="258">
                  <c:v>137.499</c:v>
                </c:pt>
                <c:pt idx="259">
                  <c:v>138.13900000000001</c:v>
                </c:pt>
                <c:pt idx="260">
                  <c:v>138.47399999999999</c:v>
                </c:pt>
                <c:pt idx="261">
                  <c:v>138.00800000000001</c:v>
                </c:pt>
                <c:pt idx="262">
                  <c:v>137.708</c:v>
                </c:pt>
                <c:pt idx="263">
                  <c:v>137.41</c:v>
                </c:pt>
                <c:pt idx="264">
                  <c:v>137.60400000000001</c:v>
                </c:pt>
                <c:pt idx="265">
                  <c:v>137.56</c:v>
                </c:pt>
                <c:pt idx="266">
                  <c:v>137.56399999999999</c:v>
                </c:pt>
                <c:pt idx="267">
                  <c:v>137.70699999999999</c:v>
                </c:pt>
                <c:pt idx="268">
                  <c:v>137.4</c:v>
                </c:pt>
                <c:pt idx="269">
                  <c:v>137.42500000000001</c:v>
                </c:pt>
                <c:pt idx="270">
                  <c:v>137.6</c:v>
                </c:pt>
              </c:numCache>
            </c:numRef>
          </c:val>
          <c:smooth val="0"/>
          <c:extLst>
            <c:ext xmlns:c16="http://schemas.microsoft.com/office/drawing/2014/chart" uri="{C3380CC4-5D6E-409C-BE32-E72D297353CC}">
              <c16:uniqueId val="{00000000-80D4-4E5A-81D8-EF4FD6254E88}"/>
            </c:ext>
          </c:extLst>
        </c:ser>
        <c:dLbls>
          <c:showLegendKey val="0"/>
          <c:showVal val="0"/>
          <c:showCatName val="0"/>
          <c:showSerName val="0"/>
          <c:showPercent val="0"/>
          <c:showBubbleSize val="0"/>
        </c:dLbls>
        <c:marker val="1"/>
        <c:smooth val="0"/>
        <c:axId val="740842320"/>
        <c:axId val="740843304"/>
      </c:lineChart>
      <c:dateAx>
        <c:axId val="740842320"/>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740843304"/>
        <c:crosses val="autoZero"/>
        <c:auto val="1"/>
        <c:lblOffset val="100"/>
        <c:baseTimeUnit val="months"/>
      </c:dateAx>
      <c:valAx>
        <c:axId val="740843304"/>
        <c:scaling>
          <c:orientation val="minMax"/>
        </c:scaling>
        <c:delete val="0"/>
        <c:axPos val="l"/>
        <c:numFmt formatCode="General" sourceLinked="0"/>
        <c:majorTickMark val="out"/>
        <c:minorTickMark val="none"/>
        <c:tickLblPos val="nextTo"/>
        <c:txPr>
          <a:bodyPr/>
          <a:lstStyle/>
          <a:p>
            <a:pPr>
              <a:defRPr sz="800" b="0"/>
            </a:pPr>
            <a:endParaRPr lang="en-US"/>
          </a:p>
        </c:txPr>
        <c:crossAx val="74084232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Food, Beverages / Origina Data</a:t>
            </a:r>
          </a:p>
        </c:rich>
      </c:tx>
      <c:layout/>
      <c:overlay val="0"/>
    </c:title>
    <c:autoTitleDeleted val="0"/>
    <c:plotArea>
      <c:layout/>
      <c:lineChart>
        <c:grouping val="standard"/>
        <c:varyColors val="0"/>
        <c:ser>
          <c:idx val="0"/>
          <c:order val="0"/>
          <c:spPr>
            <a:ln>
              <a:solidFill>
                <a:srgbClr val="333399"/>
              </a:solidFill>
              <a:prstDash val="solid"/>
            </a:ln>
          </c:spPr>
          <c:marker>
            <c:symbol val="diamond"/>
            <c:size val="3"/>
          </c:marker>
          <c:cat>
            <c:numRef>
              <c:f>Data!$A$4:$A$274</c:f>
              <c:numCache>
                <c:formatCode>mmm\-yy</c:formatCode>
                <c:ptCount val="271"/>
                <c:pt idx="0">
                  <c:v>33970</c:v>
                </c:pt>
                <c:pt idx="1">
                  <c:v>34001</c:v>
                </c:pt>
                <c:pt idx="2">
                  <c:v>34029</c:v>
                </c:pt>
                <c:pt idx="3">
                  <c:v>34060</c:v>
                </c:pt>
                <c:pt idx="4">
                  <c:v>34090</c:v>
                </c:pt>
                <c:pt idx="5">
                  <c:v>34121</c:v>
                </c:pt>
                <c:pt idx="6">
                  <c:v>34151</c:v>
                </c:pt>
                <c:pt idx="7">
                  <c:v>34182</c:v>
                </c:pt>
                <c:pt idx="8">
                  <c:v>34213</c:v>
                </c:pt>
                <c:pt idx="9">
                  <c:v>34243</c:v>
                </c:pt>
                <c:pt idx="10">
                  <c:v>34274</c:v>
                </c:pt>
                <c:pt idx="11">
                  <c:v>34304</c:v>
                </c:pt>
                <c:pt idx="12">
                  <c:v>34335</c:v>
                </c:pt>
                <c:pt idx="13">
                  <c:v>34366</c:v>
                </c:pt>
                <c:pt idx="14">
                  <c:v>34394</c:v>
                </c:pt>
                <c:pt idx="15">
                  <c:v>34425</c:v>
                </c:pt>
                <c:pt idx="16">
                  <c:v>34455</c:v>
                </c:pt>
                <c:pt idx="17">
                  <c:v>34486</c:v>
                </c:pt>
                <c:pt idx="18">
                  <c:v>34516</c:v>
                </c:pt>
                <c:pt idx="19">
                  <c:v>34547</c:v>
                </c:pt>
                <c:pt idx="20">
                  <c:v>34578</c:v>
                </c:pt>
                <c:pt idx="21">
                  <c:v>34608</c:v>
                </c:pt>
                <c:pt idx="22">
                  <c:v>34639</c:v>
                </c:pt>
                <c:pt idx="23">
                  <c:v>34669</c:v>
                </c:pt>
                <c:pt idx="24">
                  <c:v>34700</c:v>
                </c:pt>
                <c:pt idx="25">
                  <c:v>34731</c:v>
                </c:pt>
                <c:pt idx="26">
                  <c:v>34759</c:v>
                </c:pt>
                <c:pt idx="27">
                  <c:v>34790</c:v>
                </c:pt>
                <c:pt idx="28">
                  <c:v>34820</c:v>
                </c:pt>
                <c:pt idx="29">
                  <c:v>34851</c:v>
                </c:pt>
                <c:pt idx="30">
                  <c:v>34881</c:v>
                </c:pt>
                <c:pt idx="31">
                  <c:v>34912</c:v>
                </c:pt>
                <c:pt idx="32">
                  <c:v>34943</c:v>
                </c:pt>
                <c:pt idx="33">
                  <c:v>34973</c:v>
                </c:pt>
                <c:pt idx="34">
                  <c:v>35004</c:v>
                </c:pt>
                <c:pt idx="35">
                  <c:v>35034</c:v>
                </c:pt>
                <c:pt idx="36">
                  <c:v>35065</c:v>
                </c:pt>
                <c:pt idx="37">
                  <c:v>35096</c:v>
                </c:pt>
                <c:pt idx="38">
                  <c:v>35125</c:v>
                </c:pt>
                <c:pt idx="39">
                  <c:v>35156</c:v>
                </c:pt>
                <c:pt idx="40">
                  <c:v>35186</c:v>
                </c:pt>
                <c:pt idx="41">
                  <c:v>35217</c:v>
                </c:pt>
                <c:pt idx="42">
                  <c:v>35247</c:v>
                </c:pt>
                <c:pt idx="43">
                  <c:v>35278</c:v>
                </c:pt>
                <c:pt idx="44">
                  <c:v>35309</c:v>
                </c:pt>
                <c:pt idx="45">
                  <c:v>35339</c:v>
                </c:pt>
                <c:pt idx="46">
                  <c:v>35370</c:v>
                </c:pt>
                <c:pt idx="47">
                  <c:v>35400</c:v>
                </c:pt>
                <c:pt idx="48">
                  <c:v>35431</c:v>
                </c:pt>
                <c:pt idx="49">
                  <c:v>35462</c:v>
                </c:pt>
                <c:pt idx="50">
                  <c:v>35490</c:v>
                </c:pt>
                <c:pt idx="51">
                  <c:v>35521</c:v>
                </c:pt>
                <c:pt idx="52">
                  <c:v>35551</c:v>
                </c:pt>
                <c:pt idx="53">
                  <c:v>35582</c:v>
                </c:pt>
                <c:pt idx="54">
                  <c:v>35612</c:v>
                </c:pt>
                <c:pt idx="55">
                  <c:v>35643</c:v>
                </c:pt>
                <c:pt idx="56">
                  <c:v>35674</c:v>
                </c:pt>
                <c:pt idx="57">
                  <c:v>35704</c:v>
                </c:pt>
                <c:pt idx="58">
                  <c:v>35735</c:v>
                </c:pt>
                <c:pt idx="59">
                  <c:v>35765</c:v>
                </c:pt>
                <c:pt idx="60">
                  <c:v>35796</c:v>
                </c:pt>
                <c:pt idx="61">
                  <c:v>35827</c:v>
                </c:pt>
                <c:pt idx="62">
                  <c:v>35855</c:v>
                </c:pt>
                <c:pt idx="63">
                  <c:v>35886</c:v>
                </c:pt>
                <c:pt idx="64">
                  <c:v>35916</c:v>
                </c:pt>
                <c:pt idx="65">
                  <c:v>35947</c:v>
                </c:pt>
                <c:pt idx="66">
                  <c:v>35977</c:v>
                </c:pt>
                <c:pt idx="67">
                  <c:v>36008</c:v>
                </c:pt>
                <c:pt idx="68">
                  <c:v>36039</c:v>
                </c:pt>
                <c:pt idx="69">
                  <c:v>36069</c:v>
                </c:pt>
                <c:pt idx="70">
                  <c:v>36100</c:v>
                </c:pt>
                <c:pt idx="71">
                  <c:v>36130</c:v>
                </c:pt>
                <c:pt idx="72">
                  <c:v>36161</c:v>
                </c:pt>
                <c:pt idx="73">
                  <c:v>36192</c:v>
                </c:pt>
                <c:pt idx="74">
                  <c:v>36220</c:v>
                </c:pt>
                <c:pt idx="75">
                  <c:v>36251</c:v>
                </c:pt>
                <c:pt idx="76">
                  <c:v>36281</c:v>
                </c:pt>
                <c:pt idx="77">
                  <c:v>36312</c:v>
                </c:pt>
                <c:pt idx="78">
                  <c:v>36342</c:v>
                </c:pt>
                <c:pt idx="79">
                  <c:v>36373</c:v>
                </c:pt>
                <c:pt idx="80">
                  <c:v>36404</c:v>
                </c:pt>
                <c:pt idx="81">
                  <c:v>36434</c:v>
                </c:pt>
                <c:pt idx="82">
                  <c:v>36465</c:v>
                </c:pt>
                <c:pt idx="83">
                  <c:v>36495</c:v>
                </c:pt>
                <c:pt idx="84">
                  <c:v>36526</c:v>
                </c:pt>
                <c:pt idx="85">
                  <c:v>36557</c:v>
                </c:pt>
                <c:pt idx="86">
                  <c:v>36586</c:v>
                </c:pt>
                <c:pt idx="87">
                  <c:v>36617</c:v>
                </c:pt>
                <c:pt idx="88">
                  <c:v>36647</c:v>
                </c:pt>
                <c:pt idx="89">
                  <c:v>36678</c:v>
                </c:pt>
                <c:pt idx="90">
                  <c:v>36708</c:v>
                </c:pt>
                <c:pt idx="91">
                  <c:v>36739</c:v>
                </c:pt>
                <c:pt idx="92">
                  <c:v>36770</c:v>
                </c:pt>
                <c:pt idx="93">
                  <c:v>36800</c:v>
                </c:pt>
                <c:pt idx="94">
                  <c:v>36831</c:v>
                </c:pt>
                <c:pt idx="95">
                  <c:v>36861</c:v>
                </c:pt>
                <c:pt idx="96">
                  <c:v>36892</c:v>
                </c:pt>
                <c:pt idx="97">
                  <c:v>36923</c:v>
                </c:pt>
                <c:pt idx="98">
                  <c:v>36951</c:v>
                </c:pt>
                <c:pt idx="99">
                  <c:v>36982</c:v>
                </c:pt>
                <c:pt idx="100">
                  <c:v>37012</c:v>
                </c:pt>
                <c:pt idx="101">
                  <c:v>37043</c:v>
                </c:pt>
                <c:pt idx="102">
                  <c:v>37073</c:v>
                </c:pt>
                <c:pt idx="103">
                  <c:v>37104</c:v>
                </c:pt>
                <c:pt idx="104">
                  <c:v>37135</c:v>
                </c:pt>
                <c:pt idx="105">
                  <c:v>37165</c:v>
                </c:pt>
                <c:pt idx="106">
                  <c:v>37196</c:v>
                </c:pt>
                <c:pt idx="107">
                  <c:v>37226</c:v>
                </c:pt>
                <c:pt idx="108">
                  <c:v>37257</c:v>
                </c:pt>
                <c:pt idx="109">
                  <c:v>37288</c:v>
                </c:pt>
                <c:pt idx="110">
                  <c:v>37316</c:v>
                </c:pt>
                <c:pt idx="111">
                  <c:v>37347</c:v>
                </c:pt>
                <c:pt idx="112">
                  <c:v>37377</c:v>
                </c:pt>
                <c:pt idx="113">
                  <c:v>37408</c:v>
                </c:pt>
                <c:pt idx="114">
                  <c:v>37438</c:v>
                </c:pt>
                <c:pt idx="115">
                  <c:v>37469</c:v>
                </c:pt>
                <c:pt idx="116">
                  <c:v>37500</c:v>
                </c:pt>
                <c:pt idx="117">
                  <c:v>37530</c:v>
                </c:pt>
                <c:pt idx="118">
                  <c:v>37561</c:v>
                </c:pt>
                <c:pt idx="119">
                  <c:v>37591</c:v>
                </c:pt>
                <c:pt idx="120">
                  <c:v>37622</c:v>
                </c:pt>
                <c:pt idx="121">
                  <c:v>37653</c:v>
                </c:pt>
                <c:pt idx="122">
                  <c:v>37681</c:v>
                </c:pt>
                <c:pt idx="123">
                  <c:v>37712</c:v>
                </c:pt>
                <c:pt idx="124">
                  <c:v>37742</c:v>
                </c:pt>
                <c:pt idx="125">
                  <c:v>37773</c:v>
                </c:pt>
                <c:pt idx="126">
                  <c:v>37803</c:v>
                </c:pt>
                <c:pt idx="127">
                  <c:v>37834</c:v>
                </c:pt>
                <c:pt idx="128">
                  <c:v>37865</c:v>
                </c:pt>
                <c:pt idx="129">
                  <c:v>37895</c:v>
                </c:pt>
                <c:pt idx="130">
                  <c:v>37926</c:v>
                </c:pt>
                <c:pt idx="131">
                  <c:v>37956</c:v>
                </c:pt>
                <c:pt idx="132">
                  <c:v>37987</c:v>
                </c:pt>
                <c:pt idx="133">
                  <c:v>38018</c:v>
                </c:pt>
                <c:pt idx="134">
                  <c:v>38047</c:v>
                </c:pt>
                <c:pt idx="135">
                  <c:v>38078</c:v>
                </c:pt>
                <c:pt idx="136">
                  <c:v>38108</c:v>
                </c:pt>
                <c:pt idx="137">
                  <c:v>38139</c:v>
                </c:pt>
                <c:pt idx="138">
                  <c:v>38169</c:v>
                </c:pt>
                <c:pt idx="139">
                  <c:v>38200</c:v>
                </c:pt>
                <c:pt idx="140">
                  <c:v>38231</c:v>
                </c:pt>
                <c:pt idx="141">
                  <c:v>38261</c:v>
                </c:pt>
                <c:pt idx="142">
                  <c:v>38292</c:v>
                </c:pt>
                <c:pt idx="143">
                  <c:v>38322</c:v>
                </c:pt>
                <c:pt idx="144">
                  <c:v>38353</c:v>
                </c:pt>
                <c:pt idx="145">
                  <c:v>38384</c:v>
                </c:pt>
                <c:pt idx="146">
                  <c:v>38412</c:v>
                </c:pt>
                <c:pt idx="147">
                  <c:v>38443</c:v>
                </c:pt>
                <c:pt idx="148">
                  <c:v>38473</c:v>
                </c:pt>
                <c:pt idx="149">
                  <c:v>38504</c:v>
                </c:pt>
                <c:pt idx="150">
                  <c:v>38534</c:v>
                </c:pt>
                <c:pt idx="151">
                  <c:v>38565</c:v>
                </c:pt>
                <c:pt idx="152">
                  <c:v>38596</c:v>
                </c:pt>
                <c:pt idx="153">
                  <c:v>38626</c:v>
                </c:pt>
                <c:pt idx="154">
                  <c:v>38657</c:v>
                </c:pt>
                <c:pt idx="155">
                  <c:v>38687</c:v>
                </c:pt>
                <c:pt idx="156">
                  <c:v>38718</c:v>
                </c:pt>
                <c:pt idx="157">
                  <c:v>38749</c:v>
                </c:pt>
                <c:pt idx="158">
                  <c:v>38777</c:v>
                </c:pt>
                <c:pt idx="159">
                  <c:v>38808</c:v>
                </c:pt>
                <c:pt idx="160">
                  <c:v>38838</c:v>
                </c:pt>
                <c:pt idx="161">
                  <c:v>38869</c:v>
                </c:pt>
                <c:pt idx="162">
                  <c:v>38899</c:v>
                </c:pt>
                <c:pt idx="163">
                  <c:v>38930</c:v>
                </c:pt>
                <c:pt idx="164">
                  <c:v>38961</c:v>
                </c:pt>
                <c:pt idx="165">
                  <c:v>38991</c:v>
                </c:pt>
                <c:pt idx="166">
                  <c:v>39022</c:v>
                </c:pt>
                <c:pt idx="167">
                  <c:v>39052</c:v>
                </c:pt>
                <c:pt idx="168">
                  <c:v>39083</c:v>
                </c:pt>
                <c:pt idx="169">
                  <c:v>39114</c:v>
                </c:pt>
                <c:pt idx="170">
                  <c:v>39142</c:v>
                </c:pt>
                <c:pt idx="171">
                  <c:v>39173</c:v>
                </c:pt>
                <c:pt idx="172">
                  <c:v>39203</c:v>
                </c:pt>
                <c:pt idx="173">
                  <c:v>39234</c:v>
                </c:pt>
                <c:pt idx="174">
                  <c:v>39264</c:v>
                </c:pt>
                <c:pt idx="175">
                  <c:v>39295</c:v>
                </c:pt>
                <c:pt idx="176">
                  <c:v>39326</c:v>
                </c:pt>
                <c:pt idx="177">
                  <c:v>39356</c:v>
                </c:pt>
                <c:pt idx="178">
                  <c:v>39387</c:v>
                </c:pt>
                <c:pt idx="179">
                  <c:v>39417</c:v>
                </c:pt>
                <c:pt idx="180">
                  <c:v>39448</c:v>
                </c:pt>
                <c:pt idx="181">
                  <c:v>39479</c:v>
                </c:pt>
                <c:pt idx="182">
                  <c:v>39508</c:v>
                </c:pt>
                <c:pt idx="183">
                  <c:v>39539</c:v>
                </c:pt>
                <c:pt idx="184">
                  <c:v>39569</c:v>
                </c:pt>
                <c:pt idx="185">
                  <c:v>39600</c:v>
                </c:pt>
                <c:pt idx="186">
                  <c:v>39630</c:v>
                </c:pt>
                <c:pt idx="187">
                  <c:v>39661</c:v>
                </c:pt>
                <c:pt idx="188">
                  <c:v>39692</c:v>
                </c:pt>
                <c:pt idx="189">
                  <c:v>39722</c:v>
                </c:pt>
                <c:pt idx="190">
                  <c:v>39753</c:v>
                </c:pt>
                <c:pt idx="191">
                  <c:v>39783</c:v>
                </c:pt>
                <c:pt idx="192">
                  <c:v>39814</c:v>
                </c:pt>
                <c:pt idx="193">
                  <c:v>39845</c:v>
                </c:pt>
                <c:pt idx="194">
                  <c:v>39873</c:v>
                </c:pt>
                <c:pt idx="195">
                  <c:v>39904</c:v>
                </c:pt>
                <c:pt idx="196">
                  <c:v>39934</c:v>
                </c:pt>
                <c:pt idx="197">
                  <c:v>39965</c:v>
                </c:pt>
                <c:pt idx="198">
                  <c:v>39995</c:v>
                </c:pt>
                <c:pt idx="199">
                  <c:v>40026</c:v>
                </c:pt>
                <c:pt idx="200">
                  <c:v>40057</c:v>
                </c:pt>
                <c:pt idx="201">
                  <c:v>40087</c:v>
                </c:pt>
                <c:pt idx="202">
                  <c:v>40118</c:v>
                </c:pt>
                <c:pt idx="203">
                  <c:v>40148</c:v>
                </c:pt>
                <c:pt idx="204">
                  <c:v>40179</c:v>
                </c:pt>
                <c:pt idx="205">
                  <c:v>40210</c:v>
                </c:pt>
                <c:pt idx="206">
                  <c:v>40238</c:v>
                </c:pt>
                <c:pt idx="207">
                  <c:v>40269</c:v>
                </c:pt>
                <c:pt idx="208">
                  <c:v>40299</c:v>
                </c:pt>
                <c:pt idx="209">
                  <c:v>40330</c:v>
                </c:pt>
                <c:pt idx="210">
                  <c:v>40360</c:v>
                </c:pt>
                <c:pt idx="211">
                  <c:v>40391</c:v>
                </c:pt>
                <c:pt idx="212">
                  <c:v>40422</c:v>
                </c:pt>
                <c:pt idx="213">
                  <c:v>40452</c:v>
                </c:pt>
                <c:pt idx="214">
                  <c:v>40483</c:v>
                </c:pt>
                <c:pt idx="215">
                  <c:v>40513</c:v>
                </c:pt>
                <c:pt idx="216">
                  <c:v>40544</c:v>
                </c:pt>
                <c:pt idx="217">
                  <c:v>40575</c:v>
                </c:pt>
                <c:pt idx="218">
                  <c:v>40603</c:v>
                </c:pt>
                <c:pt idx="219">
                  <c:v>40634</c:v>
                </c:pt>
                <c:pt idx="220">
                  <c:v>40664</c:v>
                </c:pt>
                <c:pt idx="221">
                  <c:v>40695</c:v>
                </c:pt>
                <c:pt idx="222">
                  <c:v>40725</c:v>
                </c:pt>
                <c:pt idx="223">
                  <c:v>40756</c:v>
                </c:pt>
                <c:pt idx="224">
                  <c:v>40787</c:v>
                </c:pt>
                <c:pt idx="225">
                  <c:v>40817</c:v>
                </c:pt>
                <c:pt idx="226">
                  <c:v>40848</c:v>
                </c:pt>
                <c:pt idx="227">
                  <c:v>40878</c:v>
                </c:pt>
                <c:pt idx="228">
                  <c:v>40909</c:v>
                </c:pt>
                <c:pt idx="229">
                  <c:v>40940</c:v>
                </c:pt>
                <c:pt idx="230">
                  <c:v>40969</c:v>
                </c:pt>
                <c:pt idx="231">
                  <c:v>41000</c:v>
                </c:pt>
                <c:pt idx="232">
                  <c:v>41030</c:v>
                </c:pt>
                <c:pt idx="233">
                  <c:v>41061</c:v>
                </c:pt>
                <c:pt idx="234">
                  <c:v>41091</c:v>
                </c:pt>
                <c:pt idx="235">
                  <c:v>41122</c:v>
                </c:pt>
                <c:pt idx="236">
                  <c:v>41153</c:v>
                </c:pt>
                <c:pt idx="237">
                  <c:v>41183</c:v>
                </c:pt>
                <c:pt idx="238">
                  <c:v>41214</c:v>
                </c:pt>
                <c:pt idx="239">
                  <c:v>41244</c:v>
                </c:pt>
                <c:pt idx="240">
                  <c:v>41275</c:v>
                </c:pt>
                <c:pt idx="241">
                  <c:v>41306</c:v>
                </c:pt>
                <c:pt idx="242">
                  <c:v>41334</c:v>
                </c:pt>
                <c:pt idx="243">
                  <c:v>41365</c:v>
                </c:pt>
                <c:pt idx="244">
                  <c:v>41395</c:v>
                </c:pt>
                <c:pt idx="245">
                  <c:v>41426</c:v>
                </c:pt>
                <c:pt idx="246">
                  <c:v>41456</c:v>
                </c:pt>
                <c:pt idx="247">
                  <c:v>41487</c:v>
                </c:pt>
                <c:pt idx="248">
                  <c:v>41518</c:v>
                </c:pt>
                <c:pt idx="249">
                  <c:v>41548</c:v>
                </c:pt>
                <c:pt idx="250">
                  <c:v>41579</c:v>
                </c:pt>
                <c:pt idx="251">
                  <c:v>41609</c:v>
                </c:pt>
                <c:pt idx="252">
                  <c:v>41640</c:v>
                </c:pt>
                <c:pt idx="253">
                  <c:v>41671</c:v>
                </c:pt>
                <c:pt idx="254">
                  <c:v>41699</c:v>
                </c:pt>
                <c:pt idx="255">
                  <c:v>41730</c:v>
                </c:pt>
                <c:pt idx="256">
                  <c:v>41760</c:v>
                </c:pt>
                <c:pt idx="257">
                  <c:v>41791</c:v>
                </c:pt>
                <c:pt idx="258">
                  <c:v>41821</c:v>
                </c:pt>
                <c:pt idx="259">
                  <c:v>41852</c:v>
                </c:pt>
                <c:pt idx="260">
                  <c:v>41883</c:v>
                </c:pt>
                <c:pt idx="261">
                  <c:v>41913</c:v>
                </c:pt>
                <c:pt idx="262">
                  <c:v>41944</c:v>
                </c:pt>
                <c:pt idx="263">
                  <c:v>41974</c:v>
                </c:pt>
                <c:pt idx="264">
                  <c:v>42005</c:v>
                </c:pt>
                <c:pt idx="265">
                  <c:v>42036</c:v>
                </c:pt>
                <c:pt idx="266">
                  <c:v>42064</c:v>
                </c:pt>
                <c:pt idx="267">
                  <c:v>42095</c:v>
                </c:pt>
                <c:pt idx="268">
                  <c:v>42125</c:v>
                </c:pt>
                <c:pt idx="269">
                  <c:v>42156</c:v>
                </c:pt>
                <c:pt idx="270">
                  <c:v>42186</c:v>
                </c:pt>
              </c:numCache>
            </c:numRef>
          </c:cat>
          <c:val>
            <c:numRef>
              <c:f>Data!$E$4:$E$274</c:f>
              <c:numCache>
                <c:formatCode>0.0</c:formatCode>
                <c:ptCount val="271"/>
                <c:pt idx="0">
                  <c:v>140.5</c:v>
                </c:pt>
                <c:pt idx="1">
                  <c:v>140.69999999999999</c:v>
                </c:pt>
                <c:pt idx="2">
                  <c:v>140.9</c:v>
                </c:pt>
                <c:pt idx="3">
                  <c:v>141.4</c:v>
                </c:pt>
                <c:pt idx="4">
                  <c:v>141.80000000000001</c:v>
                </c:pt>
                <c:pt idx="5">
                  <c:v>141.1</c:v>
                </c:pt>
                <c:pt idx="6">
                  <c:v>141.1</c:v>
                </c:pt>
                <c:pt idx="7">
                  <c:v>141.5</c:v>
                </c:pt>
                <c:pt idx="8">
                  <c:v>141.80000000000001</c:v>
                </c:pt>
                <c:pt idx="9">
                  <c:v>142.30000000000001</c:v>
                </c:pt>
                <c:pt idx="10">
                  <c:v>142.6</c:v>
                </c:pt>
                <c:pt idx="11">
                  <c:v>143.30000000000001</c:v>
                </c:pt>
                <c:pt idx="12">
                  <c:v>144.30000000000001</c:v>
                </c:pt>
                <c:pt idx="13">
                  <c:v>143.6</c:v>
                </c:pt>
                <c:pt idx="14">
                  <c:v>143.9</c:v>
                </c:pt>
                <c:pt idx="15">
                  <c:v>144</c:v>
                </c:pt>
                <c:pt idx="16">
                  <c:v>144.1</c:v>
                </c:pt>
                <c:pt idx="17">
                  <c:v>144.19999999999999</c:v>
                </c:pt>
                <c:pt idx="18">
                  <c:v>144.80000000000001</c:v>
                </c:pt>
                <c:pt idx="19">
                  <c:v>145.30000000000001</c:v>
                </c:pt>
                <c:pt idx="20">
                  <c:v>145.6</c:v>
                </c:pt>
                <c:pt idx="21">
                  <c:v>145.6</c:v>
                </c:pt>
                <c:pt idx="22">
                  <c:v>145.9</c:v>
                </c:pt>
                <c:pt idx="23">
                  <c:v>147.19999999999999</c:v>
                </c:pt>
                <c:pt idx="24">
                  <c:v>147.9</c:v>
                </c:pt>
                <c:pt idx="25">
                  <c:v>147.80000000000001</c:v>
                </c:pt>
                <c:pt idx="26">
                  <c:v>147.9</c:v>
                </c:pt>
                <c:pt idx="27">
                  <c:v>148.9</c:v>
                </c:pt>
                <c:pt idx="28">
                  <c:v>148.69999999999999</c:v>
                </c:pt>
                <c:pt idx="29">
                  <c:v>148.4</c:v>
                </c:pt>
                <c:pt idx="30">
                  <c:v>148.6</c:v>
                </c:pt>
                <c:pt idx="31">
                  <c:v>148.9</c:v>
                </c:pt>
                <c:pt idx="32">
                  <c:v>149.4</c:v>
                </c:pt>
                <c:pt idx="33">
                  <c:v>149.80000000000001</c:v>
                </c:pt>
                <c:pt idx="34">
                  <c:v>149.80000000000001</c:v>
                </c:pt>
                <c:pt idx="35">
                  <c:v>150.30000000000001</c:v>
                </c:pt>
                <c:pt idx="36">
                  <c:v>151.4</c:v>
                </c:pt>
                <c:pt idx="37">
                  <c:v>151.30000000000001</c:v>
                </c:pt>
                <c:pt idx="38">
                  <c:v>152.1</c:v>
                </c:pt>
                <c:pt idx="39">
                  <c:v>152.69999999999999</c:v>
                </c:pt>
                <c:pt idx="40">
                  <c:v>152.5</c:v>
                </c:pt>
                <c:pt idx="41">
                  <c:v>153.1</c:v>
                </c:pt>
                <c:pt idx="42">
                  <c:v>153.6</c:v>
                </c:pt>
                <c:pt idx="43">
                  <c:v>154.19999999999999</c:v>
                </c:pt>
                <c:pt idx="44">
                  <c:v>155</c:v>
                </c:pt>
                <c:pt idx="45">
                  <c:v>155.80000000000001</c:v>
                </c:pt>
                <c:pt idx="46">
                  <c:v>156.19999999999999</c:v>
                </c:pt>
                <c:pt idx="47">
                  <c:v>156.6</c:v>
                </c:pt>
                <c:pt idx="48">
                  <c:v>156.9</c:v>
                </c:pt>
                <c:pt idx="49">
                  <c:v>156.9</c:v>
                </c:pt>
                <c:pt idx="50">
                  <c:v>157.1</c:v>
                </c:pt>
                <c:pt idx="51">
                  <c:v>157.1</c:v>
                </c:pt>
                <c:pt idx="52">
                  <c:v>157.1</c:v>
                </c:pt>
                <c:pt idx="53">
                  <c:v>157.1</c:v>
                </c:pt>
                <c:pt idx="54">
                  <c:v>157.5</c:v>
                </c:pt>
                <c:pt idx="55">
                  <c:v>158.1</c:v>
                </c:pt>
                <c:pt idx="56">
                  <c:v>158.4</c:v>
                </c:pt>
                <c:pt idx="57">
                  <c:v>158.69999999999999</c:v>
                </c:pt>
                <c:pt idx="58">
                  <c:v>158.9</c:v>
                </c:pt>
                <c:pt idx="59">
                  <c:v>159.1</c:v>
                </c:pt>
                <c:pt idx="60">
                  <c:v>160.30000000000001</c:v>
                </c:pt>
                <c:pt idx="61">
                  <c:v>159.80000000000001</c:v>
                </c:pt>
                <c:pt idx="62">
                  <c:v>160.1</c:v>
                </c:pt>
                <c:pt idx="63">
                  <c:v>160.19999999999999</c:v>
                </c:pt>
                <c:pt idx="64">
                  <c:v>160.69999999999999</c:v>
                </c:pt>
                <c:pt idx="65">
                  <c:v>160.6</c:v>
                </c:pt>
                <c:pt idx="66">
                  <c:v>160.9</c:v>
                </c:pt>
                <c:pt idx="67">
                  <c:v>161.4</c:v>
                </c:pt>
                <c:pt idx="68">
                  <c:v>161.5</c:v>
                </c:pt>
                <c:pt idx="69">
                  <c:v>162.4</c:v>
                </c:pt>
                <c:pt idx="70">
                  <c:v>162.5</c:v>
                </c:pt>
                <c:pt idx="71">
                  <c:v>162.69999999999999</c:v>
                </c:pt>
                <c:pt idx="72">
                  <c:v>163.9</c:v>
                </c:pt>
                <c:pt idx="73">
                  <c:v>163.80000000000001</c:v>
                </c:pt>
                <c:pt idx="74">
                  <c:v>163.69999999999999</c:v>
                </c:pt>
                <c:pt idx="75">
                  <c:v>163.9</c:v>
                </c:pt>
                <c:pt idx="76">
                  <c:v>164.2</c:v>
                </c:pt>
                <c:pt idx="77">
                  <c:v>164.1</c:v>
                </c:pt>
                <c:pt idx="78">
                  <c:v>164.2</c:v>
                </c:pt>
                <c:pt idx="79">
                  <c:v>164.7</c:v>
                </c:pt>
                <c:pt idx="80">
                  <c:v>165.1</c:v>
                </c:pt>
                <c:pt idx="81">
                  <c:v>165.5</c:v>
                </c:pt>
                <c:pt idx="82">
                  <c:v>165.7</c:v>
                </c:pt>
                <c:pt idx="83">
                  <c:v>165.9</c:v>
                </c:pt>
                <c:pt idx="84">
                  <c:v>166.6</c:v>
                </c:pt>
                <c:pt idx="85">
                  <c:v>166.8</c:v>
                </c:pt>
                <c:pt idx="86">
                  <c:v>167.1</c:v>
                </c:pt>
                <c:pt idx="87">
                  <c:v>167.2</c:v>
                </c:pt>
                <c:pt idx="88">
                  <c:v>167.8</c:v>
                </c:pt>
                <c:pt idx="89">
                  <c:v>167.9</c:v>
                </c:pt>
                <c:pt idx="90">
                  <c:v>168.7</c:v>
                </c:pt>
                <c:pt idx="91">
                  <c:v>169.2</c:v>
                </c:pt>
                <c:pt idx="92">
                  <c:v>169.4</c:v>
                </c:pt>
                <c:pt idx="93">
                  <c:v>169.6</c:v>
                </c:pt>
                <c:pt idx="94">
                  <c:v>169.5</c:v>
                </c:pt>
                <c:pt idx="95">
                  <c:v>170.5</c:v>
                </c:pt>
                <c:pt idx="96">
                  <c:v>171.4</c:v>
                </c:pt>
                <c:pt idx="97">
                  <c:v>171.8</c:v>
                </c:pt>
                <c:pt idx="98">
                  <c:v>172.2</c:v>
                </c:pt>
                <c:pt idx="99">
                  <c:v>172.4</c:v>
                </c:pt>
                <c:pt idx="100">
                  <c:v>172.9</c:v>
                </c:pt>
                <c:pt idx="101">
                  <c:v>173.4</c:v>
                </c:pt>
                <c:pt idx="102">
                  <c:v>174</c:v>
                </c:pt>
                <c:pt idx="103">
                  <c:v>174.4</c:v>
                </c:pt>
                <c:pt idx="104">
                  <c:v>174.6</c:v>
                </c:pt>
                <c:pt idx="105">
                  <c:v>175.3</c:v>
                </c:pt>
                <c:pt idx="106">
                  <c:v>175.2</c:v>
                </c:pt>
                <c:pt idx="107">
                  <c:v>175.2</c:v>
                </c:pt>
                <c:pt idx="108">
                  <c:v>176.2</c:v>
                </c:pt>
                <c:pt idx="109">
                  <c:v>176.4</c:v>
                </c:pt>
                <c:pt idx="110">
                  <c:v>176.6</c:v>
                </c:pt>
                <c:pt idx="111">
                  <c:v>176.7</c:v>
                </c:pt>
                <c:pt idx="112">
                  <c:v>176.4</c:v>
                </c:pt>
                <c:pt idx="113">
                  <c:v>176.4</c:v>
                </c:pt>
                <c:pt idx="114">
                  <c:v>176.6</c:v>
                </c:pt>
                <c:pt idx="115">
                  <c:v>176.6</c:v>
                </c:pt>
                <c:pt idx="116">
                  <c:v>176.9</c:v>
                </c:pt>
                <c:pt idx="117">
                  <c:v>177.1</c:v>
                </c:pt>
                <c:pt idx="118">
                  <c:v>177.4</c:v>
                </c:pt>
                <c:pt idx="119">
                  <c:v>177.8</c:v>
                </c:pt>
                <c:pt idx="120">
                  <c:v>178.1</c:v>
                </c:pt>
                <c:pt idx="121">
                  <c:v>178.9</c:v>
                </c:pt>
                <c:pt idx="122">
                  <c:v>179.2</c:v>
                </c:pt>
                <c:pt idx="123">
                  <c:v>179</c:v>
                </c:pt>
                <c:pt idx="124">
                  <c:v>179.4</c:v>
                </c:pt>
                <c:pt idx="125">
                  <c:v>180.2</c:v>
                </c:pt>
                <c:pt idx="126">
                  <c:v>180.3</c:v>
                </c:pt>
                <c:pt idx="127">
                  <c:v>180.9</c:v>
                </c:pt>
                <c:pt idx="128">
                  <c:v>181.3</c:v>
                </c:pt>
                <c:pt idx="129">
                  <c:v>182.2</c:v>
                </c:pt>
                <c:pt idx="130">
                  <c:v>182.9</c:v>
                </c:pt>
                <c:pt idx="131">
                  <c:v>184.1</c:v>
                </c:pt>
                <c:pt idx="132">
                  <c:v>184.3</c:v>
                </c:pt>
                <c:pt idx="133">
                  <c:v>184.5</c:v>
                </c:pt>
                <c:pt idx="134">
                  <c:v>184.9</c:v>
                </c:pt>
                <c:pt idx="135">
                  <c:v>185</c:v>
                </c:pt>
                <c:pt idx="136">
                  <c:v>186.5</c:v>
                </c:pt>
                <c:pt idx="137">
                  <c:v>186.8</c:v>
                </c:pt>
                <c:pt idx="138">
                  <c:v>187.2</c:v>
                </c:pt>
                <c:pt idx="139">
                  <c:v>187.3</c:v>
                </c:pt>
                <c:pt idx="140">
                  <c:v>187.2</c:v>
                </c:pt>
                <c:pt idx="141">
                  <c:v>188.4</c:v>
                </c:pt>
                <c:pt idx="142">
                  <c:v>188.6</c:v>
                </c:pt>
                <c:pt idx="143">
                  <c:v>188.9</c:v>
                </c:pt>
                <c:pt idx="144">
                  <c:v>189.5</c:v>
                </c:pt>
                <c:pt idx="145">
                  <c:v>189.3</c:v>
                </c:pt>
                <c:pt idx="146">
                  <c:v>189.6</c:v>
                </c:pt>
                <c:pt idx="147">
                  <c:v>190.7</c:v>
                </c:pt>
                <c:pt idx="148">
                  <c:v>191.1</c:v>
                </c:pt>
                <c:pt idx="149">
                  <c:v>190.9</c:v>
                </c:pt>
                <c:pt idx="150">
                  <c:v>191.3</c:v>
                </c:pt>
                <c:pt idx="151">
                  <c:v>191.3</c:v>
                </c:pt>
                <c:pt idx="152">
                  <c:v>191.8</c:v>
                </c:pt>
                <c:pt idx="153">
                  <c:v>192.5</c:v>
                </c:pt>
                <c:pt idx="154">
                  <c:v>192.8</c:v>
                </c:pt>
                <c:pt idx="155">
                  <c:v>193.2</c:v>
                </c:pt>
                <c:pt idx="156">
                  <c:v>194.5</c:v>
                </c:pt>
                <c:pt idx="157">
                  <c:v>194.4</c:v>
                </c:pt>
                <c:pt idx="158">
                  <c:v>194.5</c:v>
                </c:pt>
                <c:pt idx="159">
                  <c:v>194.2</c:v>
                </c:pt>
                <c:pt idx="160">
                  <c:v>194.7</c:v>
                </c:pt>
                <c:pt idx="161">
                  <c:v>195.1</c:v>
                </c:pt>
                <c:pt idx="162">
                  <c:v>195.6</c:v>
                </c:pt>
                <c:pt idx="163">
                  <c:v>196</c:v>
                </c:pt>
                <c:pt idx="164">
                  <c:v>196.7</c:v>
                </c:pt>
                <c:pt idx="165">
                  <c:v>197.5</c:v>
                </c:pt>
                <c:pt idx="166">
                  <c:v>197.2</c:v>
                </c:pt>
                <c:pt idx="167">
                  <c:v>197.4</c:v>
                </c:pt>
                <c:pt idx="168">
                  <c:v>199.19800000000001</c:v>
                </c:pt>
                <c:pt idx="169">
                  <c:v>200.40199999999999</c:v>
                </c:pt>
                <c:pt idx="170">
                  <c:v>200.869</c:v>
                </c:pt>
                <c:pt idx="171">
                  <c:v>201.292</c:v>
                </c:pt>
                <c:pt idx="172">
                  <c:v>202.22499999999999</c:v>
                </c:pt>
                <c:pt idx="173">
                  <c:v>202.88499999999999</c:v>
                </c:pt>
                <c:pt idx="174">
                  <c:v>203.53299999999999</c:v>
                </c:pt>
                <c:pt idx="175">
                  <c:v>204.28899999999999</c:v>
                </c:pt>
                <c:pt idx="176">
                  <c:v>205.279</c:v>
                </c:pt>
                <c:pt idx="177">
                  <c:v>206.124</c:v>
                </c:pt>
                <c:pt idx="178">
                  <c:v>206.56299999999999</c:v>
                </c:pt>
                <c:pt idx="179">
                  <c:v>206.93600000000001</c:v>
                </c:pt>
                <c:pt idx="180">
                  <c:v>208.83699999999999</c:v>
                </c:pt>
                <c:pt idx="181">
                  <c:v>209.46199999999999</c:v>
                </c:pt>
                <c:pt idx="182">
                  <c:v>209.69200000000001</c:v>
                </c:pt>
                <c:pt idx="183">
                  <c:v>211.36500000000001</c:v>
                </c:pt>
                <c:pt idx="184">
                  <c:v>212.251</c:v>
                </c:pt>
                <c:pt idx="185">
                  <c:v>213.38300000000001</c:v>
                </c:pt>
                <c:pt idx="186">
                  <c:v>215.32599999999999</c:v>
                </c:pt>
                <c:pt idx="187">
                  <c:v>216.41900000000001</c:v>
                </c:pt>
                <c:pt idx="188">
                  <c:v>217.672</c:v>
                </c:pt>
                <c:pt idx="189">
                  <c:v>218.70500000000001</c:v>
                </c:pt>
                <c:pt idx="190">
                  <c:v>218.75200000000001</c:v>
                </c:pt>
                <c:pt idx="191">
                  <c:v>218.839</c:v>
                </c:pt>
                <c:pt idx="192">
                  <c:v>219.72900000000001</c:v>
                </c:pt>
                <c:pt idx="193">
                  <c:v>219.333</c:v>
                </c:pt>
                <c:pt idx="194">
                  <c:v>218.79400000000001</c:v>
                </c:pt>
                <c:pt idx="195">
                  <c:v>218.364</c:v>
                </c:pt>
                <c:pt idx="196">
                  <c:v>218.07599999999999</c:v>
                </c:pt>
                <c:pt idx="197">
                  <c:v>218.03</c:v>
                </c:pt>
                <c:pt idx="198">
                  <c:v>217.608</c:v>
                </c:pt>
                <c:pt idx="199">
                  <c:v>217.70099999999999</c:v>
                </c:pt>
                <c:pt idx="200">
                  <c:v>217.61699999999999</c:v>
                </c:pt>
                <c:pt idx="201">
                  <c:v>217.95699999999999</c:v>
                </c:pt>
                <c:pt idx="202">
                  <c:v>217.733</c:v>
                </c:pt>
                <c:pt idx="203">
                  <c:v>218.04900000000001</c:v>
                </c:pt>
                <c:pt idx="204">
                  <c:v>219.22300000000001</c:v>
                </c:pt>
                <c:pt idx="205">
                  <c:v>219.14</c:v>
                </c:pt>
                <c:pt idx="206">
                  <c:v>219.37799999999999</c:v>
                </c:pt>
                <c:pt idx="207">
                  <c:v>219.536</c:v>
                </c:pt>
                <c:pt idx="208">
                  <c:v>219.69300000000001</c:v>
                </c:pt>
                <c:pt idx="209">
                  <c:v>219.56200000000001</c:v>
                </c:pt>
                <c:pt idx="210">
                  <c:v>219.53899999999999</c:v>
                </c:pt>
                <c:pt idx="211">
                  <c:v>219.87700000000001</c:v>
                </c:pt>
                <c:pt idx="212">
                  <c:v>220.58600000000001</c:v>
                </c:pt>
                <c:pt idx="213">
                  <c:v>221.005</c:v>
                </c:pt>
                <c:pt idx="214">
                  <c:v>220.99100000000001</c:v>
                </c:pt>
                <c:pt idx="215">
                  <c:v>221.27799999999999</c:v>
                </c:pt>
                <c:pt idx="216">
                  <c:v>223.16</c:v>
                </c:pt>
                <c:pt idx="217">
                  <c:v>224.03899999999999</c:v>
                </c:pt>
                <c:pt idx="218">
                  <c:v>225.47900000000001</c:v>
                </c:pt>
                <c:pt idx="219">
                  <c:v>226.24799999999999</c:v>
                </c:pt>
                <c:pt idx="220">
                  <c:v>227.08199999999999</c:v>
                </c:pt>
                <c:pt idx="221">
                  <c:v>227.45099999999999</c:v>
                </c:pt>
                <c:pt idx="222">
                  <c:v>228.32300000000001</c:v>
                </c:pt>
                <c:pt idx="223">
                  <c:v>229.49</c:v>
                </c:pt>
                <c:pt idx="224">
                  <c:v>230.44800000000001</c:v>
                </c:pt>
                <c:pt idx="225">
                  <c:v>230.88499999999999</c:v>
                </c:pt>
                <c:pt idx="226">
                  <c:v>230.65600000000001</c:v>
                </c:pt>
                <c:pt idx="227">
                  <c:v>231.13</c:v>
                </c:pt>
                <c:pt idx="228">
                  <c:v>232.559</c:v>
                </c:pt>
                <c:pt idx="229">
                  <c:v>232.453</c:v>
                </c:pt>
                <c:pt idx="230">
                  <c:v>232.708</c:v>
                </c:pt>
                <c:pt idx="231">
                  <c:v>233.11600000000001</c:v>
                </c:pt>
                <c:pt idx="232">
                  <c:v>233.25700000000001</c:v>
                </c:pt>
                <c:pt idx="233">
                  <c:v>233.50899999999999</c:v>
                </c:pt>
                <c:pt idx="234">
                  <c:v>233.55699999999999</c:v>
                </c:pt>
                <c:pt idx="235">
                  <c:v>234.017</c:v>
                </c:pt>
                <c:pt idx="236">
                  <c:v>234.172</c:v>
                </c:pt>
                <c:pt idx="237">
                  <c:v>234.71799999999999</c:v>
                </c:pt>
                <c:pt idx="238">
                  <c:v>234.74199999999999</c:v>
                </c:pt>
                <c:pt idx="239">
                  <c:v>235.23</c:v>
                </c:pt>
                <c:pt idx="240">
                  <c:v>236.18299999999999</c:v>
                </c:pt>
                <c:pt idx="241">
                  <c:v>236.23</c:v>
                </c:pt>
                <c:pt idx="242">
                  <c:v>236.267</c:v>
                </c:pt>
                <c:pt idx="243">
                  <c:v>236.761</c:v>
                </c:pt>
                <c:pt idx="244">
                  <c:v>236.47399999999999</c:v>
                </c:pt>
                <c:pt idx="245">
                  <c:v>236.726</c:v>
                </c:pt>
                <c:pt idx="246">
                  <c:v>236.95699999999999</c:v>
                </c:pt>
                <c:pt idx="247">
                  <c:v>237.34800000000001</c:v>
                </c:pt>
                <c:pt idx="248">
                  <c:v>237.44399999999999</c:v>
                </c:pt>
                <c:pt idx="249">
                  <c:v>237.79400000000001</c:v>
                </c:pt>
                <c:pt idx="250">
                  <c:v>237.58500000000001</c:v>
                </c:pt>
                <c:pt idx="251">
                  <c:v>237.82</c:v>
                </c:pt>
                <c:pt idx="252">
                  <c:v>238.792</c:v>
                </c:pt>
                <c:pt idx="253">
                  <c:v>239.476</c:v>
                </c:pt>
                <c:pt idx="254">
                  <c:v>240.226</c:v>
                </c:pt>
                <c:pt idx="255">
                  <c:v>241.10300000000001</c:v>
                </c:pt>
                <c:pt idx="256">
                  <c:v>242.065</c:v>
                </c:pt>
                <c:pt idx="257">
                  <c:v>242.02699999999999</c:v>
                </c:pt>
                <c:pt idx="258">
                  <c:v>242.67400000000001</c:v>
                </c:pt>
                <c:pt idx="259">
                  <c:v>243.49700000000001</c:v>
                </c:pt>
                <c:pt idx="260">
                  <c:v>244.26</c:v>
                </c:pt>
                <c:pt idx="261">
                  <c:v>244.77500000000001</c:v>
                </c:pt>
                <c:pt idx="262">
                  <c:v>244.90199999999999</c:v>
                </c:pt>
                <c:pt idx="263">
                  <c:v>245.58500000000001</c:v>
                </c:pt>
                <c:pt idx="264">
                  <c:v>246.1</c:v>
                </c:pt>
                <c:pt idx="265">
                  <c:v>246.26900000000001</c:v>
                </c:pt>
                <c:pt idx="266">
                  <c:v>245.68899999999999</c:v>
                </c:pt>
                <c:pt idx="267">
                  <c:v>245.74600000000001</c:v>
                </c:pt>
                <c:pt idx="268">
                  <c:v>245.846</c:v>
                </c:pt>
                <c:pt idx="269">
                  <c:v>246.245</c:v>
                </c:pt>
                <c:pt idx="270">
                  <c:v>246.55799999999999</c:v>
                </c:pt>
              </c:numCache>
            </c:numRef>
          </c:val>
          <c:smooth val="0"/>
          <c:extLst>
            <c:ext xmlns:c16="http://schemas.microsoft.com/office/drawing/2014/chart" uri="{C3380CC4-5D6E-409C-BE32-E72D297353CC}">
              <c16:uniqueId val="{00000000-56D9-41DD-AEC2-14C753632817}"/>
            </c:ext>
          </c:extLst>
        </c:ser>
        <c:dLbls>
          <c:showLegendKey val="0"/>
          <c:showVal val="0"/>
          <c:showCatName val="0"/>
          <c:showSerName val="0"/>
          <c:showPercent val="0"/>
          <c:showBubbleSize val="0"/>
        </c:dLbls>
        <c:marker val="1"/>
        <c:smooth val="0"/>
        <c:axId val="740843632"/>
        <c:axId val="740841008"/>
      </c:lineChart>
      <c:dateAx>
        <c:axId val="740843632"/>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740841008"/>
        <c:crosses val="autoZero"/>
        <c:auto val="1"/>
        <c:lblOffset val="100"/>
        <c:baseTimeUnit val="months"/>
      </c:dateAx>
      <c:valAx>
        <c:axId val="740841008"/>
        <c:scaling>
          <c:orientation val="minMax"/>
        </c:scaling>
        <c:delete val="0"/>
        <c:axPos val="l"/>
        <c:numFmt formatCode="General" sourceLinked="0"/>
        <c:majorTickMark val="out"/>
        <c:minorTickMark val="none"/>
        <c:tickLblPos val="nextTo"/>
        <c:txPr>
          <a:bodyPr/>
          <a:lstStyle/>
          <a:p>
            <a:pPr>
              <a:defRPr sz="800" b="0"/>
            </a:pPr>
            <a:endParaRPr lang="en-US"/>
          </a:p>
        </c:txPr>
        <c:crossAx val="74084363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Housing / Origina Data</a:t>
            </a:r>
          </a:p>
        </c:rich>
      </c:tx>
      <c:layout/>
      <c:overlay val="0"/>
    </c:title>
    <c:autoTitleDeleted val="0"/>
    <c:plotArea>
      <c:layout/>
      <c:lineChart>
        <c:grouping val="standard"/>
        <c:varyColors val="0"/>
        <c:ser>
          <c:idx val="0"/>
          <c:order val="0"/>
          <c:spPr>
            <a:ln>
              <a:solidFill>
                <a:srgbClr val="333399"/>
              </a:solidFill>
              <a:prstDash val="solid"/>
            </a:ln>
          </c:spPr>
          <c:marker>
            <c:symbol val="diamond"/>
            <c:size val="3"/>
          </c:marker>
          <c:cat>
            <c:numRef>
              <c:f>Data!$A$4:$A$274</c:f>
              <c:numCache>
                <c:formatCode>mmm\-yy</c:formatCode>
                <c:ptCount val="271"/>
                <c:pt idx="0">
                  <c:v>33970</c:v>
                </c:pt>
                <c:pt idx="1">
                  <c:v>34001</c:v>
                </c:pt>
                <c:pt idx="2">
                  <c:v>34029</c:v>
                </c:pt>
                <c:pt idx="3">
                  <c:v>34060</c:v>
                </c:pt>
                <c:pt idx="4">
                  <c:v>34090</c:v>
                </c:pt>
                <c:pt idx="5">
                  <c:v>34121</c:v>
                </c:pt>
                <c:pt idx="6">
                  <c:v>34151</c:v>
                </c:pt>
                <c:pt idx="7">
                  <c:v>34182</c:v>
                </c:pt>
                <c:pt idx="8">
                  <c:v>34213</c:v>
                </c:pt>
                <c:pt idx="9">
                  <c:v>34243</c:v>
                </c:pt>
                <c:pt idx="10">
                  <c:v>34274</c:v>
                </c:pt>
                <c:pt idx="11">
                  <c:v>34304</c:v>
                </c:pt>
                <c:pt idx="12">
                  <c:v>34335</c:v>
                </c:pt>
                <c:pt idx="13">
                  <c:v>34366</c:v>
                </c:pt>
                <c:pt idx="14">
                  <c:v>34394</c:v>
                </c:pt>
                <c:pt idx="15">
                  <c:v>34425</c:v>
                </c:pt>
                <c:pt idx="16">
                  <c:v>34455</c:v>
                </c:pt>
                <c:pt idx="17">
                  <c:v>34486</c:v>
                </c:pt>
                <c:pt idx="18">
                  <c:v>34516</c:v>
                </c:pt>
                <c:pt idx="19">
                  <c:v>34547</c:v>
                </c:pt>
                <c:pt idx="20">
                  <c:v>34578</c:v>
                </c:pt>
                <c:pt idx="21">
                  <c:v>34608</c:v>
                </c:pt>
                <c:pt idx="22">
                  <c:v>34639</c:v>
                </c:pt>
                <c:pt idx="23">
                  <c:v>34669</c:v>
                </c:pt>
                <c:pt idx="24">
                  <c:v>34700</c:v>
                </c:pt>
                <c:pt idx="25">
                  <c:v>34731</c:v>
                </c:pt>
                <c:pt idx="26">
                  <c:v>34759</c:v>
                </c:pt>
                <c:pt idx="27">
                  <c:v>34790</c:v>
                </c:pt>
                <c:pt idx="28">
                  <c:v>34820</c:v>
                </c:pt>
                <c:pt idx="29">
                  <c:v>34851</c:v>
                </c:pt>
                <c:pt idx="30">
                  <c:v>34881</c:v>
                </c:pt>
                <c:pt idx="31">
                  <c:v>34912</c:v>
                </c:pt>
                <c:pt idx="32">
                  <c:v>34943</c:v>
                </c:pt>
                <c:pt idx="33">
                  <c:v>34973</c:v>
                </c:pt>
                <c:pt idx="34">
                  <c:v>35004</c:v>
                </c:pt>
                <c:pt idx="35">
                  <c:v>35034</c:v>
                </c:pt>
                <c:pt idx="36">
                  <c:v>35065</c:v>
                </c:pt>
                <c:pt idx="37">
                  <c:v>35096</c:v>
                </c:pt>
                <c:pt idx="38">
                  <c:v>35125</c:v>
                </c:pt>
                <c:pt idx="39">
                  <c:v>35156</c:v>
                </c:pt>
                <c:pt idx="40">
                  <c:v>35186</c:v>
                </c:pt>
                <c:pt idx="41">
                  <c:v>35217</c:v>
                </c:pt>
                <c:pt idx="42">
                  <c:v>35247</c:v>
                </c:pt>
                <c:pt idx="43">
                  <c:v>35278</c:v>
                </c:pt>
                <c:pt idx="44">
                  <c:v>35309</c:v>
                </c:pt>
                <c:pt idx="45">
                  <c:v>35339</c:v>
                </c:pt>
                <c:pt idx="46">
                  <c:v>35370</c:v>
                </c:pt>
                <c:pt idx="47">
                  <c:v>35400</c:v>
                </c:pt>
                <c:pt idx="48">
                  <c:v>35431</c:v>
                </c:pt>
                <c:pt idx="49">
                  <c:v>35462</c:v>
                </c:pt>
                <c:pt idx="50">
                  <c:v>35490</c:v>
                </c:pt>
                <c:pt idx="51">
                  <c:v>35521</c:v>
                </c:pt>
                <c:pt idx="52">
                  <c:v>35551</c:v>
                </c:pt>
                <c:pt idx="53">
                  <c:v>35582</c:v>
                </c:pt>
                <c:pt idx="54">
                  <c:v>35612</c:v>
                </c:pt>
                <c:pt idx="55">
                  <c:v>35643</c:v>
                </c:pt>
                <c:pt idx="56">
                  <c:v>35674</c:v>
                </c:pt>
                <c:pt idx="57">
                  <c:v>35704</c:v>
                </c:pt>
                <c:pt idx="58">
                  <c:v>35735</c:v>
                </c:pt>
                <c:pt idx="59">
                  <c:v>35765</c:v>
                </c:pt>
                <c:pt idx="60">
                  <c:v>35796</c:v>
                </c:pt>
                <c:pt idx="61">
                  <c:v>35827</c:v>
                </c:pt>
                <c:pt idx="62">
                  <c:v>35855</c:v>
                </c:pt>
                <c:pt idx="63">
                  <c:v>35886</c:v>
                </c:pt>
                <c:pt idx="64">
                  <c:v>35916</c:v>
                </c:pt>
                <c:pt idx="65">
                  <c:v>35947</c:v>
                </c:pt>
                <c:pt idx="66">
                  <c:v>35977</c:v>
                </c:pt>
                <c:pt idx="67">
                  <c:v>36008</c:v>
                </c:pt>
                <c:pt idx="68">
                  <c:v>36039</c:v>
                </c:pt>
                <c:pt idx="69">
                  <c:v>36069</c:v>
                </c:pt>
                <c:pt idx="70">
                  <c:v>36100</c:v>
                </c:pt>
                <c:pt idx="71">
                  <c:v>36130</c:v>
                </c:pt>
                <c:pt idx="72">
                  <c:v>36161</c:v>
                </c:pt>
                <c:pt idx="73">
                  <c:v>36192</c:v>
                </c:pt>
                <c:pt idx="74">
                  <c:v>36220</c:v>
                </c:pt>
                <c:pt idx="75">
                  <c:v>36251</c:v>
                </c:pt>
                <c:pt idx="76">
                  <c:v>36281</c:v>
                </c:pt>
                <c:pt idx="77">
                  <c:v>36312</c:v>
                </c:pt>
                <c:pt idx="78">
                  <c:v>36342</c:v>
                </c:pt>
                <c:pt idx="79">
                  <c:v>36373</c:v>
                </c:pt>
                <c:pt idx="80">
                  <c:v>36404</c:v>
                </c:pt>
                <c:pt idx="81">
                  <c:v>36434</c:v>
                </c:pt>
                <c:pt idx="82">
                  <c:v>36465</c:v>
                </c:pt>
                <c:pt idx="83">
                  <c:v>36495</c:v>
                </c:pt>
                <c:pt idx="84">
                  <c:v>36526</c:v>
                </c:pt>
                <c:pt idx="85">
                  <c:v>36557</c:v>
                </c:pt>
                <c:pt idx="86">
                  <c:v>36586</c:v>
                </c:pt>
                <c:pt idx="87">
                  <c:v>36617</c:v>
                </c:pt>
                <c:pt idx="88">
                  <c:v>36647</c:v>
                </c:pt>
                <c:pt idx="89">
                  <c:v>36678</c:v>
                </c:pt>
                <c:pt idx="90">
                  <c:v>36708</c:v>
                </c:pt>
                <c:pt idx="91">
                  <c:v>36739</c:v>
                </c:pt>
                <c:pt idx="92">
                  <c:v>36770</c:v>
                </c:pt>
                <c:pt idx="93">
                  <c:v>36800</c:v>
                </c:pt>
                <c:pt idx="94">
                  <c:v>36831</c:v>
                </c:pt>
                <c:pt idx="95">
                  <c:v>36861</c:v>
                </c:pt>
                <c:pt idx="96">
                  <c:v>36892</c:v>
                </c:pt>
                <c:pt idx="97">
                  <c:v>36923</c:v>
                </c:pt>
                <c:pt idx="98">
                  <c:v>36951</c:v>
                </c:pt>
                <c:pt idx="99">
                  <c:v>36982</c:v>
                </c:pt>
                <c:pt idx="100">
                  <c:v>37012</c:v>
                </c:pt>
                <c:pt idx="101">
                  <c:v>37043</c:v>
                </c:pt>
                <c:pt idx="102">
                  <c:v>37073</c:v>
                </c:pt>
                <c:pt idx="103">
                  <c:v>37104</c:v>
                </c:pt>
                <c:pt idx="104">
                  <c:v>37135</c:v>
                </c:pt>
                <c:pt idx="105">
                  <c:v>37165</c:v>
                </c:pt>
                <c:pt idx="106">
                  <c:v>37196</c:v>
                </c:pt>
                <c:pt idx="107">
                  <c:v>37226</c:v>
                </c:pt>
                <c:pt idx="108">
                  <c:v>37257</c:v>
                </c:pt>
                <c:pt idx="109">
                  <c:v>37288</c:v>
                </c:pt>
                <c:pt idx="110">
                  <c:v>37316</c:v>
                </c:pt>
                <c:pt idx="111">
                  <c:v>37347</c:v>
                </c:pt>
                <c:pt idx="112">
                  <c:v>37377</c:v>
                </c:pt>
                <c:pt idx="113">
                  <c:v>37408</c:v>
                </c:pt>
                <c:pt idx="114">
                  <c:v>37438</c:v>
                </c:pt>
                <c:pt idx="115">
                  <c:v>37469</c:v>
                </c:pt>
                <c:pt idx="116">
                  <c:v>37500</c:v>
                </c:pt>
                <c:pt idx="117">
                  <c:v>37530</c:v>
                </c:pt>
                <c:pt idx="118">
                  <c:v>37561</c:v>
                </c:pt>
                <c:pt idx="119">
                  <c:v>37591</c:v>
                </c:pt>
                <c:pt idx="120">
                  <c:v>37622</c:v>
                </c:pt>
                <c:pt idx="121">
                  <c:v>37653</c:v>
                </c:pt>
                <c:pt idx="122">
                  <c:v>37681</c:v>
                </c:pt>
                <c:pt idx="123">
                  <c:v>37712</c:v>
                </c:pt>
                <c:pt idx="124">
                  <c:v>37742</c:v>
                </c:pt>
                <c:pt idx="125">
                  <c:v>37773</c:v>
                </c:pt>
                <c:pt idx="126">
                  <c:v>37803</c:v>
                </c:pt>
                <c:pt idx="127">
                  <c:v>37834</c:v>
                </c:pt>
                <c:pt idx="128">
                  <c:v>37865</c:v>
                </c:pt>
                <c:pt idx="129">
                  <c:v>37895</c:v>
                </c:pt>
                <c:pt idx="130">
                  <c:v>37926</c:v>
                </c:pt>
                <c:pt idx="131">
                  <c:v>37956</c:v>
                </c:pt>
                <c:pt idx="132">
                  <c:v>37987</c:v>
                </c:pt>
                <c:pt idx="133">
                  <c:v>38018</c:v>
                </c:pt>
                <c:pt idx="134">
                  <c:v>38047</c:v>
                </c:pt>
                <c:pt idx="135">
                  <c:v>38078</c:v>
                </c:pt>
                <c:pt idx="136">
                  <c:v>38108</c:v>
                </c:pt>
                <c:pt idx="137">
                  <c:v>38139</c:v>
                </c:pt>
                <c:pt idx="138">
                  <c:v>38169</c:v>
                </c:pt>
                <c:pt idx="139">
                  <c:v>38200</c:v>
                </c:pt>
                <c:pt idx="140">
                  <c:v>38231</c:v>
                </c:pt>
                <c:pt idx="141">
                  <c:v>38261</c:v>
                </c:pt>
                <c:pt idx="142">
                  <c:v>38292</c:v>
                </c:pt>
                <c:pt idx="143">
                  <c:v>38322</c:v>
                </c:pt>
                <c:pt idx="144">
                  <c:v>38353</c:v>
                </c:pt>
                <c:pt idx="145">
                  <c:v>38384</c:v>
                </c:pt>
                <c:pt idx="146">
                  <c:v>38412</c:v>
                </c:pt>
                <c:pt idx="147">
                  <c:v>38443</c:v>
                </c:pt>
                <c:pt idx="148">
                  <c:v>38473</c:v>
                </c:pt>
                <c:pt idx="149">
                  <c:v>38504</c:v>
                </c:pt>
                <c:pt idx="150">
                  <c:v>38534</c:v>
                </c:pt>
                <c:pt idx="151">
                  <c:v>38565</c:v>
                </c:pt>
                <c:pt idx="152">
                  <c:v>38596</c:v>
                </c:pt>
                <c:pt idx="153">
                  <c:v>38626</c:v>
                </c:pt>
                <c:pt idx="154">
                  <c:v>38657</c:v>
                </c:pt>
                <c:pt idx="155">
                  <c:v>38687</c:v>
                </c:pt>
                <c:pt idx="156">
                  <c:v>38718</c:v>
                </c:pt>
                <c:pt idx="157">
                  <c:v>38749</c:v>
                </c:pt>
                <c:pt idx="158">
                  <c:v>38777</c:v>
                </c:pt>
                <c:pt idx="159">
                  <c:v>38808</c:v>
                </c:pt>
                <c:pt idx="160">
                  <c:v>38838</c:v>
                </c:pt>
                <c:pt idx="161">
                  <c:v>38869</c:v>
                </c:pt>
                <c:pt idx="162">
                  <c:v>38899</c:v>
                </c:pt>
                <c:pt idx="163">
                  <c:v>38930</c:v>
                </c:pt>
                <c:pt idx="164">
                  <c:v>38961</c:v>
                </c:pt>
                <c:pt idx="165">
                  <c:v>38991</c:v>
                </c:pt>
                <c:pt idx="166">
                  <c:v>39022</c:v>
                </c:pt>
                <c:pt idx="167">
                  <c:v>39052</c:v>
                </c:pt>
                <c:pt idx="168">
                  <c:v>39083</c:v>
                </c:pt>
                <c:pt idx="169">
                  <c:v>39114</c:v>
                </c:pt>
                <c:pt idx="170">
                  <c:v>39142</c:v>
                </c:pt>
                <c:pt idx="171">
                  <c:v>39173</c:v>
                </c:pt>
                <c:pt idx="172">
                  <c:v>39203</c:v>
                </c:pt>
                <c:pt idx="173">
                  <c:v>39234</c:v>
                </c:pt>
                <c:pt idx="174">
                  <c:v>39264</c:v>
                </c:pt>
                <c:pt idx="175">
                  <c:v>39295</c:v>
                </c:pt>
                <c:pt idx="176">
                  <c:v>39326</c:v>
                </c:pt>
                <c:pt idx="177">
                  <c:v>39356</c:v>
                </c:pt>
                <c:pt idx="178">
                  <c:v>39387</c:v>
                </c:pt>
                <c:pt idx="179">
                  <c:v>39417</c:v>
                </c:pt>
                <c:pt idx="180">
                  <c:v>39448</c:v>
                </c:pt>
                <c:pt idx="181">
                  <c:v>39479</c:v>
                </c:pt>
                <c:pt idx="182">
                  <c:v>39508</c:v>
                </c:pt>
                <c:pt idx="183">
                  <c:v>39539</c:v>
                </c:pt>
                <c:pt idx="184">
                  <c:v>39569</c:v>
                </c:pt>
                <c:pt idx="185">
                  <c:v>39600</c:v>
                </c:pt>
                <c:pt idx="186">
                  <c:v>39630</c:v>
                </c:pt>
                <c:pt idx="187">
                  <c:v>39661</c:v>
                </c:pt>
                <c:pt idx="188">
                  <c:v>39692</c:v>
                </c:pt>
                <c:pt idx="189">
                  <c:v>39722</c:v>
                </c:pt>
                <c:pt idx="190">
                  <c:v>39753</c:v>
                </c:pt>
                <c:pt idx="191">
                  <c:v>39783</c:v>
                </c:pt>
                <c:pt idx="192">
                  <c:v>39814</c:v>
                </c:pt>
                <c:pt idx="193">
                  <c:v>39845</c:v>
                </c:pt>
                <c:pt idx="194">
                  <c:v>39873</c:v>
                </c:pt>
                <c:pt idx="195">
                  <c:v>39904</c:v>
                </c:pt>
                <c:pt idx="196">
                  <c:v>39934</c:v>
                </c:pt>
                <c:pt idx="197">
                  <c:v>39965</c:v>
                </c:pt>
                <c:pt idx="198">
                  <c:v>39995</c:v>
                </c:pt>
                <c:pt idx="199">
                  <c:v>40026</c:v>
                </c:pt>
                <c:pt idx="200">
                  <c:v>40057</c:v>
                </c:pt>
                <c:pt idx="201">
                  <c:v>40087</c:v>
                </c:pt>
                <c:pt idx="202">
                  <c:v>40118</c:v>
                </c:pt>
                <c:pt idx="203">
                  <c:v>40148</c:v>
                </c:pt>
                <c:pt idx="204">
                  <c:v>40179</c:v>
                </c:pt>
                <c:pt idx="205">
                  <c:v>40210</c:v>
                </c:pt>
                <c:pt idx="206">
                  <c:v>40238</c:v>
                </c:pt>
                <c:pt idx="207">
                  <c:v>40269</c:v>
                </c:pt>
                <c:pt idx="208">
                  <c:v>40299</c:v>
                </c:pt>
                <c:pt idx="209">
                  <c:v>40330</c:v>
                </c:pt>
                <c:pt idx="210">
                  <c:v>40360</c:v>
                </c:pt>
                <c:pt idx="211">
                  <c:v>40391</c:v>
                </c:pt>
                <c:pt idx="212">
                  <c:v>40422</c:v>
                </c:pt>
                <c:pt idx="213">
                  <c:v>40452</c:v>
                </c:pt>
                <c:pt idx="214">
                  <c:v>40483</c:v>
                </c:pt>
                <c:pt idx="215">
                  <c:v>40513</c:v>
                </c:pt>
                <c:pt idx="216">
                  <c:v>40544</c:v>
                </c:pt>
                <c:pt idx="217">
                  <c:v>40575</c:v>
                </c:pt>
                <c:pt idx="218">
                  <c:v>40603</c:v>
                </c:pt>
                <c:pt idx="219">
                  <c:v>40634</c:v>
                </c:pt>
                <c:pt idx="220">
                  <c:v>40664</c:v>
                </c:pt>
                <c:pt idx="221">
                  <c:v>40695</c:v>
                </c:pt>
                <c:pt idx="222">
                  <c:v>40725</c:v>
                </c:pt>
                <c:pt idx="223">
                  <c:v>40756</c:v>
                </c:pt>
                <c:pt idx="224">
                  <c:v>40787</c:v>
                </c:pt>
                <c:pt idx="225">
                  <c:v>40817</c:v>
                </c:pt>
                <c:pt idx="226">
                  <c:v>40848</c:v>
                </c:pt>
                <c:pt idx="227">
                  <c:v>40878</c:v>
                </c:pt>
                <c:pt idx="228">
                  <c:v>40909</c:v>
                </c:pt>
                <c:pt idx="229">
                  <c:v>40940</c:v>
                </c:pt>
                <c:pt idx="230">
                  <c:v>40969</c:v>
                </c:pt>
                <c:pt idx="231">
                  <c:v>41000</c:v>
                </c:pt>
                <c:pt idx="232">
                  <c:v>41030</c:v>
                </c:pt>
                <c:pt idx="233">
                  <c:v>41061</c:v>
                </c:pt>
                <c:pt idx="234">
                  <c:v>41091</c:v>
                </c:pt>
                <c:pt idx="235">
                  <c:v>41122</c:v>
                </c:pt>
                <c:pt idx="236">
                  <c:v>41153</c:v>
                </c:pt>
                <c:pt idx="237">
                  <c:v>41183</c:v>
                </c:pt>
                <c:pt idx="238">
                  <c:v>41214</c:v>
                </c:pt>
                <c:pt idx="239">
                  <c:v>41244</c:v>
                </c:pt>
                <c:pt idx="240">
                  <c:v>41275</c:v>
                </c:pt>
                <c:pt idx="241">
                  <c:v>41306</c:v>
                </c:pt>
                <c:pt idx="242">
                  <c:v>41334</c:v>
                </c:pt>
                <c:pt idx="243">
                  <c:v>41365</c:v>
                </c:pt>
                <c:pt idx="244">
                  <c:v>41395</c:v>
                </c:pt>
                <c:pt idx="245">
                  <c:v>41426</c:v>
                </c:pt>
                <c:pt idx="246">
                  <c:v>41456</c:v>
                </c:pt>
                <c:pt idx="247">
                  <c:v>41487</c:v>
                </c:pt>
                <c:pt idx="248">
                  <c:v>41518</c:v>
                </c:pt>
                <c:pt idx="249">
                  <c:v>41548</c:v>
                </c:pt>
                <c:pt idx="250">
                  <c:v>41579</c:v>
                </c:pt>
                <c:pt idx="251">
                  <c:v>41609</c:v>
                </c:pt>
                <c:pt idx="252">
                  <c:v>41640</c:v>
                </c:pt>
                <c:pt idx="253">
                  <c:v>41671</c:v>
                </c:pt>
                <c:pt idx="254">
                  <c:v>41699</c:v>
                </c:pt>
                <c:pt idx="255">
                  <c:v>41730</c:v>
                </c:pt>
                <c:pt idx="256">
                  <c:v>41760</c:v>
                </c:pt>
                <c:pt idx="257">
                  <c:v>41791</c:v>
                </c:pt>
                <c:pt idx="258">
                  <c:v>41821</c:v>
                </c:pt>
                <c:pt idx="259">
                  <c:v>41852</c:v>
                </c:pt>
                <c:pt idx="260">
                  <c:v>41883</c:v>
                </c:pt>
                <c:pt idx="261">
                  <c:v>41913</c:v>
                </c:pt>
                <c:pt idx="262">
                  <c:v>41944</c:v>
                </c:pt>
                <c:pt idx="263">
                  <c:v>41974</c:v>
                </c:pt>
                <c:pt idx="264">
                  <c:v>42005</c:v>
                </c:pt>
                <c:pt idx="265">
                  <c:v>42036</c:v>
                </c:pt>
                <c:pt idx="266">
                  <c:v>42064</c:v>
                </c:pt>
                <c:pt idx="267">
                  <c:v>42095</c:v>
                </c:pt>
                <c:pt idx="268">
                  <c:v>42125</c:v>
                </c:pt>
                <c:pt idx="269">
                  <c:v>42156</c:v>
                </c:pt>
                <c:pt idx="270">
                  <c:v>42186</c:v>
                </c:pt>
              </c:numCache>
            </c:numRef>
          </c:cat>
          <c:val>
            <c:numRef>
              <c:f>Data!$F$4:$F$274</c:f>
              <c:numCache>
                <c:formatCode>0.0</c:formatCode>
                <c:ptCount val="271"/>
                <c:pt idx="0">
                  <c:v>139.30000000000001</c:v>
                </c:pt>
                <c:pt idx="1">
                  <c:v>139.69999999999999</c:v>
                </c:pt>
                <c:pt idx="2">
                  <c:v>140.19999999999999</c:v>
                </c:pt>
                <c:pt idx="3">
                  <c:v>140.4</c:v>
                </c:pt>
                <c:pt idx="4">
                  <c:v>140.5</c:v>
                </c:pt>
                <c:pt idx="5">
                  <c:v>141.5</c:v>
                </c:pt>
                <c:pt idx="6">
                  <c:v>141.9</c:v>
                </c:pt>
                <c:pt idx="7">
                  <c:v>142.30000000000001</c:v>
                </c:pt>
                <c:pt idx="8">
                  <c:v>142.30000000000001</c:v>
                </c:pt>
                <c:pt idx="9">
                  <c:v>142.19999999999999</c:v>
                </c:pt>
                <c:pt idx="10">
                  <c:v>142</c:v>
                </c:pt>
                <c:pt idx="11">
                  <c:v>142.30000000000001</c:v>
                </c:pt>
                <c:pt idx="12">
                  <c:v>142.9</c:v>
                </c:pt>
                <c:pt idx="13">
                  <c:v>143.69999999999999</c:v>
                </c:pt>
                <c:pt idx="14">
                  <c:v>144.1</c:v>
                </c:pt>
                <c:pt idx="15">
                  <c:v>143.9</c:v>
                </c:pt>
                <c:pt idx="16">
                  <c:v>144.1</c:v>
                </c:pt>
                <c:pt idx="17">
                  <c:v>144.9</c:v>
                </c:pt>
                <c:pt idx="18">
                  <c:v>145.4</c:v>
                </c:pt>
                <c:pt idx="19">
                  <c:v>145.9</c:v>
                </c:pt>
                <c:pt idx="20">
                  <c:v>145.80000000000001</c:v>
                </c:pt>
                <c:pt idx="21">
                  <c:v>145.69999999999999</c:v>
                </c:pt>
                <c:pt idx="22">
                  <c:v>145.5</c:v>
                </c:pt>
                <c:pt idx="23">
                  <c:v>145.4</c:v>
                </c:pt>
                <c:pt idx="24">
                  <c:v>146.4</c:v>
                </c:pt>
                <c:pt idx="25">
                  <c:v>147</c:v>
                </c:pt>
                <c:pt idx="26">
                  <c:v>147.4</c:v>
                </c:pt>
                <c:pt idx="27">
                  <c:v>147.4</c:v>
                </c:pt>
                <c:pt idx="28">
                  <c:v>147.6</c:v>
                </c:pt>
                <c:pt idx="29">
                  <c:v>148.5</c:v>
                </c:pt>
                <c:pt idx="30">
                  <c:v>149.19999999999999</c:v>
                </c:pt>
                <c:pt idx="31">
                  <c:v>149.6</c:v>
                </c:pt>
                <c:pt idx="32">
                  <c:v>149.5</c:v>
                </c:pt>
                <c:pt idx="33">
                  <c:v>149.69999999999999</c:v>
                </c:pt>
                <c:pt idx="34">
                  <c:v>149.4</c:v>
                </c:pt>
                <c:pt idx="35">
                  <c:v>149.69999999999999</c:v>
                </c:pt>
                <c:pt idx="36">
                  <c:v>150.6</c:v>
                </c:pt>
                <c:pt idx="37">
                  <c:v>151.19999999999999</c:v>
                </c:pt>
                <c:pt idx="38">
                  <c:v>151.69999999999999</c:v>
                </c:pt>
                <c:pt idx="39">
                  <c:v>151.80000000000001</c:v>
                </c:pt>
                <c:pt idx="40">
                  <c:v>152</c:v>
                </c:pt>
                <c:pt idx="41">
                  <c:v>152.69999999999999</c:v>
                </c:pt>
                <c:pt idx="42">
                  <c:v>153.6</c:v>
                </c:pt>
                <c:pt idx="43">
                  <c:v>154</c:v>
                </c:pt>
                <c:pt idx="44">
                  <c:v>153.9</c:v>
                </c:pt>
                <c:pt idx="45">
                  <c:v>154</c:v>
                </c:pt>
                <c:pt idx="46">
                  <c:v>153.9</c:v>
                </c:pt>
                <c:pt idx="47">
                  <c:v>154</c:v>
                </c:pt>
                <c:pt idx="48">
                  <c:v>155.1</c:v>
                </c:pt>
                <c:pt idx="49">
                  <c:v>155.80000000000001</c:v>
                </c:pt>
                <c:pt idx="50">
                  <c:v>155.9</c:v>
                </c:pt>
                <c:pt idx="51">
                  <c:v>155.80000000000001</c:v>
                </c:pt>
                <c:pt idx="52">
                  <c:v>155.9</c:v>
                </c:pt>
                <c:pt idx="53">
                  <c:v>156.9</c:v>
                </c:pt>
                <c:pt idx="54">
                  <c:v>157.5</c:v>
                </c:pt>
                <c:pt idx="55">
                  <c:v>157.6</c:v>
                </c:pt>
                <c:pt idx="56">
                  <c:v>157.69999999999999</c:v>
                </c:pt>
                <c:pt idx="57">
                  <c:v>157.69999999999999</c:v>
                </c:pt>
                <c:pt idx="58">
                  <c:v>157.69999999999999</c:v>
                </c:pt>
                <c:pt idx="59">
                  <c:v>157.69999999999999</c:v>
                </c:pt>
                <c:pt idx="60">
                  <c:v>158.30000000000001</c:v>
                </c:pt>
                <c:pt idx="61">
                  <c:v>158.80000000000001</c:v>
                </c:pt>
                <c:pt idx="62">
                  <c:v>159.19999999999999</c:v>
                </c:pt>
                <c:pt idx="63">
                  <c:v>159.5</c:v>
                </c:pt>
                <c:pt idx="64">
                  <c:v>159.69999999999999</c:v>
                </c:pt>
                <c:pt idx="65">
                  <c:v>160.6</c:v>
                </c:pt>
                <c:pt idx="66">
                  <c:v>161.19999999999999</c:v>
                </c:pt>
                <c:pt idx="67">
                  <c:v>161.5</c:v>
                </c:pt>
                <c:pt idx="68">
                  <c:v>161.5</c:v>
                </c:pt>
                <c:pt idx="69">
                  <c:v>161.4</c:v>
                </c:pt>
                <c:pt idx="70">
                  <c:v>161.30000000000001</c:v>
                </c:pt>
                <c:pt idx="71">
                  <c:v>161.30000000000001</c:v>
                </c:pt>
                <c:pt idx="72">
                  <c:v>161.80000000000001</c:v>
                </c:pt>
                <c:pt idx="73">
                  <c:v>162.30000000000001</c:v>
                </c:pt>
                <c:pt idx="74">
                  <c:v>162.80000000000001</c:v>
                </c:pt>
                <c:pt idx="75">
                  <c:v>163</c:v>
                </c:pt>
                <c:pt idx="76">
                  <c:v>163</c:v>
                </c:pt>
                <c:pt idx="77">
                  <c:v>164.1</c:v>
                </c:pt>
                <c:pt idx="78">
                  <c:v>164.7</c:v>
                </c:pt>
                <c:pt idx="79">
                  <c:v>165</c:v>
                </c:pt>
                <c:pt idx="80">
                  <c:v>165.2</c:v>
                </c:pt>
                <c:pt idx="81">
                  <c:v>165</c:v>
                </c:pt>
                <c:pt idx="82">
                  <c:v>164.9</c:v>
                </c:pt>
                <c:pt idx="83">
                  <c:v>164.8</c:v>
                </c:pt>
                <c:pt idx="84">
                  <c:v>166</c:v>
                </c:pt>
                <c:pt idx="85">
                  <c:v>167.1</c:v>
                </c:pt>
                <c:pt idx="86">
                  <c:v>167.8</c:v>
                </c:pt>
                <c:pt idx="87">
                  <c:v>167.9</c:v>
                </c:pt>
                <c:pt idx="88">
                  <c:v>168.1</c:v>
                </c:pt>
                <c:pt idx="89">
                  <c:v>169.6</c:v>
                </c:pt>
                <c:pt idx="90">
                  <c:v>170.6</c:v>
                </c:pt>
                <c:pt idx="91">
                  <c:v>170.9</c:v>
                </c:pt>
                <c:pt idx="92">
                  <c:v>171.4</c:v>
                </c:pt>
                <c:pt idx="93">
                  <c:v>171.7</c:v>
                </c:pt>
                <c:pt idx="94">
                  <c:v>171.6</c:v>
                </c:pt>
                <c:pt idx="95">
                  <c:v>171.9</c:v>
                </c:pt>
                <c:pt idx="96">
                  <c:v>174.1</c:v>
                </c:pt>
                <c:pt idx="97">
                  <c:v>174.7</c:v>
                </c:pt>
                <c:pt idx="98">
                  <c:v>175.4</c:v>
                </c:pt>
                <c:pt idx="99">
                  <c:v>175.4</c:v>
                </c:pt>
                <c:pt idx="100">
                  <c:v>175.9</c:v>
                </c:pt>
                <c:pt idx="101">
                  <c:v>177.3</c:v>
                </c:pt>
                <c:pt idx="102">
                  <c:v>177.6</c:v>
                </c:pt>
                <c:pt idx="103">
                  <c:v>178</c:v>
                </c:pt>
                <c:pt idx="104">
                  <c:v>177.4</c:v>
                </c:pt>
                <c:pt idx="105">
                  <c:v>176.7</c:v>
                </c:pt>
                <c:pt idx="106">
                  <c:v>176.9</c:v>
                </c:pt>
                <c:pt idx="107">
                  <c:v>176.9</c:v>
                </c:pt>
                <c:pt idx="108">
                  <c:v>177.6</c:v>
                </c:pt>
                <c:pt idx="109">
                  <c:v>178.5</c:v>
                </c:pt>
                <c:pt idx="110">
                  <c:v>179.1</c:v>
                </c:pt>
                <c:pt idx="111">
                  <c:v>179.5</c:v>
                </c:pt>
                <c:pt idx="112">
                  <c:v>179.7</c:v>
                </c:pt>
                <c:pt idx="113">
                  <c:v>180.7</c:v>
                </c:pt>
                <c:pt idx="114">
                  <c:v>181.2</c:v>
                </c:pt>
                <c:pt idx="115">
                  <c:v>181.7</c:v>
                </c:pt>
                <c:pt idx="116">
                  <c:v>181.5</c:v>
                </c:pt>
                <c:pt idx="117">
                  <c:v>181.4</c:v>
                </c:pt>
                <c:pt idx="118">
                  <c:v>181.2</c:v>
                </c:pt>
                <c:pt idx="119">
                  <c:v>181.1</c:v>
                </c:pt>
                <c:pt idx="120">
                  <c:v>182.3</c:v>
                </c:pt>
                <c:pt idx="121">
                  <c:v>183.2</c:v>
                </c:pt>
                <c:pt idx="122">
                  <c:v>184.3</c:v>
                </c:pt>
                <c:pt idx="123">
                  <c:v>184.1</c:v>
                </c:pt>
                <c:pt idx="124">
                  <c:v>184.5</c:v>
                </c:pt>
                <c:pt idx="125">
                  <c:v>185.3</c:v>
                </c:pt>
                <c:pt idx="126">
                  <c:v>185.9</c:v>
                </c:pt>
                <c:pt idx="127">
                  <c:v>186.1</c:v>
                </c:pt>
                <c:pt idx="128">
                  <c:v>185.8</c:v>
                </c:pt>
                <c:pt idx="129">
                  <c:v>185.7</c:v>
                </c:pt>
                <c:pt idx="130">
                  <c:v>185.1</c:v>
                </c:pt>
                <c:pt idx="131">
                  <c:v>185.1</c:v>
                </c:pt>
                <c:pt idx="132">
                  <c:v>186.3</c:v>
                </c:pt>
                <c:pt idx="133">
                  <c:v>187</c:v>
                </c:pt>
                <c:pt idx="134">
                  <c:v>187.9</c:v>
                </c:pt>
                <c:pt idx="135">
                  <c:v>188.4</c:v>
                </c:pt>
                <c:pt idx="136">
                  <c:v>188.9</c:v>
                </c:pt>
                <c:pt idx="137">
                  <c:v>190.3</c:v>
                </c:pt>
                <c:pt idx="138">
                  <c:v>190.9</c:v>
                </c:pt>
                <c:pt idx="139">
                  <c:v>191.2</c:v>
                </c:pt>
                <c:pt idx="140">
                  <c:v>191</c:v>
                </c:pt>
                <c:pt idx="141">
                  <c:v>191</c:v>
                </c:pt>
                <c:pt idx="142">
                  <c:v>190.8</c:v>
                </c:pt>
                <c:pt idx="143">
                  <c:v>190.7</c:v>
                </c:pt>
                <c:pt idx="144">
                  <c:v>191.8</c:v>
                </c:pt>
                <c:pt idx="145">
                  <c:v>192.7</c:v>
                </c:pt>
                <c:pt idx="146">
                  <c:v>194.1</c:v>
                </c:pt>
                <c:pt idx="147">
                  <c:v>194.4</c:v>
                </c:pt>
                <c:pt idx="148">
                  <c:v>194.5</c:v>
                </c:pt>
                <c:pt idx="149">
                  <c:v>195.5</c:v>
                </c:pt>
                <c:pt idx="150">
                  <c:v>196.6</c:v>
                </c:pt>
                <c:pt idx="151">
                  <c:v>196.9</c:v>
                </c:pt>
                <c:pt idx="152">
                  <c:v>197</c:v>
                </c:pt>
                <c:pt idx="153">
                  <c:v>198.4</c:v>
                </c:pt>
                <c:pt idx="154">
                  <c:v>198.5</c:v>
                </c:pt>
                <c:pt idx="155">
                  <c:v>198.3</c:v>
                </c:pt>
                <c:pt idx="156">
                  <c:v>200</c:v>
                </c:pt>
                <c:pt idx="157">
                  <c:v>200.5</c:v>
                </c:pt>
                <c:pt idx="158">
                  <c:v>201.3</c:v>
                </c:pt>
                <c:pt idx="159">
                  <c:v>201.7</c:v>
                </c:pt>
                <c:pt idx="160">
                  <c:v>202.2</c:v>
                </c:pt>
                <c:pt idx="161">
                  <c:v>203.7</c:v>
                </c:pt>
                <c:pt idx="162">
                  <c:v>204.7</c:v>
                </c:pt>
                <c:pt idx="163">
                  <c:v>205.1</c:v>
                </c:pt>
                <c:pt idx="164">
                  <c:v>205</c:v>
                </c:pt>
                <c:pt idx="165">
                  <c:v>204.4</c:v>
                </c:pt>
                <c:pt idx="166">
                  <c:v>204.5</c:v>
                </c:pt>
                <c:pt idx="167">
                  <c:v>204.8</c:v>
                </c:pt>
                <c:pt idx="168">
                  <c:v>206.05699999999999</c:v>
                </c:pt>
                <c:pt idx="169">
                  <c:v>207.17699999999999</c:v>
                </c:pt>
                <c:pt idx="170">
                  <c:v>208.08</c:v>
                </c:pt>
                <c:pt idx="171">
                  <c:v>208.541</c:v>
                </c:pt>
                <c:pt idx="172">
                  <c:v>208.90199999999999</c:v>
                </c:pt>
                <c:pt idx="173">
                  <c:v>210.649</c:v>
                </c:pt>
                <c:pt idx="174">
                  <c:v>211.286</c:v>
                </c:pt>
                <c:pt idx="175">
                  <c:v>211.09800000000001</c:v>
                </c:pt>
                <c:pt idx="176">
                  <c:v>210.86500000000001</c:v>
                </c:pt>
                <c:pt idx="177">
                  <c:v>210.70099999999999</c:v>
                </c:pt>
                <c:pt idx="178">
                  <c:v>210.745</c:v>
                </c:pt>
                <c:pt idx="179">
                  <c:v>210.93299999999999</c:v>
                </c:pt>
                <c:pt idx="180">
                  <c:v>212.244</c:v>
                </c:pt>
                <c:pt idx="181">
                  <c:v>213.02600000000001</c:v>
                </c:pt>
                <c:pt idx="182">
                  <c:v>214.38900000000001</c:v>
                </c:pt>
                <c:pt idx="183">
                  <c:v>214.89</c:v>
                </c:pt>
                <c:pt idx="184">
                  <c:v>215.809</c:v>
                </c:pt>
                <c:pt idx="185">
                  <c:v>217.941</c:v>
                </c:pt>
                <c:pt idx="186">
                  <c:v>219.61</c:v>
                </c:pt>
                <c:pt idx="187">
                  <c:v>219.148</c:v>
                </c:pt>
                <c:pt idx="188">
                  <c:v>218.184</c:v>
                </c:pt>
                <c:pt idx="189">
                  <c:v>217.38300000000001</c:v>
                </c:pt>
                <c:pt idx="190">
                  <c:v>216.46700000000001</c:v>
                </c:pt>
                <c:pt idx="191">
                  <c:v>216.07300000000001</c:v>
                </c:pt>
                <c:pt idx="192">
                  <c:v>216.928</c:v>
                </c:pt>
                <c:pt idx="193">
                  <c:v>217.18</c:v>
                </c:pt>
                <c:pt idx="194">
                  <c:v>217.374</c:v>
                </c:pt>
                <c:pt idx="195">
                  <c:v>217.126</c:v>
                </c:pt>
                <c:pt idx="196">
                  <c:v>216.971</c:v>
                </c:pt>
                <c:pt idx="197">
                  <c:v>218.071</c:v>
                </c:pt>
                <c:pt idx="198">
                  <c:v>218.08500000000001</c:v>
                </c:pt>
                <c:pt idx="199">
                  <c:v>217.827</c:v>
                </c:pt>
                <c:pt idx="200">
                  <c:v>217.178</c:v>
                </c:pt>
                <c:pt idx="201">
                  <c:v>216.61199999999999</c:v>
                </c:pt>
                <c:pt idx="202">
                  <c:v>215.80799999999999</c:v>
                </c:pt>
                <c:pt idx="203">
                  <c:v>215.523</c:v>
                </c:pt>
                <c:pt idx="204">
                  <c:v>215.92500000000001</c:v>
                </c:pt>
                <c:pt idx="205">
                  <c:v>215.84100000000001</c:v>
                </c:pt>
                <c:pt idx="206">
                  <c:v>216.023</c:v>
                </c:pt>
                <c:pt idx="207">
                  <c:v>215.798</c:v>
                </c:pt>
                <c:pt idx="208">
                  <c:v>215.98099999999999</c:v>
                </c:pt>
                <c:pt idx="209">
                  <c:v>216.77799999999999</c:v>
                </c:pt>
                <c:pt idx="210">
                  <c:v>217.07599999999999</c:v>
                </c:pt>
                <c:pt idx="211">
                  <c:v>216.976</c:v>
                </c:pt>
                <c:pt idx="212">
                  <c:v>216.602</c:v>
                </c:pt>
                <c:pt idx="213">
                  <c:v>216.1</c:v>
                </c:pt>
                <c:pt idx="214">
                  <c:v>215.83</c:v>
                </c:pt>
                <c:pt idx="215">
                  <c:v>216.142</c:v>
                </c:pt>
                <c:pt idx="216">
                  <c:v>216.739</c:v>
                </c:pt>
                <c:pt idx="217">
                  <c:v>217.25899999999999</c:v>
                </c:pt>
                <c:pt idx="218">
                  <c:v>217.70699999999999</c:v>
                </c:pt>
                <c:pt idx="219">
                  <c:v>217.90100000000001</c:v>
                </c:pt>
                <c:pt idx="220">
                  <c:v>218.48400000000001</c:v>
                </c:pt>
                <c:pt idx="221">
                  <c:v>219.553</c:v>
                </c:pt>
                <c:pt idx="222">
                  <c:v>220.23</c:v>
                </c:pt>
                <c:pt idx="223">
                  <c:v>220.506</c:v>
                </c:pt>
                <c:pt idx="224">
                  <c:v>220.54</c:v>
                </c:pt>
                <c:pt idx="225">
                  <c:v>220.13800000000001</c:v>
                </c:pt>
                <c:pt idx="226">
                  <c:v>219.96899999999999</c:v>
                </c:pt>
                <c:pt idx="227">
                  <c:v>220.19300000000001</c:v>
                </c:pt>
                <c:pt idx="228">
                  <c:v>220.80500000000001</c:v>
                </c:pt>
                <c:pt idx="229">
                  <c:v>221.11699999999999</c:v>
                </c:pt>
                <c:pt idx="230">
                  <c:v>221.48699999999999</c:v>
                </c:pt>
                <c:pt idx="231">
                  <c:v>221.68199999999999</c:v>
                </c:pt>
                <c:pt idx="232">
                  <c:v>221.971</c:v>
                </c:pt>
                <c:pt idx="233">
                  <c:v>223.05099999999999</c:v>
                </c:pt>
                <c:pt idx="234">
                  <c:v>223.316</c:v>
                </c:pt>
                <c:pt idx="235">
                  <c:v>223.69900000000001</c:v>
                </c:pt>
                <c:pt idx="236">
                  <c:v>223.90100000000001</c:v>
                </c:pt>
                <c:pt idx="237">
                  <c:v>223.708</c:v>
                </c:pt>
                <c:pt idx="238">
                  <c:v>223.81399999999999</c:v>
                </c:pt>
                <c:pt idx="239">
                  <c:v>224.03200000000001</c:v>
                </c:pt>
                <c:pt idx="240">
                  <c:v>224.79</c:v>
                </c:pt>
                <c:pt idx="241">
                  <c:v>225.38200000000001</c:v>
                </c:pt>
                <c:pt idx="242">
                  <c:v>225.643</c:v>
                </c:pt>
                <c:pt idx="243">
                  <c:v>225.98599999999999</c:v>
                </c:pt>
                <c:pt idx="244">
                  <c:v>226.89599999999999</c:v>
                </c:pt>
                <c:pt idx="245">
                  <c:v>228.06800000000001</c:v>
                </c:pt>
                <c:pt idx="246">
                  <c:v>228.374</c:v>
                </c:pt>
                <c:pt idx="247">
                  <c:v>228.56399999999999</c:v>
                </c:pt>
                <c:pt idx="248">
                  <c:v>228.80799999999999</c:v>
                </c:pt>
                <c:pt idx="249">
                  <c:v>228.36199999999999</c:v>
                </c:pt>
                <c:pt idx="250">
                  <c:v>228.44900000000001</c:v>
                </c:pt>
                <c:pt idx="251">
                  <c:v>228.892</c:v>
                </c:pt>
                <c:pt idx="252">
                  <c:v>230.256</c:v>
                </c:pt>
                <c:pt idx="253">
                  <c:v>230.905</c:v>
                </c:pt>
                <c:pt idx="254">
                  <c:v>231.96799999999999</c:v>
                </c:pt>
                <c:pt idx="255">
                  <c:v>231.68899999999999</c:v>
                </c:pt>
                <c:pt idx="256">
                  <c:v>232.744</c:v>
                </c:pt>
                <c:pt idx="257">
                  <c:v>233.89400000000001</c:v>
                </c:pt>
                <c:pt idx="258">
                  <c:v>234.47499999999999</c:v>
                </c:pt>
                <c:pt idx="259">
                  <c:v>234.571</c:v>
                </c:pt>
                <c:pt idx="260">
                  <c:v>234.67500000000001</c:v>
                </c:pt>
                <c:pt idx="261">
                  <c:v>234.434</c:v>
                </c:pt>
                <c:pt idx="262">
                  <c:v>234.315</c:v>
                </c:pt>
                <c:pt idx="263">
                  <c:v>234.65799999999999</c:v>
                </c:pt>
                <c:pt idx="264">
                  <c:v>235.48500000000001</c:v>
                </c:pt>
                <c:pt idx="265">
                  <c:v>236.01599999999999</c:v>
                </c:pt>
                <c:pt idx="266">
                  <c:v>236.435</c:v>
                </c:pt>
                <c:pt idx="267">
                  <c:v>236.77699999999999</c:v>
                </c:pt>
                <c:pt idx="268">
                  <c:v>237.17500000000001</c:v>
                </c:pt>
                <c:pt idx="269">
                  <c:v>238.56800000000001</c:v>
                </c:pt>
                <c:pt idx="270">
                  <c:v>239.08500000000001</c:v>
                </c:pt>
              </c:numCache>
            </c:numRef>
          </c:val>
          <c:smooth val="0"/>
          <c:extLst>
            <c:ext xmlns:c16="http://schemas.microsoft.com/office/drawing/2014/chart" uri="{C3380CC4-5D6E-409C-BE32-E72D297353CC}">
              <c16:uniqueId val="{00000000-4679-4343-9768-2FFA72C74B04}"/>
            </c:ext>
          </c:extLst>
        </c:ser>
        <c:dLbls>
          <c:showLegendKey val="0"/>
          <c:showVal val="0"/>
          <c:showCatName val="0"/>
          <c:showSerName val="0"/>
          <c:showPercent val="0"/>
          <c:showBubbleSize val="0"/>
        </c:dLbls>
        <c:marker val="1"/>
        <c:smooth val="0"/>
        <c:axId val="956104152"/>
        <c:axId val="956110384"/>
      </c:lineChart>
      <c:dateAx>
        <c:axId val="956104152"/>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956110384"/>
        <c:crosses val="autoZero"/>
        <c:auto val="1"/>
        <c:lblOffset val="100"/>
        <c:baseTimeUnit val="months"/>
      </c:dateAx>
      <c:valAx>
        <c:axId val="956110384"/>
        <c:scaling>
          <c:orientation val="minMax"/>
        </c:scaling>
        <c:delete val="0"/>
        <c:axPos val="l"/>
        <c:numFmt formatCode="General" sourceLinked="0"/>
        <c:majorTickMark val="out"/>
        <c:minorTickMark val="none"/>
        <c:tickLblPos val="nextTo"/>
        <c:txPr>
          <a:bodyPr/>
          <a:lstStyle/>
          <a:p>
            <a:pPr>
              <a:defRPr sz="800" b="0"/>
            </a:pPr>
            <a:endParaRPr lang="en-US"/>
          </a:p>
        </c:txPr>
        <c:crossAx val="95610415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Medical Care / Origina Data</a:t>
            </a:r>
          </a:p>
        </c:rich>
      </c:tx>
      <c:layout/>
      <c:overlay val="0"/>
    </c:title>
    <c:autoTitleDeleted val="0"/>
    <c:plotArea>
      <c:layout/>
      <c:lineChart>
        <c:grouping val="standard"/>
        <c:varyColors val="0"/>
        <c:ser>
          <c:idx val="0"/>
          <c:order val="0"/>
          <c:spPr>
            <a:ln>
              <a:solidFill>
                <a:srgbClr val="333399"/>
              </a:solidFill>
              <a:prstDash val="solid"/>
            </a:ln>
          </c:spPr>
          <c:marker>
            <c:symbol val="diamond"/>
            <c:size val="3"/>
          </c:marker>
          <c:cat>
            <c:numRef>
              <c:f>Data!$A$4:$A$274</c:f>
              <c:numCache>
                <c:formatCode>mmm\-yy</c:formatCode>
                <c:ptCount val="271"/>
                <c:pt idx="0">
                  <c:v>33970</c:v>
                </c:pt>
                <c:pt idx="1">
                  <c:v>34001</c:v>
                </c:pt>
                <c:pt idx="2">
                  <c:v>34029</c:v>
                </c:pt>
                <c:pt idx="3">
                  <c:v>34060</c:v>
                </c:pt>
                <c:pt idx="4">
                  <c:v>34090</c:v>
                </c:pt>
                <c:pt idx="5">
                  <c:v>34121</c:v>
                </c:pt>
                <c:pt idx="6">
                  <c:v>34151</c:v>
                </c:pt>
                <c:pt idx="7">
                  <c:v>34182</c:v>
                </c:pt>
                <c:pt idx="8">
                  <c:v>34213</c:v>
                </c:pt>
                <c:pt idx="9">
                  <c:v>34243</c:v>
                </c:pt>
                <c:pt idx="10">
                  <c:v>34274</c:v>
                </c:pt>
                <c:pt idx="11">
                  <c:v>34304</c:v>
                </c:pt>
                <c:pt idx="12">
                  <c:v>34335</c:v>
                </c:pt>
                <c:pt idx="13">
                  <c:v>34366</c:v>
                </c:pt>
                <c:pt idx="14">
                  <c:v>34394</c:v>
                </c:pt>
                <c:pt idx="15">
                  <c:v>34425</c:v>
                </c:pt>
                <c:pt idx="16">
                  <c:v>34455</c:v>
                </c:pt>
                <c:pt idx="17">
                  <c:v>34486</c:v>
                </c:pt>
                <c:pt idx="18">
                  <c:v>34516</c:v>
                </c:pt>
                <c:pt idx="19">
                  <c:v>34547</c:v>
                </c:pt>
                <c:pt idx="20">
                  <c:v>34578</c:v>
                </c:pt>
                <c:pt idx="21">
                  <c:v>34608</c:v>
                </c:pt>
                <c:pt idx="22">
                  <c:v>34639</c:v>
                </c:pt>
                <c:pt idx="23">
                  <c:v>34669</c:v>
                </c:pt>
                <c:pt idx="24">
                  <c:v>34700</c:v>
                </c:pt>
                <c:pt idx="25">
                  <c:v>34731</c:v>
                </c:pt>
                <c:pt idx="26">
                  <c:v>34759</c:v>
                </c:pt>
                <c:pt idx="27">
                  <c:v>34790</c:v>
                </c:pt>
                <c:pt idx="28">
                  <c:v>34820</c:v>
                </c:pt>
                <c:pt idx="29">
                  <c:v>34851</c:v>
                </c:pt>
                <c:pt idx="30">
                  <c:v>34881</c:v>
                </c:pt>
                <c:pt idx="31">
                  <c:v>34912</c:v>
                </c:pt>
                <c:pt idx="32">
                  <c:v>34943</c:v>
                </c:pt>
                <c:pt idx="33">
                  <c:v>34973</c:v>
                </c:pt>
                <c:pt idx="34">
                  <c:v>35004</c:v>
                </c:pt>
                <c:pt idx="35">
                  <c:v>35034</c:v>
                </c:pt>
                <c:pt idx="36">
                  <c:v>35065</c:v>
                </c:pt>
                <c:pt idx="37">
                  <c:v>35096</c:v>
                </c:pt>
                <c:pt idx="38">
                  <c:v>35125</c:v>
                </c:pt>
                <c:pt idx="39">
                  <c:v>35156</c:v>
                </c:pt>
                <c:pt idx="40">
                  <c:v>35186</c:v>
                </c:pt>
                <c:pt idx="41">
                  <c:v>35217</c:v>
                </c:pt>
                <c:pt idx="42">
                  <c:v>35247</c:v>
                </c:pt>
                <c:pt idx="43">
                  <c:v>35278</c:v>
                </c:pt>
                <c:pt idx="44">
                  <c:v>35309</c:v>
                </c:pt>
                <c:pt idx="45">
                  <c:v>35339</c:v>
                </c:pt>
                <c:pt idx="46">
                  <c:v>35370</c:v>
                </c:pt>
                <c:pt idx="47">
                  <c:v>35400</c:v>
                </c:pt>
                <c:pt idx="48">
                  <c:v>35431</c:v>
                </c:pt>
                <c:pt idx="49">
                  <c:v>35462</c:v>
                </c:pt>
                <c:pt idx="50">
                  <c:v>35490</c:v>
                </c:pt>
                <c:pt idx="51">
                  <c:v>35521</c:v>
                </c:pt>
                <c:pt idx="52">
                  <c:v>35551</c:v>
                </c:pt>
                <c:pt idx="53">
                  <c:v>35582</c:v>
                </c:pt>
                <c:pt idx="54">
                  <c:v>35612</c:v>
                </c:pt>
                <c:pt idx="55">
                  <c:v>35643</c:v>
                </c:pt>
                <c:pt idx="56">
                  <c:v>35674</c:v>
                </c:pt>
                <c:pt idx="57">
                  <c:v>35704</c:v>
                </c:pt>
                <c:pt idx="58">
                  <c:v>35735</c:v>
                </c:pt>
                <c:pt idx="59">
                  <c:v>35765</c:v>
                </c:pt>
                <c:pt idx="60">
                  <c:v>35796</c:v>
                </c:pt>
                <c:pt idx="61">
                  <c:v>35827</c:v>
                </c:pt>
                <c:pt idx="62">
                  <c:v>35855</c:v>
                </c:pt>
                <c:pt idx="63">
                  <c:v>35886</c:v>
                </c:pt>
                <c:pt idx="64">
                  <c:v>35916</c:v>
                </c:pt>
                <c:pt idx="65">
                  <c:v>35947</c:v>
                </c:pt>
                <c:pt idx="66">
                  <c:v>35977</c:v>
                </c:pt>
                <c:pt idx="67">
                  <c:v>36008</c:v>
                </c:pt>
                <c:pt idx="68">
                  <c:v>36039</c:v>
                </c:pt>
                <c:pt idx="69">
                  <c:v>36069</c:v>
                </c:pt>
                <c:pt idx="70">
                  <c:v>36100</c:v>
                </c:pt>
                <c:pt idx="71">
                  <c:v>36130</c:v>
                </c:pt>
                <c:pt idx="72">
                  <c:v>36161</c:v>
                </c:pt>
                <c:pt idx="73">
                  <c:v>36192</c:v>
                </c:pt>
                <c:pt idx="74">
                  <c:v>36220</c:v>
                </c:pt>
                <c:pt idx="75">
                  <c:v>36251</c:v>
                </c:pt>
                <c:pt idx="76">
                  <c:v>36281</c:v>
                </c:pt>
                <c:pt idx="77">
                  <c:v>36312</c:v>
                </c:pt>
                <c:pt idx="78">
                  <c:v>36342</c:v>
                </c:pt>
                <c:pt idx="79">
                  <c:v>36373</c:v>
                </c:pt>
                <c:pt idx="80">
                  <c:v>36404</c:v>
                </c:pt>
                <c:pt idx="81">
                  <c:v>36434</c:v>
                </c:pt>
                <c:pt idx="82">
                  <c:v>36465</c:v>
                </c:pt>
                <c:pt idx="83">
                  <c:v>36495</c:v>
                </c:pt>
                <c:pt idx="84">
                  <c:v>36526</c:v>
                </c:pt>
                <c:pt idx="85">
                  <c:v>36557</c:v>
                </c:pt>
                <c:pt idx="86">
                  <c:v>36586</c:v>
                </c:pt>
                <c:pt idx="87">
                  <c:v>36617</c:v>
                </c:pt>
                <c:pt idx="88">
                  <c:v>36647</c:v>
                </c:pt>
                <c:pt idx="89">
                  <c:v>36678</c:v>
                </c:pt>
                <c:pt idx="90">
                  <c:v>36708</c:v>
                </c:pt>
                <c:pt idx="91">
                  <c:v>36739</c:v>
                </c:pt>
                <c:pt idx="92">
                  <c:v>36770</c:v>
                </c:pt>
                <c:pt idx="93">
                  <c:v>36800</c:v>
                </c:pt>
                <c:pt idx="94">
                  <c:v>36831</c:v>
                </c:pt>
                <c:pt idx="95">
                  <c:v>36861</c:v>
                </c:pt>
                <c:pt idx="96">
                  <c:v>36892</c:v>
                </c:pt>
                <c:pt idx="97">
                  <c:v>36923</c:v>
                </c:pt>
                <c:pt idx="98">
                  <c:v>36951</c:v>
                </c:pt>
                <c:pt idx="99">
                  <c:v>36982</c:v>
                </c:pt>
                <c:pt idx="100">
                  <c:v>37012</c:v>
                </c:pt>
                <c:pt idx="101">
                  <c:v>37043</c:v>
                </c:pt>
                <c:pt idx="102">
                  <c:v>37073</c:v>
                </c:pt>
                <c:pt idx="103">
                  <c:v>37104</c:v>
                </c:pt>
                <c:pt idx="104">
                  <c:v>37135</c:v>
                </c:pt>
                <c:pt idx="105">
                  <c:v>37165</c:v>
                </c:pt>
                <c:pt idx="106">
                  <c:v>37196</c:v>
                </c:pt>
                <c:pt idx="107">
                  <c:v>37226</c:v>
                </c:pt>
                <c:pt idx="108">
                  <c:v>37257</c:v>
                </c:pt>
                <c:pt idx="109">
                  <c:v>37288</c:v>
                </c:pt>
                <c:pt idx="110">
                  <c:v>37316</c:v>
                </c:pt>
                <c:pt idx="111">
                  <c:v>37347</c:v>
                </c:pt>
                <c:pt idx="112">
                  <c:v>37377</c:v>
                </c:pt>
                <c:pt idx="113">
                  <c:v>37408</c:v>
                </c:pt>
                <c:pt idx="114">
                  <c:v>37438</c:v>
                </c:pt>
                <c:pt idx="115">
                  <c:v>37469</c:v>
                </c:pt>
                <c:pt idx="116">
                  <c:v>37500</c:v>
                </c:pt>
                <c:pt idx="117">
                  <c:v>37530</c:v>
                </c:pt>
                <c:pt idx="118">
                  <c:v>37561</c:v>
                </c:pt>
                <c:pt idx="119">
                  <c:v>37591</c:v>
                </c:pt>
                <c:pt idx="120">
                  <c:v>37622</c:v>
                </c:pt>
                <c:pt idx="121">
                  <c:v>37653</c:v>
                </c:pt>
                <c:pt idx="122">
                  <c:v>37681</c:v>
                </c:pt>
                <c:pt idx="123">
                  <c:v>37712</c:v>
                </c:pt>
                <c:pt idx="124">
                  <c:v>37742</c:v>
                </c:pt>
                <c:pt idx="125">
                  <c:v>37773</c:v>
                </c:pt>
                <c:pt idx="126">
                  <c:v>37803</c:v>
                </c:pt>
                <c:pt idx="127">
                  <c:v>37834</c:v>
                </c:pt>
                <c:pt idx="128">
                  <c:v>37865</c:v>
                </c:pt>
                <c:pt idx="129">
                  <c:v>37895</c:v>
                </c:pt>
                <c:pt idx="130">
                  <c:v>37926</c:v>
                </c:pt>
                <c:pt idx="131">
                  <c:v>37956</c:v>
                </c:pt>
                <c:pt idx="132">
                  <c:v>37987</c:v>
                </c:pt>
                <c:pt idx="133">
                  <c:v>38018</c:v>
                </c:pt>
                <c:pt idx="134">
                  <c:v>38047</c:v>
                </c:pt>
                <c:pt idx="135">
                  <c:v>38078</c:v>
                </c:pt>
                <c:pt idx="136">
                  <c:v>38108</c:v>
                </c:pt>
                <c:pt idx="137">
                  <c:v>38139</c:v>
                </c:pt>
                <c:pt idx="138">
                  <c:v>38169</c:v>
                </c:pt>
                <c:pt idx="139">
                  <c:v>38200</c:v>
                </c:pt>
                <c:pt idx="140">
                  <c:v>38231</c:v>
                </c:pt>
                <c:pt idx="141">
                  <c:v>38261</c:v>
                </c:pt>
                <c:pt idx="142">
                  <c:v>38292</c:v>
                </c:pt>
                <c:pt idx="143">
                  <c:v>38322</c:v>
                </c:pt>
                <c:pt idx="144">
                  <c:v>38353</c:v>
                </c:pt>
                <c:pt idx="145">
                  <c:v>38384</c:v>
                </c:pt>
                <c:pt idx="146">
                  <c:v>38412</c:v>
                </c:pt>
                <c:pt idx="147">
                  <c:v>38443</c:v>
                </c:pt>
                <c:pt idx="148">
                  <c:v>38473</c:v>
                </c:pt>
                <c:pt idx="149">
                  <c:v>38504</c:v>
                </c:pt>
                <c:pt idx="150">
                  <c:v>38534</c:v>
                </c:pt>
                <c:pt idx="151">
                  <c:v>38565</c:v>
                </c:pt>
                <c:pt idx="152">
                  <c:v>38596</c:v>
                </c:pt>
                <c:pt idx="153">
                  <c:v>38626</c:v>
                </c:pt>
                <c:pt idx="154">
                  <c:v>38657</c:v>
                </c:pt>
                <c:pt idx="155">
                  <c:v>38687</c:v>
                </c:pt>
                <c:pt idx="156">
                  <c:v>38718</c:v>
                </c:pt>
                <c:pt idx="157">
                  <c:v>38749</c:v>
                </c:pt>
                <c:pt idx="158">
                  <c:v>38777</c:v>
                </c:pt>
                <c:pt idx="159">
                  <c:v>38808</c:v>
                </c:pt>
                <c:pt idx="160">
                  <c:v>38838</c:v>
                </c:pt>
                <c:pt idx="161">
                  <c:v>38869</c:v>
                </c:pt>
                <c:pt idx="162">
                  <c:v>38899</c:v>
                </c:pt>
                <c:pt idx="163">
                  <c:v>38930</c:v>
                </c:pt>
                <c:pt idx="164">
                  <c:v>38961</c:v>
                </c:pt>
                <c:pt idx="165">
                  <c:v>38991</c:v>
                </c:pt>
                <c:pt idx="166">
                  <c:v>39022</c:v>
                </c:pt>
                <c:pt idx="167">
                  <c:v>39052</c:v>
                </c:pt>
                <c:pt idx="168">
                  <c:v>39083</c:v>
                </c:pt>
                <c:pt idx="169">
                  <c:v>39114</c:v>
                </c:pt>
                <c:pt idx="170">
                  <c:v>39142</c:v>
                </c:pt>
                <c:pt idx="171">
                  <c:v>39173</c:v>
                </c:pt>
                <c:pt idx="172">
                  <c:v>39203</c:v>
                </c:pt>
                <c:pt idx="173">
                  <c:v>39234</c:v>
                </c:pt>
                <c:pt idx="174">
                  <c:v>39264</c:v>
                </c:pt>
                <c:pt idx="175">
                  <c:v>39295</c:v>
                </c:pt>
                <c:pt idx="176">
                  <c:v>39326</c:v>
                </c:pt>
                <c:pt idx="177">
                  <c:v>39356</c:v>
                </c:pt>
                <c:pt idx="178">
                  <c:v>39387</c:v>
                </c:pt>
                <c:pt idx="179">
                  <c:v>39417</c:v>
                </c:pt>
                <c:pt idx="180">
                  <c:v>39448</c:v>
                </c:pt>
                <c:pt idx="181">
                  <c:v>39479</c:v>
                </c:pt>
                <c:pt idx="182">
                  <c:v>39508</c:v>
                </c:pt>
                <c:pt idx="183">
                  <c:v>39539</c:v>
                </c:pt>
                <c:pt idx="184">
                  <c:v>39569</c:v>
                </c:pt>
                <c:pt idx="185">
                  <c:v>39600</c:v>
                </c:pt>
                <c:pt idx="186">
                  <c:v>39630</c:v>
                </c:pt>
                <c:pt idx="187">
                  <c:v>39661</c:v>
                </c:pt>
                <c:pt idx="188">
                  <c:v>39692</c:v>
                </c:pt>
                <c:pt idx="189">
                  <c:v>39722</c:v>
                </c:pt>
                <c:pt idx="190">
                  <c:v>39753</c:v>
                </c:pt>
                <c:pt idx="191">
                  <c:v>39783</c:v>
                </c:pt>
                <c:pt idx="192">
                  <c:v>39814</c:v>
                </c:pt>
                <c:pt idx="193">
                  <c:v>39845</c:v>
                </c:pt>
                <c:pt idx="194">
                  <c:v>39873</c:v>
                </c:pt>
                <c:pt idx="195">
                  <c:v>39904</c:v>
                </c:pt>
                <c:pt idx="196">
                  <c:v>39934</c:v>
                </c:pt>
                <c:pt idx="197">
                  <c:v>39965</c:v>
                </c:pt>
                <c:pt idx="198">
                  <c:v>39995</c:v>
                </c:pt>
                <c:pt idx="199">
                  <c:v>40026</c:v>
                </c:pt>
                <c:pt idx="200">
                  <c:v>40057</c:v>
                </c:pt>
                <c:pt idx="201">
                  <c:v>40087</c:v>
                </c:pt>
                <c:pt idx="202">
                  <c:v>40118</c:v>
                </c:pt>
                <c:pt idx="203">
                  <c:v>40148</c:v>
                </c:pt>
                <c:pt idx="204">
                  <c:v>40179</c:v>
                </c:pt>
                <c:pt idx="205">
                  <c:v>40210</c:v>
                </c:pt>
                <c:pt idx="206">
                  <c:v>40238</c:v>
                </c:pt>
                <c:pt idx="207">
                  <c:v>40269</c:v>
                </c:pt>
                <c:pt idx="208">
                  <c:v>40299</c:v>
                </c:pt>
                <c:pt idx="209">
                  <c:v>40330</c:v>
                </c:pt>
                <c:pt idx="210">
                  <c:v>40360</c:v>
                </c:pt>
                <c:pt idx="211">
                  <c:v>40391</c:v>
                </c:pt>
                <c:pt idx="212">
                  <c:v>40422</c:v>
                </c:pt>
                <c:pt idx="213">
                  <c:v>40452</c:v>
                </c:pt>
                <c:pt idx="214">
                  <c:v>40483</c:v>
                </c:pt>
                <c:pt idx="215">
                  <c:v>40513</c:v>
                </c:pt>
                <c:pt idx="216">
                  <c:v>40544</c:v>
                </c:pt>
                <c:pt idx="217">
                  <c:v>40575</c:v>
                </c:pt>
                <c:pt idx="218">
                  <c:v>40603</c:v>
                </c:pt>
                <c:pt idx="219">
                  <c:v>40634</c:v>
                </c:pt>
                <c:pt idx="220">
                  <c:v>40664</c:v>
                </c:pt>
                <c:pt idx="221">
                  <c:v>40695</c:v>
                </c:pt>
                <c:pt idx="222">
                  <c:v>40725</c:v>
                </c:pt>
                <c:pt idx="223">
                  <c:v>40756</c:v>
                </c:pt>
                <c:pt idx="224">
                  <c:v>40787</c:v>
                </c:pt>
                <c:pt idx="225">
                  <c:v>40817</c:v>
                </c:pt>
                <c:pt idx="226">
                  <c:v>40848</c:v>
                </c:pt>
                <c:pt idx="227">
                  <c:v>40878</c:v>
                </c:pt>
                <c:pt idx="228">
                  <c:v>40909</c:v>
                </c:pt>
                <c:pt idx="229">
                  <c:v>40940</c:v>
                </c:pt>
                <c:pt idx="230">
                  <c:v>40969</c:v>
                </c:pt>
                <c:pt idx="231">
                  <c:v>41000</c:v>
                </c:pt>
                <c:pt idx="232">
                  <c:v>41030</c:v>
                </c:pt>
                <c:pt idx="233">
                  <c:v>41061</c:v>
                </c:pt>
                <c:pt idx="234">
                  <c:v>41091</c:v>
                </c:pt>
                <c:pt idx="235">
                  <c:v>41122</c:v>
                </c:pt>
                <c:pt idx="236">
                  <c:v>41153</c:v>
                </c:pt>
                <c:pt idx="237">
                  <c:v>41183</c:v>
                </c:pt>
                <c:pt idx="238">
                  <c:v>41214</c:v>
                </c:pt>
                <c:pt idx="239">
                  <c:v>41244</c:v>
                </c:pt>
                <c:pt idx="240">
                  <c:v>41275</c:v>
                </c:pt>
                <c:pt idx="241">
                  <c:v>41306</c:v>
                </c:pt>
                <c:pt idx="242">
                  <c:v>41334</c:v>
                </c:pt>
                <c:pt idx="243">
                  <c:v>41365</c:v>
                </c:pt>
                <c:pt idx="244">
                  <c:v>41395</c:v>
                </c:pt>
                <c:pt idx="245">
                  <c:v>41426</c:v>
                </c:pt>
                <c:pt idx="246">
                  <c:v>41456</c:v>
                </c:pt>
                <c:pt idx="247">
                  <c:v>41487</c:v>
                </c:pt>
                <c:pt idx="248">
                  <c:v>41518</c:v>
                </c:pt>
                <c:pt idx="249">
                  <c:v>41548</c:v>
                </c:pt>
                <c:pt idx="250">
                  <c:v>41579</c:v>
                </c:pt>
                <c:pt idx="251">
                  <c:v>41609</c:v>
                </c:pt>
                <c:pt idx="252">
                  <c:v>41640</c:v>
                </c:pt>
                <c:pt idx="253">
                  <c:v>41671</c:v>
                </c:pt>
                <c:pt idx="254">
                  <c:v>41699</c:v>
                </c:pt>
                <c:pt idx="255">
                  <c:v>41730</c:v>
                </c:pt>
                <c:pt idx="256">
                  <c:v>41760</c:v>
                </c:pt>
                <c:pt idx="257">
                  <c:v>41791</c:v>
                </c:pt>
                <c:pt idx="258">
                  <c:v>41821</c:v>
                </c:pt>
                <c:pt idx="259">
                  <c:v>41852</c:v>
                </c:pt>
                <c:pt idx="260">
                  <c:v>41883</c:v>
                </c:pt>
                <c:pt idx="261">
                  <c:v>41913</c:v>
                </c:pt>
                <c:pt idx="262">
                  <c:v>41944</c:v>
                </c:pt>
                <c:pt idx="263">
                  <c:v>41974</c:v>
                </c:pt>
                <c:pt idx="264">
                  <c:v>42005</c:v>
                </c:pt>
                <c:pt idx="265">
                  <c:v>42036</c:v>
                </c:pt>
                <c:pt idx="266">
                  <c:v>42064</c:v>
                </c:pt>
                <c:pt idx="267">
                  <c:v>42095</c:v>
                </c:pt>
                <c:pt idx="268">
                  <c:v>42125</c:v>
                </c:pt>
                <c:pt idx="269">
                  <c:v>42156</c:v>
                </c:pt>
                <c:pt idx="270">
                  <c:v>42186</c:v>
                </c:pt>
              </c:numCache>
            </c:numRef>
          </c:cat>
          <c:val>
            <c:numRef>
              <c:f>Data!$G$4:$G$274</c:f>
              <c:numCache>
                <c:formatCode>0.0</c:formatCode>
                <c:ptCount val="271"/>
                <c:pt idx="0">
                  <c:v>196.4</c:v>
                </c:pt>
                <c:pt idx="1">
                  <c:v>198</c:v>
                </c:pt>
                <c:pt idx="2">
                  <c:v>198.6</c:v>
                </c:pt>
                <c:pt idx="3">
                  <c:v>199.4</c:v>
                </c:pt>
                <c:pt idx="4">
                  <c:v>200.5</c:v>
                </c:pt>
                <c:pt idx="5">
                  <c:v>201.1</c:v>
                </c:pt>
                <c:pt idx="6">
                  <c:v>202.2</c:v>
                </c:pt>
                <c:pt idx="7">
                  <c:v>202.9</c:v>
                </c:pt>
                <c:pt idx="8">
                  <c:v>203.3</c:v>
                </c:pt>
                <c:pt idx="9">
                  <c:v>204.4</c:v>
                </c:pt>
                <c:pt idx="10">
                  <c:v>204.9</c:v>
                </c:pt>
                <c:pt idx="11">
                  <c:v>205.2</c:v>
                </c:pt>
                <c:pt idx="12">
                  <c:v>206.4</c:v>
                </c:pt>
                <c:pt idx="13">
                  <c:v>207.7</c:v>
                </c:pt>
                <c:pt idx="14">
                  <c:v>208.3</c:v>
                </c:pt>
                <c:pt idx="15">
                  <c:v>209.2</c:v>
                </c:pt>
                <c:pt idx="16">
                  <c:v>209.7</c:v>
                </c:pt>
                <c:pt idx="17">
                  <c:v>210.4</c:v>
                </c:pt>
                <c:pt idx="18">
                  <c:v>211.5</c:v>
                </c:pt>
                <c:pt idx="19">
                  <c:v>212.2</c:v>
                </c:pt>
                <c:pt idx="20">
                  <c:v>212.8</c:v>
                </c:pt>
                <c:pt idx="21">
                  <c:v>214</c:v>
                </c:pt>
                <c:pt idx="22">
                  <c:v>214.7</c:v>
                </c:pt>
                <c:pt idx="23">
                  <c:v>215.3</c:v>
                </c:pt>
                <c:pt idx="24">
                  <c:v>216.6</c:v>
                </c:pt>
                <c:pt idx="25">
                  <c:v>217.9</c:v>
                </c:pt>
                <c:pt idx="26">
                  <c:v>218.4</c:v>
                </c:pt>
                <c:pt idx="27">
                  <c:v>218.9</c:v>
                </c:pt>
                <c:pt idx="28">
                  <c:v>219.3</c:v>
                </c:pt>
                <c:pt idx="29">
                  <c:v>219.8</c:v>
                </c:pt>
                <c:pt idx="30">
                  <c:v>220.8</c:v>
                </c:pt>
                <c:pt idx="31">
                  <c:v>221.6</c:v>
                </c:pt>
                <c:pt idx="32">
                  <c:v>222.1</c:v>
                </c:pt>
                <c:pt idx="33">
                  <c:v>222.9</c:v>
                </c:pt>
                <c:pt idx="34">
                  <c:v>223.5</c:v>
                </c:pt>
                <c:pt idx="35">
                  <c:v>223.8</c:v>
                </c:pt>
                <c:pt idx="36">
                  <c:v>225.2</c:v>
                </c:pt>
                <c:pt idx="37">
                  <c:v>226.2</c:v>
                </c:pt>
                <c:pt idx="38">
                  <c:v>226.6</c:v>
                </c:pt>
                <c:pt idx="39">
                  <c:v>227</c:v>
                </c:pt>
                <c:pt idx="40">
                  <c:v>227.4</c:v>
                </c:pt>
                <c:pt idx="41">
                  <c:v>227.8</c:v>
                </c:pt>
                <c:pt idx="42">
                  <c:v>228.7</c:v>
                </c:pt>
                <c:pt idx="43">
                  <c:v>229.2</c:v>
                </c:pt>
                <c:pt idx="44">
                  <c:v>229.4</c:v>
                </c:pt>
                <c:pt idx="45">
                  <c:v>230.1</c:v>
                </c:pt>
                <c:pt idx="46">
                  <c:v>230.5</c:v>
                </c:pt>
                <c:pt idx="47">
                  <c:v>230.6</c:v>
                </c:pt>
                <c:pt idx="48">
                  <c:v>231.8</c:v>
                </c:pt>
                <c:pt idx="49">
                  <c:v>232.7</c:v>
                </c:pt>
                <c:pt idx="50">
                  <c:v>233.4</c:v>
                </c:pt>
                <c:pt idx="51">
                  <c:v>233.8</c:v>
                </c:pt>
                <c:pt idx="52">
                  <c:v>234.2</c:v>
                </c:pt>
                <c:pt idx="53">
                  <c:v>234.4</c:v>
                </c:pt>
                <c:pt idx="54">
                  <c:v>234.8</c:v>
                </c:pt>
                <c:pt idx="55">
                  <c:v>235.2</c:v>
                </c:pt>
                <c:pt idx="56">
                  <c:v>235.4</c:v>
                </c:pt>
                <c:pt idx="57">
                  <c:v>235.8</c:v>
                </c:pt>
                <c:pt idx="58">
                  <c:v>236.4</c:v>
                </c:pt>
                <c:pt idx="59">
                  <c:v>237.1</c:v>
                </c:pt>
                <c:pt idx="60">
                  <c:v>238.1</c:v>
                </c:pt>
                <c:pt idx="61">
                  <c:v>239.3</c:v>
                </c:pt>
                <c:pt idx="62">
                  <c:v>239.8</c:v>
                </c:pt>
                <c:pt idx="63">
                  <c:v>240.7</c:v>
                </c:pt>
                <c:pt idx="64">
                  <c:v>241.4</c:v>
                </c:pt>
                <c:pt idx="65">
                  <c:v>242</c:v>
                </c:pt>
                <c:pt idx="66">
                  <c:v>242.7</c:v>
                </c:pt>
                <c:pt idx="67">
                  <c:v>243.5</c:v>
                </c:pt>
                <c:pt idx="68">
                  <c:v>243.9</c:v>
                </c:pt>
                <c:pt idx="69">
                  <c:v>244.3</c:v>
                </c:pt>
                <c:pt idx="70">
                  <c:v>244.7</c:v>
                </c:pt>
                <c:pt idx="71">
                  <c:v>245.2</c:v>
                </c:pt>
                <c:pt idx="72">
                  <c:v>246.6</c:v>
                </c:pt>
                <c:pt idx="73">
                  <c:v>247.7</c:v>
                </c:pt>
                <c:pt idx="74">
                  <c:v>248.3</c:v>
                </c:pt>
                <c:pt idx="75">
                  <c:v>249.1</c:v>
                </c:pt>
                <c:pt idx="76">
                  <c:v>249.5</c:v>
                </c:pt>
                <c:pt idx="77">
                  <c:v>250.2</c:v>
                </c:pt>
                <c:pt idx="78">
                  <c:v>251.1</c:v>
                </c:pt>
                <c:pt idx="79">
                  <c:v>251.9</c:v>
                </c:pt>
                <c:pt idx="80">
                  <c:v>252.3</c:v>
                </c:pt>
                <c:pt idx="81">
                  <c:v>252.8</c:v>
                </c:pt>
                <c:pt idx="82">
                  <c:v>253.3</c:v>
                </c:pt>
                <c:pt idx="83">
                  <c:v>254.2</c:v>
                </c:pt>
                <c:pt idx="84">
                  <c:v>255.5</c:v>
                </c:pt>
                <c:pt idx="85">
                  <c:v>257</c:v>
                </c:pt>
                <c:pt idx="86">
                  <c:v>258.10000000000002</c:v>
                </c:pt>
                <c:pt idx="87">
                  <c:v>258.8</c:v>
                </c:pt>
                <c:pt idx="88">
                  <c:v>259.39999999999998</c:v>
                </c:pt>
                <c:pt idx="89">
                  <c:v>260.5</c:v>
                </c:pt>
                <c:pt idx="90">
                  <c:v>261.39999999999998</c:v>
                </c:pt>
                <c:pt idx="91">
                  <c:v>262.60000000000002</c:v>
                </c:pt>
                <c:pt idx="92">
                  <c:v>263.10000000000002</c:v>
                </c:pt>
                <c:pt idx="93">
                  <c:v>263.7</c:v>
                </c:pt>
                <c:pt idx="94">
                  <c:v>264.10000000000002</c:v>
                </c:pt>
                <c:pt idx="95">
                  <c:v>264.8</c:v>
                </c:pt>
                <c:pt idx="96">
                  <c:v>267.10000000000002</c:v>
                </c:pt>
                <c:pt idx="97">
                  <c:v>268.89999999999998</c:v>
                </c:pt>
                <c:pt idx="98">
                  <c:v>270</c:v>
                </c:pt>
                <c:pt idx="99">
                  <c:v>270.8</c:v>
                </c:pt>
                <c:pt idx="100">
                  <c:v>271.39999999999998</c:v>
                </c:pt>
                <c:pt idx="101">
                  <c:v>272.5</c:v>
                </c:pt>
                <c:pt idx="102">
                  <c:v>273.10000000000002</c:v>
                </c:pt>
                <c:pt idx="103">
                  <c:v>274.39999999999998</c:v>
                </c:pt>
                <c:pt idx="104">
                  <c:v>275</c:v>
                </c:pt>
                <c:pt idx="105">
                  <c:v>275.89999999999998</c:v>
                </c:pt>
                <c:pt idx="106">
                  <c:v>276.7</c:v>
                </c:pt>
                <c:pt idx="107">
                  <c:v>277.3</c:v>
                </c:pt>
                <c:pt idx="108">
                  <c:v>279.60000000000002</c:v>
                </c:pt>
                <c:pt idx="109">
                  <c:v>281</c:v>
                </c:pt>
                <c:pt idx="110">
                  <c:v>282</c:v>
                </c:pt>
                <c:pt idx="111">
                  <c:v>283.2</c:v>
                </c:pt>
                <c:pt idx="112">
                  <c:v>284.10000000000002</c:v>
                </c:pt>
                <c:pt idx="113">
                  <c:v>284.7</c:v>
                </c:pt>
                <c:pt idx="114">
                  <c:v>286.60000000000002</c:v>
                </c:pt>
                <c:pt idx="115">
                  <c:v>287.3</c:v>
                </c:pt>
                <c:pt idx="116">
                  <c:v>287.7</c:v>
                </c:pt>
                <c:pt idx="117">
                  <c:v>289.2</c:v>
                </c:pt>
                <c:pt idx="118">
                  <c:v>290.5</c:v>
                </c:pt>
                <c:pt idx="119">
                  <c:v>291.3</c:v>
                </c:pt>
                <c:pt idx="120">
                  <c:v>292.60000000000002</c:v>
                </c:pt>
                <c:pt idx="121">
                  <c:v>293.7</c:v>
                </c:pt>
                <c:pt idx="122">
                  <c:v>294.2</c:v>
                </c:pt>
                <c:pt idx="123">
                  <c:v>294.60000000000002</c:v>
                </c:pt>
                <c:pt idx="124">
                  <c:v>295.5</c:v>
                </c:pt>
                <c:pt idx="125">
                  <c:v>296.3</c:v>
                </c:pt>
                <c:pt idx="126">
                  <c:v>297.60000000000002</c:v>
                </c:pt>
                <c:pt idx="127">
                  <c:v>298.39999999999998</c:v>
                </c:pt>
                <c:pt idx="128">
                  <c:v>299.2</c:v>
                </c:pt>
                <c:pt idx="129">
                  <c:v>299.89999999999998</c:v>
                </c:pt>
                <c:pt idx="130">
                  <c:v>300.8</c:v>
                </c:pt>
                <c:pt idx="131">
                  <c:v>302.10000000000002</c:v>
                </c:pt>
                <c:pt idx="132">
                  <c:v>303.60000000000002</c:v>
                </c:pt>
                <c:pt idx="133">
                  <c:v>306</c:v>
                </c:pt>
                <c:pt idx="134">
                  <c:v>307.5</c:v>
                </c:pt>
                <c:pt idx="135">
                  <c:v>308.3</c:v>
                </c:pt>
                <c:pt idx="136">
                  <c:v>309</c:v>
                </c:pt>
                <c:pt idx="137">
                  <c:v>310</c:v>
                </c:pt>
                <c:pt idx="138">
                  <c:v>311</c:v>
                </c:pt>
                <c:pt idx="139">
                  <c:v>311.60000000000002</c:v>
                </c:pt>
                <c:pt idx="140">
                  <c:v>312.3</c:v>
                </c:pt>
                <c:pt idx="141">
                  <c:v>313.3</c:v>
                </c:pt>
                <c:pt idx="142">
                  <c:v>314.10000000000002</c:v>
                </c:pt>
                <c:pt idx="143">
                  <c:v>314.89999999999998</c:v>
                </c:pt>
                <c:pt idx="144">
                  <c:v>316.8</c:v>
                </c:pt>
                <c:pt idx="145">
                  <c:v>319.3</c:v>
                </c:pt>
                <c:pt idx="146">
                  <c:v>320.7</c:v>
                </c:pt>
                <c:pt idx="147">
                  <c:v>321.5</c:v>
                </c:pt>
                <c:pt idx="148">
                  <c:v>322.2</c:v>
                </c:pt>
                <c:pt idx="149">
                  <c:v>322.89999999999998</c:v>
                </c:pt>
                <c:pt idx="150">
                  <c:v>324.10000000000002</c:v>
                </c:pt>
                <c:pt idx="151">
                  <c:v>323.89999999999998</c:v>
                </c:pt>
                <c:pt idx="152">
                  <c:v>324.60000000000002</c:v>
                </c:pt>
                <c:pt idx="153">
                  <c:v>326.2</c:v>
                </c:pt>
                <c:pt idx="154">
                  <c:v>328.1</c:v>
                </c:pt>
                <c:pt idx="155">
                  <c:v>328.4</c:v>
                </c:pt>
                <c:pt idx="156">
                  <c:v>329.5</c:v>
                </c:pt>
                <c:pt idx="157">
                  <c:v>332.1</c:v>
                </c:pt>
                <c:pt idx="158">
                  <c:v>333.8</c:v>
                </c:pt>
                <c:pt idx="159">
                  <c:v>334.7</c:v>
                </c:pt>
                <c:pt idx="160">
                  <c:v>335.6</c:v>
                </c:pt>
                <c:pt idx="161">
                  <c:v>336</c:v>
                </c:pt>
                <c:pt idx="162">
                  <c:v>337</c:v>
                </c:pt>
                <c:pt idx="163">
                  <c:v>337.7</c:v>
                </c:pt>
                <c:pt idx="164">
                  <c:v>338.3</c:v>
                </c:pt>
                <c:pt idx="165">
                  <c:v>339.3</c:v>
                </c:pt>
                <c:pt idx="166">
                  <c:v>340.1</c:v>
                </c:pt>
                <c:pt idx="167">
                  <c:v>340.1</c:v>
                </c:pt>
                <c:pt idx="168">
                  <c:v>343.51</c:v>
                </c:pt>
                <c:pt idx="169">
                  <c:v>346.45699999999999</c:v>
                </c:pt>
                <c:pt idx="170">
                  <c:v>347.17200000000003</c:v>
                </c:pt>
                <c:pt idx="171">
                  <c:v>348.22500000000002</c:v>
                </c:pt>
                <c:pt idx="172">
                  <c:v>349.08699999999999</c:v>
                </c:pt>
                <c:pt idx="173">
                  <c:v>349.51</c:v>
                </c:pt>
                <c:pt idx="174">
                  <c:v>351.64299999999997</c:v>
                </c:pt>
                <c:pt idx="175">
                  <c:v>352.96100000000001</c:v>
                </c:pt>
                <c:pt idx="176">
                  <c:v>353.72300000000001</c:v>
                </c:pt>
                <c:pt idx="177">
                  <c:v>355.65300000000002</c:v>
                </c:pt>
                <c:pt idx="178">
                  <c:v>357.041</c:v>
                </c:pt>
                <c:pt idx="179">
                  <c:v>357.661</c:v>
                </c:pt>
                <c:pt idx="180">
                  <c:v>360.459</c:v>
                </c:pt>
                <c:pt idx="181">
                  <c:v>362.15499999999997</c:v>
                </c:pt>
                <c:pt idx="182">
                  <c:v>363</c:v>
                </c:pt>
                <c:pt idx="183">
                  <c:v>363.18400000000003</c:v>
                </c:pt>
                <c:pt idx="184">
                  <c:v>363.39600000000002</c:v>
                </c:pt>
                <c:pt idx="185">
                  <c:v>363.61599999999999</c:v>
                </c:pt>
                <c:pt idx="186">
                  <c:v>363.96300000000002</c:v>
                </c:pt>
                <c:pt idx="187">
                  <c:v>364.47699999999998</c:v>
                </c:pt>
                <c:pt idx="188">
                  <c:v>365.036</c:v>
                </c:pt>
                <c:pt idx="189">
                  <c:v>365.74599999999998</c:v>
                </c:pt>
                <c:pt idx="190">
                  <c:v>366.613</c:v>
                </c:pt>
                <c:pt idx="191">
                  <c:v>367.13299999999998</c:v>
                </c:pt>
                <c:pt idx="192">
                  <c:v>369.83</c:v>
                </c:pt>
                <c:pt idx="193">
                  <c:v>372.40499999999997</c:v>
                </c:pt>
                <c:pt idx="194">
                  <c:v>373.18900000000002</c:v>
                </c:pt>
                <c:pt idx="195">
                  <c:v>374.17</c:v>
                </c:pt>
                <c:pt idx="196">
                  <c:v>375.02600000000001</c:v>
                </c:pt>
                <c:pt idx="197">
                  <c:v>375.09300000000002</c:v>
                </c:pt>
                <c:pt idx="198">
                  <c:v>375.73899999999998</c:v>
                </c:pt>
                <c:pt idx="199">
                  <c:v>376.53699999999998</c:v>
                </c:pt>
                <c:pt idx="200">
                  <c:v>377.72699999999998</c:v>
                </c:pt>
                <c:pt idx="201">
                  <c:v>378.55200000000002</c:v>
                </c:pt>
                <c:pt idx="202">
                  <c:v>379.57499999999999</c:v>
                </c:pt>
                <c:pt idx="203">
                  <c:v>379.51600000000002</c:v>
                </c:pt>
                <c:pt idx="204">
                  <c:v>382.68799999999999</c:v>
                </c:pt>
                <c:pt idx="205">
                  <c:v>385.90699999999998</c:v>
                </c:pt>
                <c:pt idx="206">
                  <c:v>387.142</c:v>
                </c:pt>
                <c:pt idx="207">
                  <c:v>387.70299999999997</c:v>
                </c:pt>
                <c:pt idx="208">
                  <c:v>387.762</c:v>
                </c:pt>
                <c:pt idx="209">
                  <c:v>388.19900000000001</c:v>
                </c:pt>
                <c:pt idx="210">
                  <c:v>387.89800000000002</c:v>
                </c:pt>
                <c:pt idx="211">
                  <c:v>388.46699999999998</c:v>
                </c:pt>
                <c:pt idx="212">
                  <c:v>390.61599999999999</c:v>
                </c:pt>
                <c:pt idx="213">
                  <c:v>391.24</c:v>
                </c:pt>
                <c:pt idx="214">
                  <c:v>391.66</c:v>
                </c:pt>
                <c:pt idx="215">
                  <c:v>391.94600000000003</c:v>
                </c:pt>
                <c:pt idx="216">
                  <c:v>393.858</c:v>
                </c:pt>
                <c:pt idx="217">
                  <c:v>397.065</c:v>
                </c:pt>
                <c:pt idx="218">
                  <c:v>397.726</c:v>
                </c:pt>
                <c:pt idx="219">
                  <c:v>398.81299999999999</c:v>
                </c:pt>
                <c:pt idx="220">
                  <c:v>399.375</c:v>
                </c:pt>
                <c:pt idx="221">
                  <c:v>399.55200000000002</c:v>
                </c:pt>
                <c:pt idx="222">
                  <c:v>400.30500000000001</c:v>
                </c:pt>
                <c:pt idx="223">
                  <c:v>400.87400000000002</c:v>
                </c:pt>
                <c:pt idx="224">
                  <c:v>401.60500000000002</c:v>
                </c:pt>
                <c:pt idx="225">
                  <c:v>403.43</c:v>
                </c:pt>
                <c:pt idx="226">
                  <c:v>404.858</c:v>
                </c:pt>
                <c:pt idx="227">
                  <c:v>405.62900000000002</c:v>
                </c:pt>
                <c:pt idx="228">
                  <c:v>408.05599999999998</c:v>
                </c:pt>
                <c:pt idx="229">
                  <c:v>410.46600000000001</c:v>
                </c:pt>
                <c:pt idx="230">
                  <c:v>411.49799999999999</c:v>
                </c:pt>
                <c:pt idx="231">
                  <c:v>412.48</c:v>
                </c:pt>
                <c:pt idx="232">
                  <c:v>413.65499999999997</c:v>
                </c:pt>
                <c:pt idx="233">
                  <c:v>415.34500000000003</c:v>
                </c:pt>
                <c:pt idx="234">
                  <c:v>416.75900000000001</c:v>
                </c:pt>
                <c:pt idx="235">
                  <c:v>417.12299999999999</c:v>
                </c:pt>
                <c:pt idx="236">
                  <c:v>418.03899999999999</c:v>
                </c:pt>
                <c:pt idx="237">
                  <c:v>418.35899999999998</c:v>
                </c:pt>
                <c:pt idx="238">
                  <c:v>418.65300000000002</c:v>
                </c:pt>
                <c:pt idx="239">
                  <c:v>418.654</c:v>
                </c:pt>
                <c:pt idx="240">
                  <c:v>420.68700000000001</c:v>
                </c:pt>
                <c:pt idx="241">
                  <c:v>423.221</c:v>
                </c:pt>
                <c:pt idx="242">
                  <c:v>424.154</c:v>
                </c:pt>
                <c:pt idx="243">
                  <c:v>423.815</c:v>
                </c:pt>
                <c:pt idx="244">
                  <c:v>422.834</c:v>
                </c:pt>
                <c:pt idx="245">
                  <c:v>424.26400000000001</c:v>
                </c:pt>
                <c:pt idx="246">
                  <c:v>424.83600000000001</c:v>
                </c:pt>
                <c:pt idx="247">
                  <c:v>426.86599999999999</c:v>
                </c:pt>
                <c:pt idx="248">
                  <c:v>428.02600000000001</c:v>
                </c:pt>
                <c:pt idx="249">
                  <c:v>428.08199999999999</c:v>
                </c:pt>
                <c:pt idx="250">
                  <c:v>427.74</c:v>
                </c:pt>
                <c:pt idx="251">
                  <c:v>427.089</c:v>
                </c:pt>
                <c:pt idx="252">
                  <c:v>429.62099999999998</c:v>
                </c:pt>
                <c:pt idx="253">
                  <c:v>432.76900000000001</c:v>
                </c:pt>
                <c:pt idx="254">
                  <c:v>433.36900000000003</c:v>
                </c:pt>
                <c:pt idx="255">
                  <c:v>434.05399999999997</c:v>
                </c:pt>
                <c:pt idx="256">
                  <c:v>434.87400000000002</c:v>
                </c:pt>
                <c:pt idx="257">
                  <c:v>435.35199999999998</c:v>
                </c:pt>
                <c:pt idx="258">
                  <c:v>435.92399999999998</c:v>
                </c:pt>
                <c:pt idx="259">
                  <c:v>435.77699999999999</c:v>
                </c:pt>
                <c:pt idx="260">
                  <c:v>436.57499999999999</c:v>
                </c:pt>
                <c:pt idx="261">
                  <c:v>437.02699999999999</c:v>
                </c:pt>
                <c:pt idx="262">
                  <c:v>438.44499999999999</c:v>
                </c:pt>
                <c:pt idx="263">
                  <c:v>439.72</c:v>
                </c:pt>
                <c:pt idx="264">
                  <c:v>440.96899999999999</c:v>
                </c:pt>
                <c:pt idx="265">
                  <c:v>442.78300000000002</c:v>
                </c:pt>
                <c:pt idx="266">
                  <c:v>444.02</c:v>
                </c:pt>
                <c:pt idx="267">
                  <c:v>446.66300000000001</c:v>
                </c:pt>
                <c:pt idx="268">
                  <c:v>447.21300000000002</c:v>
                </c:pt>
                <c:pt idx="269">
                  <c:v>446.27100000000002</c:v>
                </c:pt>
                <c:pt idx="270">
                  <c:v>446.77300000000002</c:v>
                </c:pt>
              </c:numCache>
            </c:numRef>
          </c:val>
          <c:smooth val="0"/>
          <c:extLst>
            <c:ext xmlns:c16="http://schemas.microsoft.com/office/drawing/2014/chart" uri="{C3380CC4-5D6E-409C-BE32-E72D297353CC}">
              <c16:uniqueId val="{00000000-55C7-4C64-833C-6FFCD9DC4175}"/>
            </c:ext>
          </c:extLst>
        </c:ser>
        <c:dLbls>
          <c:showLegendKey val="0"/>
          <c:showVal val="0"/>
          <c:showCatName val="0"/>
          <c:showSerName val="0"/>
          <c:showPercent val="0"/>
          <c:showBubbleSize val="0"/>
        </c:dLbls>
        <c:marker val="1"/>
        <c:smooth val="0"/>
        <c:axId val="956108744"/>
        <c:axId val="956110712"/>
      </c:lineChart>
      <c:dateAx>
        <c:axId val="956108744"/>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956110712"/>
        <c:crosses val="autoZero"/>
        <c:auto val="1"/>
        <c:lblOffset val="100"/>
        <c:baseTimeUnit val="months"/>
      </c:dateAx>
      <c:valAx>
        <c:axId val="956110712"/>
        <c:scaling>
          <c:orientation val="minMax"/>
        </c:scaling>
        <c:delete val="0"/>
        <c:axPos val="l"/>
        <c:numFmt formatCode="General" sourceLinked="0"/>
        <c:majorTickMark val="out"/>
        <c:minorTickMark val="none"/>
        <c:tickLblPos val="nextTo"/>
        <c:txPr>
          <a:bodyPr/>
          <a:lstStyle/>
          <a:p>
            <a:pPr>
              <a:defRPr sz="800" b="0"/>
            </a:pPr>
            <a:endParaRPr lang="en-US"/>
          </a:p>
        </c:txPr>
        <c:crossAx val="95610874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Other Goods, Services / Origina Data</a:t>
            </a:r>
          </a:p>
        </c:rich>
      </c:tx>
      <c:layout/>
      <c:overlay val="0"/>
    </c:title>
    <c:autoTitleDeleted val="0"/>
    <c:plotArea>
      <c:layout/>
      <c:lineChart>
        <c:grouping val="standard"/>
        <c:varyColors val="0"/>
        <c:ser>
          <c:idx val="0"/>
          <c:order val="0"/>
          <c:spPr>
            <a:ln>
              <a:solidFill>
                <a:srgbClr val="333399"/>
              </a:solidFill>
              <a:prstDash val="solid"/>
            </a:ln>
          </c:spPr>
          <c:marker>
            <c:symbol val="diamond"/>
            <c:size val="3"/>
          </c:marker>
          <c:cat>
            <c:numRef>
              <c:f>Data!$A$4:$A$274</c:f>
              <c:numCache>
                <c:formatCode>mmm\-yy</c:formatCode>
                <c:ptCount val="271"/>
                <c:pt idx="0">
                  <c:v>33970</c:v>
                </c:pt>
                <c:pt idx="1">
                  <c:v>34001</c:v>
                </c:pt>
                <c:pt idx="2">
                  <c:v>34029</c:v>
                </c:pt>
                <c:pt idx="3">
                  <c:v>34060</c:v>
                </c:pt>
                <c:pt idx="4">
                  <c:v>34090</c:v>
                </c:pt>
                <c:pt idx="5">
                  <c:v>34121</c:v>
                </c:pt>
                <c:pt idx="6">
                  <c:v>34151</c:v>
                </c:pt>
                <c:pt idx="7">
                  <c:v>34182</c:v>
                </c:pt>
                <c:pt idx="8">
                  <c:v>34213</c:v>
                </c:pt>
                <c:pt idx="9">
                  <c:v>34243</c:v>
                </c:pt>
                <c:pt idx="10">
                  <c:v>34274</c:v>
                </c:pt>
                <c:pt idx="11">
                  <c:v>34304</c:v>
                </c:pt>
                <c:pt idx="12">
                  <c:v>34335</c:v>
                </c:pt>
                <c:pt idx="13">
                  <c:v>34366</c:v>
                </c:pt>
                <c:pt idx="14">
                  <c:v>34394</c:v>
                </c:pt>
                <c:pt idx="15">
                  <c:v>34425</c:v>
                </c:pt>
                <c:pt idx="16">
                  <c:v>34455</c:v>
                </c:pt>
                <c:pt idx="17">
                  <c:v>34486</c:v>
                </c:pt>
                <c:pt idx="18">
                  <c:v>34516</c:v>
                </c:pt>
                <c:pt idx="19">
                  <c:v>34547</c:v>
                </c:pt>
                <c:pt idx="20">
                  <c:v>34578</c:v>
                </c:pt>
                <c:pt idx="21">
                  <c:v>34608</c:v>
                </c:pt>
                <c:pt idx="22">
                  <c:v>34639</c:v>
                </c:pt>
                <c:pt idx="23">
                  <c:v>34669</c:v>
                </c:pt>
                <c:pt idx="24">
                  <c:v>34700</c:v>
                </c:pt>
                <c:pt idx="25">
                  <c:v>34731</c:v>
                </c:pt>
                <c:pt idx="26">
                  <c:v>34759</c:v>
                </c:pt>
                <c:pt idx="27">
                  <c:v>34790</c:v>
                </c:pt>
                <c:pt idx="28">
                  <c:v>34820</c:v>
                </c:pt>
                <c:pt idx="29">
                  <c:v>34851</c:v>
                </c:pt>
                <c:pt idx="30">
                  <c:v>34881</c:v>
                </c:pt>
                <c:pt idx="31">
                  <c:v>34912</c:v>
                </c:pt>
                <c:pt idx="32">
                  <c:v>34943</c:v>
                </c:pt>
                <c:pt idx="33">
                  <c:v>34973</c:v>
                </c:pt>
                <c:pt idx="34">
                  <c:v>35004</c:v>
                </c:pt>
                <c:pt idx="35">
                  <c:v>35034</c:v>
                </c:pt>
                <c:pt idx="36">
                  <c:v>35065</c:v>
                </c:pt>
                <c:pt idx="37">
                  <c:v>35096</c:v>
                </c:pt>
                <c:pt idx="38">
                  <c:v>35125</c:v>
                </c:pt>
                <c:pt idx="39">
                  <c:v>35156</c:v>
                </c:pt>
                <c:pt idx="40">
                  <c:v>35186</c:v>
                </c:pt>
                <c:pt idx="41">
                  <c:v>35217</c:v>
                </c:pt>
                <c:pt idx="42">
                  <c:v>35247</c:v>
                </c:pt>
                <c:pt idx="43">
                  <c:v>35278</c:v>
                </c:pt>
                <c:pt idx="44">
                  <c:v>35309</c:v>
                </c:pt>
                <c:pt idx="45">
                  <c:v>35339</c:v>
                </c:pt>
                <c:pt idx="46">
                  <c:v>35370</c:v>
                </c:pt>
                <c:pt idx="47">
                  <c:v>35400</c:v>
                </c:pt>
                <c:pt idx="48">
                  <c:v>35431</c:v>
                </c:pt>
                <c:pt idx="49">
                  <c:v>35462</c:v>
                </c:pt>
                <c:pt idx="50">
                  <c:v>35490</c:v>
                </c:pt>
                <c:pt idx="51">
                  <c:v>35521</c:v>
                </c:pt>
                <c:pt idx="52">
                  <c:v>35551</c:v>
                </c:pt>
                <c:pt idx="53">
                  <c:v>35582</c:v>
                </c:pt>
                <c:pt idx="54">
                  <c:v>35612</c:v>
                </c:pt>
                <c:pt idx="55">
                  <c:v>35643</c:v>
                </c:pt>
                <c:pt idx="56">
                  <c:v>35674</c:v>
                </c:pt>
                <c:pt idx="57">
                  <c:v>35704</c:v>
                </c:pt>
                <c:pt idx="58">
                  <c:v>35735</c:v>
                </c:pt>
                <c:pt idx="59">
                  <c:v>35765</c:v>
                </c:pt>
                <c:pt idx="60">
                  <c:v>35796</c:v>
                </c:pt>
                <c:pt idx="61">
                  <c:v>35827</c:v>
                </c:pt>
                <c:pt idx="62">
                  <c:v>35855</c:v>
                </c:pt>
                <c:pt idx="63">
                  <c:v>35886</c:v>
                </c:pt>
                <c:pt idx="64">
                  <c:v>35916</c:v>
                </c:pt>
                <c:pt idx="65">
                  <c:v>35947</c:v>
                </c:pt>
                <c:pt idx="66">
                  <c:v>35977</c:v>
                </c:pt>
                <c:pt idx="67">
                  <c:v>36008</c:v>
                </c:pt>
                <c:pt idx="68">
                  <c:v>36039</c:v>
                </c:pt>
                <c:pt idx="69">
                  <c:v>36069</c:v>
                </c:pt>
                <c:pt idx="70">
                  <c:v>36100</c:v>
                </c:pt>
                <c:pt idx="71">
                  <c:v>36130</c:v>
                </c:pt>
                <c:pt idx="72">
                  <c:v>36161</c:v>
                </c:pt>
                <c:pt idx="73">
                  <c:v>36192</c:v>
                </c:pt>
                <c:pt idx="74">
                  <c:v>36220</c:v>
                </c:pt>
                <c:pt idx="75">
                  <c:v>36251</c:v>
                </c:pt>
                <c:pt idx="76">
                  <c:v>36281</c:v>
                </c:pt>
                <c:pt idx="77">
                  <c:v>36312</c:v>
                </c:pt>
                <c:pt idx="78">
                  <c:v>36342</c:v>
                </c:pt>
                <c:pt idx="79">
                  <c:v>36373</c:v>
                </c:pt>
                <c:pt idx="80">
                  <c:v>36404</c:v>
                </c:pt>
                <c:pt idx="81">
                  <c:v>36434</c:v>
                </c:pt>
                <c:pt idx="82">
                  <c:v>36465</c:v>
                </c:pt>
                <c:pt idx="83">
                  <c:v>36495</c:v>
                </c:pt>
                <c:pt idx="84">
                  <c:v>36526</c:v>
                </c:pt>
                <c:pt idx="85">
                  <c:v>36557</c:v>
                </c:pt>
                <c:pt idx="86">
                  <c:v>36586</c:v>
                </c:pt>
                <c:pt idx="87">
                  <c:v>36617</c:v>
                </c:pt>
                <c:pt idx="88">
                  <c:v>36647</c:v>
                </c:pt>
                <c:pt idx="89">
                  <c:v>36678</c:v>
                </c:pt>
                <c:pt idx="90">
                  <c:v>36708</c:v>
                </c:pt>
                <c:pt idx="91">
                  <c:v>36739</c:v>
                </c:pt>
                <c:pt idx="92">
                  <c:v>36770</c:v>
                </c:pt>
                <c:pt idx="93">
                  <c:v>36800</c:v>
                </c:pt>
                <c:pt idx="94">
                  <c:v>36831</c:v>
                </c:pt>
                <c:pt idx="95">
                  <c:v>36861</c:v>
                </c:pt>
                <c:pt idx="96">
                  <c:v>36892</c:v>
                </c:pt>
                <c:pt idx="97">
                  <c:v>36923</c:v>
                </c:pt>
                <c:pt idx="98">
                  <c:v>36951</c:v>
                </c:pt>
                <c:pt idx="99">
                  <c:v>36982</c:v>
                </c:pt>
                <c:pt idx="100">
                  <c:v>37012</c:v>
                </c:pt>
                <c:pt idx="101">
                  <c:v>37043</c:v>
                </c:pt>
                <c:pt idx="102">
                  <c:v>37073</c:v>
                </c:pt>
                <c:pt idx="103">
                  <c:v>37104</c:v>
                </c:pt>
                <c:pt idx="104">
                  <c:v>37135</c:v>
                </c:pt>
                <c:pt idx="105">
                  <c:v>37165</c:v>
                </c:pt>
                <c:pt idx="106">
                  <c:v>37196</c:v>
                </c:pt>
                <c:pt idx="107">
                  <c:v>37226</c:v>
                </c:pt>
                <c:pt idx="108">
                  <c:v>37257</c:v>
                </c:pt>
                <c:pt idx="109">
                  <c:v>37288</c:v>
                </c:pt>
                <c:pt idx="110">
                  <c:v>37316</c:v>
                </c:pt>
                <c:pt idx="111">
                  <c:v>37347</c:v>
                </c:pt>
                <c:pt idx="112">
                  <c:v>37377</c:v>
                </c:pt>
                <c:pt idx="113">
                  <c:v>37408</c:v>
                </c:pt>
                <c:pt idx="114">
                  <c:v>37438</c:v>
                </c:pt>
                <c:pt idx="115">
                  <c:v>37469</c:v>
                </c:pt>
                <c:pt idx="116">
                  <c:v>37500</c:v>
                </c:pt>
                <c:pt idx="117">
                  <c:v>37530</c:v>
                </c:pt>
                <c:pt idx="118">
                  <c:v>37561</c:v>
                </c:pt>
                <c:pt idx="119">
                  <c:v>37591</c:v>
                </c:pt>
                <c:pt idx="120">
                  <c:v>37622</c:v>
                </c:pt>
                <c:pt idx="121">
                  <c:v>37653</c:v>
                </c:pt>
                <c:pt idx="122">
                  <c:v>37681</c:v>
                </c:pt>
                <c:pt idx="123">
                  <c:v>37712</c:v>
                </c:pt>
                <c:pt idx="124">
                  <c:v>37742</c:v>
                </c:pt>
                <c:pt idx="125">
                  <c:v>37773</c:v>
                </c:pt>
                <c:pt idx="126">
                  <c:v>37803</c:v>
                </c:pt>
                <c:pt idx="127">
                  <c:v>37834</c:v>
                </c:pt>
                <c:pt idx="128">
                  <c:v>37865</c:v>
                </c:pt>
                <c:pt idx="129">
                  <c:v>37895</c:v>
                </c:pt>
                <c:pt idx="130">
                  <c:v>37926</c:v>
                </c:pt>
                <c:pt idx="131">
                  <c:v>37956</c:v>
                </c:pt>
                <c:pt idx="132">
                  <c:v>37987</c:v>
                </c:pt>
                <c:pt idx="133">
                  <c:v>38018</c:v>
                </c:pt>
                <c:pt idx="134">
                  <c:v>38047</c:v>
                </c:pt>
                <c:pt idx="135">
                  <c:v>38078</c:v>
                </c:pt>
                <c:pt idx="136">
                  <c:v>38108</c:v>
                </c:pt>
                <c:pt idx="137">
                  <c:v>38139</c:v>
                </c:pt>
                <c:pt idx="138">
                  <c:v>38169</c:v>
                </c:pt>
                <c:pt idx="139">
                  <c:v>38200</c:v>
                </c:pt>
                <c:pt idx="140">
                  <c:v>38231</c:v>
                </c:pt>
                <c:pt idx="141">
                  <c:v>38261</c:v>
                </c:pt>
                <c:pt idx="142">
                  <c:v>38292</c:v>
                </c:pt>
                <c:pt idx="143">
                  <c:v>38322</c:v>
                </c:pt>
                <c:pt idx="144">
                  <c:v>38353</c:v>
                </c:pt>
                <c:pt idx="145">
                  <c:v>38384</c:v>
                </c:pt>
                <c:pt idx="146">
                  <c:v>38412</c:v>
                </c:pt>
                <c:pt idx="147">
                  <c:v>38443</c:v>
                </c:pt>
                <c:pt idx="148">
                  <c:v>38473</c:v>
                </c:pt>
                <c:pt idx="149">
                  <c:v>38504</c:v>
                </c:pt>
                <c:pt idx="150">
                  <c:v>38534</c:v>
                </c:pt>
                <c:pt idx="151">
                  <c:v>38565</c:v>
                </c:pt>
                <c:pt idx="152">
                  <c:v>38596</c:v>
                </c:pt>
                <c:pt idx="153">
                  <c:v>38626</c:v>
                </c:pt>
                <c:pt idx="154">
                  <c:v>38657</c:v>
                </c:pt>
                <c:pt idx="155">
                  <c:v>38687</c:v>
                </c:pt>
                <c:pt idx="156">
                  <c:v>38718</c:v>
                </c:pt>
                <c:pt idx="157">
                  <c:v>38749</c:v>
                </c:pt>
                <c:pt idx="158">
                  <c:v>38777</c:v>
                </c:pt>
                <c:pt idx="159">
                  <c:v>38808</c:v>
                </c:pt>
                <c:pt idx="160">
                  <c:v>38838</c:v>
                </c:pt>
                <c:pt idx="161">
                  <c:v>38869</c:v>
                </c:pt>
                <c:pt idx="162">
                  <c:v>38899</c:v>
                </c:pt>
                <c:pt idx="163">
                  <c:v>38930</c:v>
                </c:pt>
                <c:pt idx="164">
                  <c:v>38961</c:v>
                </c:pt>
                <c:pt idx="165">
                  <c:v>38991</c:v>
                </c:pt>
                <c:pt idx="166">
                  <c:v>39022</c:v>
                </c:pt>
                <c:pt idx="167">
                  <c:v>39052</c:v>
                </c:pt>
                <c:pt idx="168">
                  <c:v>39083</c:v>
                </c:pt>
                <c:pt idx="169">
                  <c:v>39114</c:v>
                </c:pt>
                <c:pt idx="170">
                  <c:v>39142</c:v>
                </c:pt>
                <c:pt idx="171">
                  <c:v>39173</c:v>
                </c:pt>
                <c:pt idx="172">
                  <c:v>39203</c:v>
                </c:pt>
                <c:pt idx="173">
                  <c:v>39234</c:v>
                </c:pt>
                <c:pt idx="174">
                  <c:v>39264</c:v>
                </c:pt>
                <c:pt idx="175">
                  <c:v>39295</c:v>
                </c:pt>
                <c:pt idx="176">
                  <c:v>39326</c:v>
                </c:pt>
                <c:pt idx="177">
                  <c:v>39356</c:v>
                </c:pt>
                <c:pt idx="178">
                  <c:v>39387</c:v>
                </c:pt>
                <c:pt idx="179">
                  <c:v>39417</c:v>
                </c:pt>
                <c:pt idx="180">
                  <c:v>39448</c:v>
                </c:pt>
                <c:pt idx="181">
                  <c:v>39479</c:v>
                </c:pt>
                <c:pt idx="182">
                  <c:v>39508</c:v>
                </c:pt>
                <c:pt idx="183">
                  <c:v>39539</c:v>
                </c:pt>
                <c:pt idx="184">
                  <c:v>39569</c:v>
                </c:pt>
                <c:pt idx="185">
                  <c:v>39600</c:v>
                </c:pt>
                <c:pt idx="186">
                  <c:v>39630</c:v>
                </c:pt>
                <c:pt idx="187">
                  <c:v>39661</c:v>
                </c:pt>
                <c:pt idx="188">
                  <c:v>39692</c:v>
                </c:pt>
                <c:pt idx="189">
                  <c:v>39722</c:v>
                </c:pt>
                <c:pt idx="190">
                  <c:v>39753</c:v>
                </c:pt>
                <c:pt idx="191">
                  <c:v>39783</c:v>
                </c:pt>
                <c:pt idx="192">
                  <c:v>39814</c:v>
                </c:pt>
                <c:pt idx="193">
                  <c:v>39845</c:v>
                </c:pt>
                <c:pt idx="194">
                  <c:v>39873</c:v>
                </c:pt>
                <c:pt idx="195">
                  <c:v>39904</c:v>
                </c:pt>
                <c:pt idx="196">
                  <c:v>39934</c:v>
                </c:pt>
                <c:pt idx="197">
                  <c:v>39965</c:v>
                </c:pt>
                <c:pt idx="198">
                  <c:v>39995</c:v>
                </c:pt>
                <c:pt idx="199">
                  <c:v>40026</c:v>
                </c:pt>
                <c:pt idx="200">
                  <c:v>40057</c:v>
                </c:pt>
                <c:pt idx="201">
                  <c:v>40087</c:v>
                </c:pt>
                <c:pt idx="202">
                  <c:v>40118</c:v>
                </c:pt>
                <c:pt idx="203">
                  <c:v>40148</c:v>
                </c:pt>
                <c:pt idx="204">
                  <c:v>40179</c:v>
                </c:pt>
                <c:pt idx="205">
                  <c:v>40210</c:v>
                </c:pt>
                <c:pt idx="206">
                  <c:v>40238</c:v>
                </c:pt>
                <c:pt idx="207">
                  <c:v>40269</c:v>
                </c:pt>
                <c:pt idx="208">
                  <c:v>40299</c:v>
                </c:pt>
                <c:pt idx="209">
                  <c:v>40330</c:v>
                </c:pt>
                <c:pt idx="210">
                  <c:v>40360</c:v>
                </c:pt>
                <c:pt idx="211">
                  <c:v>40391</c:v>
                </c:pt>
                <c:pt idx="212">
                  <c:v>40422</c:v>
                </c:pt>
                <c:pt idx="213">
                  <c:v>40452</c:v>
                </c:pt>
                <c:pt idx="214">
                  <c:v>40483</c:v>
                </c:pt>
                <c:pt idx="215">
                  <c:v>40513</c:v>
                </c:pt>
                <c:pt idx="216">
                  <c:v>40544</c:v>
                </c:pt>
                <c:pt idx="217">
                  <c:v>40575</c:v>
                </c:pt>
                <c:pt idx="218">
                  <c:v>40603</c:v>
                </c:pt>
                <c:pt idx="219">
                  <c:v>40634</c:v>
                </c:pt>
                <c:pt idx="220">
                  <c:v>40664</c:v>
                </c:pt>
                <c:pt idx="221">
                  <c:v>40695</c:v>
                </c:pt>
                <c:pt idx="222">
                  <c:v>40725</c:v>
                </c:pt>
                <c:pt idx="223">
                  <c:v>40756</c:v>
                </c:pt>
                <c:pt idx="224">
                  <c:v>40787</c:v>
                </c:pt>
                <c:pt idx="225">
                  <c:v>40817</c:v>
                </c:pt>
                <c:pt idx="226">
                  <c:v>40848</c:v>
                </c:pt>
                <c:pt idx="227">
                  <c:v>40878</c:v>
                </c:pt>
                <c:pt idx="228">
                  <c:v>40909</c:v>
                </c:pt>
                <c:pt idx="229">
                  <c:v>40940</c:v>
                </c:pt>
                <c:pt idx="230">
                  <c:v>40969</c:v>
                </c:pt>
                <c:pt idx="231">
                  <c:v>41000</c:v>
                </c:pt>
                <c:pt idx="232">
                  <c:v>41030</c:v>
                </c:pt>
                <c:pt idx="233">
                  <c:v>41061</c:v>
                </c:pt>
                <c:pt idx="234">
                  <c:v>41091</c:v>
                </c:pt>
                <c:pt idx="235">
                  <c:v>41122</c:v>
                </c:pt>
                <c:pt idx="236">
                  <c:v>41153</c:v>
                </c:pt>
                <c:pt idx="237">
                  <c:v>41183</c:v>
                </c:pt>
                <c:pt idx="238">
                  <c:v>41214</c:v>
                </c:pt>
                <c:pt idx="239">
                  <c:v>41244</c:v>
                </c:pt>
                <c:pt idx="240">
                  <c:v>41275</c:v>
                </c:pt>
                <c:pt idx="241">
                  <c:v>41306</c:v>
                </c:pt>
                <c:pt idx="242">
                  <c:v>41334</c:v>
                </c:pt>
                <c:pt idx="243">
                  <c:v>41365</c:v>
                </c:pt>
                <c:pt idx="244">
                  <c:v>41395</c:v>
                </c:pt>
                <c:pt idx="245">
                  <c:v>41426</c:v>
                </c:pt>
                <c:pt idx="246">
                  <c:v>41456</c:v>
                </c:pt>
                <c:pt idx="247">
                  <c:v>41487</c:v>
                </c:pt>
                <c:pt idx="248">
                  <c:v>41518</c:v>
                </c:pt>
                <c:pt idx="249">
                  <c:v>41548</c:v>
                </c:pt>
                <c:pt idx="250">
                  <c:v>41579</c:v>
                </c:pt>
                <c:pt idx="251">
                  <c:v>41609</c:v>
                </c:pt>
                <c:pt idx="252">
                  <c:v>41640</c:v>
                </c:pt>
                <c:pt idx="253">
                  <c:v>41671</c:v>
                </c:pt>
                <c:pt idx="254">
                  <c:v>41699</c:v>
                </c:pt>
                <c:pt idx="255">
                  <c:v>41730</c:v>
                </c:pt>
                <c:pt idx="256">
                  <c:v>41760</c:v>
                </c:pt>
                <c:pt idx="257">
                  <c:v>41791</c:v>
                </c:pt>
                <c:pt idx="258">
                  <c:v>41821</c:v>
                </c:pt>
                <c:pt idx="259">
                  <c:v>41852</c:v>
                </c:pt>
                <c:pt idx="260">
                  <c:v>41883</c:v>
                </c:pt>
                <c:pt idx="261">
                  <c:v>41913</c:v>
                </c:pt>
                <c:pt idx="262">
                  <c:v>41944</c:v>
                </c:pt>
                <c:pt idx="263">
                  <c:v>41974</c:v>
                </c:pt>
                <c:pt idx="264">
                  <c:v>42005</c:v>
                </c:pt>
                <c:pt idx="265">
                  <c:v>42036</c:v>
                </c:pt>
                <c:pt idx="266">
                  <c:v>42064</c:v>
                </c:pt>
                <c:pt idx="267">
                  <c:v>42095</c:v>
                </c:pt>
                <c:pt idx="268">
                  <c:v>42125</c:v>
                </c:pt>
                <c:pt idx="269">
                  <c:v>42156</c:v>
                </c:pt>
                <c:pt idx="270">
                  <c:v>42186</c:v>
                </c:pt>
              </c:numCache>
            </c:numRef>
          </c:cat>
          <c:val>
            <c:numRef>
              <c:f>Data!$H$4:$H$274</c:f>
              <c:numCache>
                <c:formatCode>0.0</c:formatCode>
                <c:ptCount val="271"/>
                <c:pt idx="0">
                  <c:v>191</c:v>
                </c:pt>
                <c:pt idx="1">
                  <c:v>191.5</c:v>
                </c:pt>
                <c:pt idx="2">
                  <c:v>192</c:v>
                </c:pt>
                <c:pt idx="3">
                  <c:v>192.4</c:v>
                </c:pt>
                <c:pt idx="4">
                  <c:v>193.2</c:v>
                </c:pt>
                <c:pt idx="5">
                  <c:v>193.1</c:v>
                </c:pt>
                <c:pt idx="6">
                  <c:v>193.7</c:v>
                </c:pt>
                <c:pt idx="7">
                  <c:v>193.4</c:v>
                </c:pt>
                <c:pt idx="8">
                  <c:v>193.1</c:v>
                </c:pt>
                <c:pt idx="9">
                  <c:v>193.4</c:v>
                </c:pt>
                <c:pt idx="10">
                  <c:v>193.8</c:v>
                </c:pt>
                <c:pt idx="11">
                  <c:v>194.2</c:v>
                </c:pt>
                <c:pt idx="12">
                  <c:v>195.1</c:v>
                </c:pt>
                <c:pt idx="13">
                  <c:v>195.2</c:v>
                </c:pt>
                <c:pt idx="14">
                  <c:v>195.5</c:v>
                </c:pt>
                <c:pt idx="15">
                  <c:v>196.4</c:v>
                </c:pt>
                <c:pt idx="16">
                  <c:v>197.1</c:v>
                </c:pt>
                <c:pt idx="17">
                  <c:v>197.6</c:v>
                </c:pt>
                <c:pt idx="18">
                  <c:v>198</c:v>
                </c:pt>
                <c:pt idx="19">
                  <c:v>199.4</c:v>
                </c:pt>
                <c:pt idx="20">
                  <c:v>201.4</c:v>
                </c:pt>
                <c:pt idx="21">
                  <c:v>201.9</c:v>
                </c:pt>
                <c:pt idx="22">
                  <c:v>202.3</c:v>
                </c:pt>
                <c:pt idx="23">
                  <c:v>202.4</c:v>
                </c:pt>
                <c:pt idx="24">
                  <c:v>203</c:v>
                </c:pt>
                <c:pt idx="25">
                  <c:v>204.1</c:v>
                </c:pt>
                <c:pt idx="26">
                  <c:v>204</c:v>
                </c:pt>
                <c:pt idx="27">
                  <c:v>204.3</c:v>
                </c:pt>
                <c:pt idx="28">
                  <c:v>204.9</c:v>
                </c:pt>
                <c:pt idx="29">
                  <c:v>205.3</c:v>
                </c:pt>
                <c:pt idx="30">
                  <c:v>205.7</c:v>
                </c:pt>
                <c:pt idx="31">
                  <c:v>207.7</c:v>
                </c:pt>
                <c:pt idx="32">
                  <c:v>210.2</c:v>
                </c:pt>
                <c:pt idx="33">
                  <c:v>210.7</c:v>
                </c:pt>
                <c:pt idx="34">
                  <c:v>211.2</c:v>
                </c:pt>
                <c:pt idx="35">
                  <c:v>211.1</c:v>
                </c:pt>
                <c:pt idx="36">
                  <c:v>212</c:v>
                </c:pt>
                <c:pt idx="37">
                  <c:v>212.6</c:v>
                </c:pt>
                <c:pt idx="38">
                  <c:v>213</c:v>
                </c:pt>
                <c:pt idx="39">
                  <c:v>213.3</c:v>
                </c:pt>
                <c:pt idx="40">
                  <c:v>214.1</c:v>
                </c:pt>
                <c:pt idx="41">
                  <c:v>214</c:v>
                </c:pt>
                <c:pt idx="42">
                  <c:v>214.6</c:v>
                </c:pt>
                <c:pt idx="43">
                  <c:v>216.3</c:v>
                </c:pt>
                <c:pt idx="44">
                  <c:v>218.3</c:v>
                </c:pt>
                <c:pt idx="45">
                  <c:v>218.8</c:v>
                </c:pt>
                <c:pt idx="46">
                  <c:v>219.2</c:v>
                </c:pt>
                <c:pt idx="47">
                  <c:v>218.7</c:v>
                </c:pt>
                <c:pt idx="48">
                  <c:v>220</c:v>
                </c:pt>
                <c:pt idx="49">
                  <c:v>220.7</c:v>
                </c:pt>
                <c:pt idx="50">
                  <c:v>221.4</c:v>
                </c:pt>
                <c:pt idx="51">
                  <c:v>222.7</c:v>
                </c:pt>
                <c:pt idx="52">
                  <c:v>223.1</c:v>
                </c:pt>
                <c:pt idx="53">
                  <c:v>223.1</c:v>
                </c:pt>
                <c:pt idx="54">
                  <c:v>223.5</c:v>
                </c:pt>
                <c:pt idx="55">
                  <c:v>225.7</c:v>
                </c:pt>
                <c:pt idx="56">
                  <c:v>228.1</c:v>
                </c:pt>
                <c:pt idx="57">
                  <c:v>229.4</c:v>
                </c:pt>
                <c:pt idx="58">
                  <c:v>229.9</c:v>
                </c:pt>
                <c:pt idx="59">
                  <c:v>230.1</c:v>
                </c:pt>
                <c:pt idx="60">
                  <c:v>231.3</c:v>
                </c:pt>
                <c:pt idx="61">
                  <c:v>233.1</c:v>
                </c:pt>
                <c:pt idx="62">
                  <c:v>232.4</c:v>
                </c:pt>
                <c:pt idx="63">
                  <c:v>234.7</c:v>
                </c:pt>
                <c:pt idx="64">
                  <c:v>236.7</c:v>
                </c:pt>
                <c:pt idx="65">
                  <c:v>236.4</c:v>
                </c:pt>
                <c:pt idx="66">
                  <c:v>237.8</c:v>
                </c:pt>
                <c:pt idx="67">
                  <c:v>238</c:v>
                </c:pt>
                <c:pt idx="68">
                  <c:v>240.4</c:v>
                </c:pt>
                <c:pt idx="69">
                  <c:v>241.3</c:v>
                </c:pt>
                <c:pt idx="70">
                  <c:v>240.5</c:v>
                </c:pt>
                <c:pt idx="71">
                  <c:v>250.3</c:v>
                </c:pt>
                <c:pt idx="72">
                  <c:v>255.4</c:v>
                </c:pt>
                <c:pt idx="73">
                  <c:v>255</c:v>
                </c:pt>
                <c:pt idx="74">
                  <c:v>253.3</c:v>
                </c:pt>
                <c:pt idx="75">
                  <c:v>256.10000000000002</c:v>
                </c:pt>
                <c:pt idx="76">
                  <c:v>255.8</c:v>
                </c:pt>
                <c:pt idx="77">
                  <c:v>255.9</c:v>
                </c:pt>
                <c:pt idx="78">
                  <c:v>258.3</c:v>
                </c:pt>
                <c:pt idx="79">
                  <c:v>257.60000000000002</c:v>
                </c:pt>
                <c:pt idx="80">
                  <c:v>262.60000000000002</c:v>
                </c:pt>
                <c:pt idx="81">
                  <c:v>263.2</c:v>
                </c:pt>
                <c:pt idx="82">
                  <c:v>263</c:v>
                </c:pt>
                <c:pt idx="83">
                  <c:v>263</c:v>
                </c:pt>
                <c:pt idx="84">
                  <c:v>264.7</c:v>
                </c:pt>
                <c:pt idx="85">
                  <c:v>266.7</c:v>
                </c:pt>
                <c:pt idx="86">
                  <c:v>268</c:v>
                </c:pt>
                <c:pt idx="87">
                  <c:v>271.89999999999998</c:v>
                </c:pt>
                <c:pt idx="88">
                  <c:v>270.2</c:v>
                </c:pt>
                <c:pt idx="89">
                  <c:v>269.60000000000002</c:v>
                </c:pt>
                <c:pt idx="90">
                  <c:v>272.2</c:v>
                </c:pt>
                <c:pt idx="91">
                  <c:v>271.60000000000002</c:v>
                </c:pt>
                <c:pt idx="92">
                  <c:v>274.7</c:v>
                </c:pt>
                <c:pt idx="93">
                  <c:v>273</c:v>
                </c:pt>
                <c:pt idx="94">
                  <c:v>276.2</c:v>
                </c:pt>
                <c:pt idx="95">
                  <c:v>274</c:v>
                </c:pt>
                <c:pt idx="96">
                  <c:v>275.89999999999998</c:v>
                </c:pt>
                <c:pt idx="97">
                  <c:v>277.2</c:v>
                </c:pt>
                <c:pt idx="98">
                  <c:v>277.7</c:v>
                </c:pt>
                <c:pt idx="99">
                  <c:v>281.3</c:v>
                </c:pt>
                <c:pt idx="100">
                  <c:v>280.2</c:v>
                </c:pt>
                <c:pt idx="101">
                  <c:v>281.2</c:v>
                </c:pt>
                <c:pt idx="102">
                  <c:v>285.8</c:v>
                </c:pt>
                <c:pt idx="103">
                  <c:v>283.3</c:v>
                </c:pt>
                <c:pt idx="104">
                  <c:v>287.8</c:v>
                </c:pt>
                <c:pt idx="105">
                  <c:v>285.60000000000002</c:v>
                </c:pt>
                <c:pt idx="106">
                  <c:v>289.2</c:v>
                </c:pt>
                <c:pt idx="107">
                  <c:v>286.39999999999998</c:v>
                </c:pt>
                <c:pt idx="108">
                  <c:v>287.2</c:v>
                </c:pt>
                <c:pt idx="109">
                  <c:v>290.2</c:v>
                </c:pt>
                <c:pt idx="110">
                  <c:v>288.5</c:v>
                </c:pt>
                <c:pt idx="111">
                  <c:v>292.89999999999998</c:v>
                </c:pt>
                <c:pt idx="112">
                  <c:v>291.5</c:v>
                </c:pt>
                <c:pt idx="113">
                  <c:v>294.39999999999998</c:v>
                </c:pt>
                <c:pt idx="114">
                  <c:v>294.5</c:v>
                </c:pt>
                <c:pt idx="115">
                  <c:v>295.89999999999998</c:v>
                </c:pt>
                <c:pt idx="116">
                  <c:v>297</c:v>
                </c:pt>
                <c:pt idx="117">
                  <c:v>295.39999999999998</c:v>
                </c:pt>
                <c:pt idx="118">
                  <c:v>295.60000000000002</c:v>
                </c:pt>
                <c:pt idx="119">
                  <c:v>295.8</c:v>
                </c:pt>
                <c:pt idx="120">
                  <c:v>296.5</c:v>
                </c:pt>
                <c:pt idx="121">
                  <c:v>297.5</c:v>
                </c:pt>
                <c:pt idx="122">
                  <c:v>297.3</c:v>
                </c:pt>
                <c:pt idx="123">
                  <c:v>298.10000000000002</c:v>
                </c:pt>
                <c:pt idx="124">
                  <c:v>298.10000000000002</c:v>
                </c:pt>
                <c:pt idx="125">
                  <c:v>298.10000000000002</c:v>
                </c:pt>
                <c:pt idx="126">
                  <c:v>299.2</c:v>
                </c:pt>
                <c:pt idx="127">
                  <c:v>299.60000000000002</c:v>
                </c:pt>
                <c:pt idx="128">
                  <c:v>299.89999999999998</c:v>
                </c:pt>
                <c:pt idx="129">
                  <c:v>300.2</c:v>
                </c:pt>
                <c:pt idx="130">
                  <c:v>300</c:v>
                </c:pt>
                <c:pt idx="131">
                  <c:v>300.2</c:v>
                </c:pt>
                <c:pt idx="132">
                  <c:v>301.39999999999998</c:v>
                </c:pt>
                <c:pt idx="133">
                  <c:v>302.3</c:v>
                </c:pt>
                <c:pt idx="134">
                  <c:v>303.10000000000002</c:v>
                </c:pt>
                <c:pt idx="135">
                  <c:v>303.60000000000002</c:v>
                </c:pt>
                <c:pt idx="136">
                  <c:v>303.8</c:v>
                </c:pt>
                <c:pt idx="137">
                  <c:v>304.10000000000002</c:v>
                </c:pt>
                <c:pt idx="138">
                  <c:v>305.10000000000002</c:v>
                </c:pt>
                <c:pt idx="139">
                  <c:v>305.5</c:v>
                </c:pt>
                <c:pt idx="140">
                  <c:v>306.3</c:v>
                </c:pt>
                <c:pt idx="141">
                  <c:v>306.8</c:v>
                </c:pt>
                <c:pt idx="142">
                  <c:v>307</c:v>
                </c:pt>
                <c:pt idx="143">
                  <c:v>307.8</c:v>
                </c:pt>
                <c:pt idx="144">
                  <c:v>309.3</c:v>
                </c:pt>
                <c:pt idx="145">
                  <c:v>310.8</c:v>
                </c:pt>
                <c:pt idx="146">
                  <c:v>311.2</c:v>
                </c:pt>
                <c:pt idx="147">
                  <c:v>311.60000000000002</c:v>
                </c:pt>
                <c:pt idx="148">
                  <c:v>312.5</c:v>
                </c:pt>
                <c:pt idx="149">
                  <c:v>312.5</c:v>
                </c:pt>
                <c:pt idx="150">
                  <c:v>314.10000000000002</c:v>
                </c:pt>
                <c:pt idx="151">
                  <c:v>314.39999999999998</c:v>
                </c:pt>
                <c:pt idx="152">
                  <c:v>315</c:v>
                </c:pt>
                <c:pt idx="153">
                  <c:v>315.3</c:v>
                </c:pt>
                <c:pt idx="154">
                  <c:v>316.2</c:v>
                </c:pt>
                <c:pt idx="155">
                  <c:v>317.3</c:v>
                </c:pt>
                <c:pt idx="156">
                  <c:v>318.2</c:v>
                </c:pt>
                <c:pt idx="157">
                  <c:v>319.10000000000002</c:v>
                </c:pt>
                <c:pt idx="158">
                  <c:v>320</c:v>
                </c:pt>
                <c:pt idx="159">
                  <c:v>320</c:v>
                </c:pt>
                <c:pt idx="160">
                  <c:v>320.2</c:v>
                </c:pt>
                <c:pt idx="161">
                  <c:v>321.5</c:v>
                </c:pt>
                <c:pt idx="162">
                  <c:v>321.2</c:v>
                </c:pt>
                <c:pt idx="163">
                  <c:v>321.7</c:v>
                </c:pt>
                <c:pt idx="164">
                  <c:v>323.3</c:v>
                </c:pt>
                <c:pt idx="165">
                  <c:v>324.3</c:v>
                </c:pt>
                <c:pt idx="166">
                  <c:v>324.3</c:v>
                </c:pt>
                <c:pt idx="167">
                  <c:v>326.7</c:v>
                </c:pt>
                <c:pt idx="168">
                  <c:v>329.19799999999998</c:v>
                </c:pt>
                <c:pt idx="169">
                  <c:v>330.459</c:v>
                </c:pt>
                <c:pt idx="170">
                  <c:v>331.14400000000001</c:v>
                </c:pt>
                <c:pt idx="171">
                  <c:v>331.74299999999999</c:v>
                </c:pt>
                <c:pt idx="172">
                  <c:v>332.78500000000003</c:v>
                </c:pt>
                <c:pt idx="173">
                  <c:v>333.37799999999999</c:v>
                </c:pt>
                <c:pt idx="174">
                  <c:v>333.41500000000002</c:v>
                </c:pt>
                <c:pt idx="175">
                  <c:v>333.32499999999999</c:v>
                </c:pt>
                <c:pt idx="176">
                  <c:v>334.80099999999999</c:v>
                </c:pt>
                <c:pt idx="177">
                  <c:v>335.68</c:v>
                </c:pt>
                <c:pt idx="178">
                  <c:v>336.37900000000002</c:v>
                </c:pt>
                <c:pt idx="179">
                  <c:v>337.63299999999998</c:v>
                </c:pt>
                <c:pt idx="180">
                  <c:v>339.05200000000002</c:v>
                </c:pt>
                <c:pt idx="181">
                  <c:v>340.19099999999997</c:v>
                </c:pt>
                <c:pt idx="182">
                  <c:v>341.827</c:v>
                </c:pt>
                <c:pt idx="183">
                  <c:v>343.41</c:v>
                </c:pt>
                <c:pt idx="184">
                  <c:v>344.709</c:v>
                </c:pt>
                <c:pt idx="185">
                  <c:v>345.88499999999999</c:v>
                </c:pt>
                <c:pt idx="186">
                  <c:v>346.81</c:v>
                </c:pt>
                <c:pt idx="187">
                  <c:v>346.99</c:v>
                </c:pt>
                <c:pt idx="188">
                  <c:v>348.166</c:v>
                </c:pt>
                <c:pt idx="189">
                  <c:v>349.27600000000001</c:v>
                </c:pt>
                <c:pt idx="190">
                  <c:v>349.04</c:v>
                </c:pt>
                <c:pt idx="191">
                  <c:v>349.22</c:v>
                </c:pt>
                <c:pt idx="192">
                  <c:v>350.25900000000001</c:v>
                </c:pt>
                <c:pt idx="193">
                  <c:v>351.22300000000001</c:v>
                </c:pt>
                <c:pt idx="194">
                  <c:v>361.15600000000001</c:v>
                </c:pt>
                <c:pt idx="195">
                  <c:v>370.60599999999999</c:v>
                </c:pt>
                <c:pt idx="196">
                  <c:v>369.90100000000001</c:v>
                </c:pt>
                <c:pt idx="197">
                  <c:v>370.59500000000003</c:v>
                </c:pt>
                <c:pt idx="198">
                  <c:v>372.89400000000001</c:v>
                </c:pt>
                <c:pt idx="199">
                  <c:v>372.69900000000001</c:v>
                </c:pt>
                <c:pt idx="200">
                  <c:v>374.21899999999999</c:v>
                </c:pt>
                <c:pt idx="201">
                  <c:v>375.44400000000002</c:v>
                </c:pt>
                <c:pt idx="202">
                  <c:v>376.702</c:v>
                </c:pt>
                <c:pt idx="203">
                  <c:v>377.33</c:v>
                </c:pt>
                <c:pt idx="204">
                  <c:v>377.65199999999999</c:v>
                </c:pt>
                <c:pt idx="205">
                  <c:v>377.99200000000002</c:v>
                </c:pt>
                <c:pt idx="206">
                  <c:v>378.80799999999999</c:v>
                </c:pt>
                <c:pt idx="207">
                  <c:v>378.911</c:v>
                </c:pt>
                <c:pt idx="208">
                  <c:v>379.714</c:v>
                </c:pt>
                <c:pt idx="209">
                  <c:v>380.92599999999999</c:v>
                </c:pt>
                <c:pt idx="210">
                  <c:v>383.24700000000001</c:v>
                </c:pt>
                <c:pt idx="211">
                  <c:v>383.685</c:v>
                </c:pt>
                <c:pt idx="212">
                  <c:v>383.66300000000001</c:v>
                </c:pt>
                <c:pt idx="213">
                  <c:v>382.76400000000001</c:v>
                </c:pt>
                <c:pt idx="214">
                  <c:v>383.63299999999998</c:v>
                </c:pt>
                <c:pt idx="215">
                  <c:v>384.50200000000001</c:v>
                </c:pt>
                <c:pt idx="216">
                  <c:v>384.68900000000002</c:v>
                </c:pt>
                <c:pt idx="217">
                  <c:v>385.39699999999999</c:v>
                </c:pt>
                <c:pt idx="218">
                  <c:v>385.637</c:v>
                </c:pt>
                <c:pt idx="219">
                  <c:v>386.226</c:v>
                </c:pt>
                <c:pt idx="220">
                  <c:v>385.476</c:v>
                </c:pt>
                <c:pt idx="221">
                  <c:v>386.17099999999999</c:v>
                </c:pt>
                <c:pt idx="222">
                  <c:v>386.49400000000003</c:v>
                </c:pt>
                <c:pt idx="223">
                  <c:v>387.053</c:v>
                </c:pt>
                <c:pt idx="224">
                  <c:v>388.62700000000001</c:v>
                </c:pt>
                <c:pt idx="225">
                  <c:v>389.11900000000003</c:v>
                </c:pt>
                <c:pt idx="226">
                  <c:v>390.76100000000002</c:v>
                </c:pt>
                <c:pt idx="227">
                  <c:v>391.04300000000001</c:v>
                </c:pt>
                <c:pt idx="228">
                  <c:v>391.38200000000001</c:v>
                </c:pt>
                <c:pt idx="229">
                  <c:v>391.23599999999999</c:v>
                </c:pt>
                <c:pt idx="230">
                  <c:v>392.36399999999998</c:v>
                </c:pt>
                <c:pt idx="231">
                  <c:v>393.32</c:v>
                </c:pt>
                <c:pt idx="232">
                  <c:v>392.85899999999998</c:v>
                </c:pt>
                <c:pt idx="233">
                  <c:v>393.98899999999998</c:v>
                </c:pt>
                <c:pt idx="234">
                  <c:v>395.41800000000001</c:v>
                </c:pt>
                <c:pt idx="235">
                  <c:v>396.161</c:v>
                </c:pt>
                <c:pt idx="236">
                  <c:v>396.15499999999997</c:v>
                </c:pt>
                <c:pt idx="237">
                  <c:v>396.33699999999999</c:v>
                </c:pt>
                <c:pt idx="238">
                  <c:v>396.702</c:v>
                </c:pt>
                <c:pt idx="239">
                  <c:v>396.81400000000002</c:v>
                </c:pt>
                <c:pt idx="240">
                  <c:v>397.54300000000001</c:v>
                </c:pt>
                <c:pt idx="241">
                  <c:v>398.291</c:v>
                </c:pt>
                <c:pt idx="242">
                  <c:v>399.26499999999999</c:v>
                </c:pt>
                <c:pt idx="243">
                  <c:v>400.23899999999998</c:v>
                </c:pt>
                <c:pt idx="244">
                  <c:v>399.96600000000001</c:v>
                </c:pt>
                <c:pt idx="245">
                  <c:v>400.34699999999998</c:v>
                </c:pt>
                <c:pt idx="246">
                  <c:v>401.45400000000001</c:v>
                </c:pt>
                <c:pt idx="247">
                  <c:v>402.40300000000002</c:v>
                </c:pt>
                <c:pt idx="248">
                  <c:v>402.67500000000001</c:v>
                </c:pt>
                <c:pt idx="249">
                  <c:v>402.69299999999998</c:v>
                </c:pt>
                <c:pt idx="250">
                  <c:v>403.04700000000003</c:v>
                </c:pt>
                <c:pt idx="251">
                  <c:v>404.09699999999998</c:v>
                </c:pt>
                <c:pt idx="252">
                  <c:v>405.12700000000001</c:v>
                </c:pt>
                <c:pt idx="253">
                  <c:v>405.91</c:v>
                </c:pt>
                <c:pt idx="254">
                  <c:v>406.71499999999997</c:v>
                </c:pt>
                <c:pt idx="255">
                  <c:v>407.03</c:v>
                </c:pt>
                <c:pt idx="256">
                  <c:v>407.178</c:v>
                </c:pt>
                <c:pt idx="257">
                  <c:v>407.97399999999999</c:v>
                </c:pt>
                <c:pt idx="258">
                  <c:v>408.483</c:v>
                </c:pt>
                <c:pt idx="259">
                  <c:v>408.89800000000002</c:v>
                </c:pt>
                <c:pt idx="260">
                  <c:v>409.05900000000003</c:v>
                </c:pt>
                <c:pt idx="261">
                  <c:v>410.32499999999999</c:v>
                </c:pt>
                <c:pt idx="262">
                  <c:v>409.82499999999999</c:v>
                </c:pt>
                <c:pt idx="263">
                  <c:v>410.642</c:v>
                </c:pt>
                <c:pt idx="264">
                  <c:v>412.54500000000002</c:v>
                </c:pt>
                <c:pt idx="265">
                  <c:v>411.83699999999999</c:v>
                </c:pt>
                <c:pt idx="266">
                  <c:v>412.40199999999999</c:v>
                </c:pt>
                <c:pt idx="267">
                  <c:v>412.23099999999999</c:v>
                </c:pt>
                <c:pt idx="268">
                  <c:v>412.84100000000001</c:v>
                </c:pt>
                <c:pt idx="269">
                  <c:v>415.02199999999999</c:v>
                </c:pt>
                <c:pt idx="270">
                  <c:v>415.35899999999998</c:v>
                </c:pt>
              </c:numCache>
            </c:numRef>
          </c:val>
          <c:smooth val="0"/>
          <c:extLst>
            <c:ext xmlns:c16="http://schemas.microsoft.com/office/drawing/2014/chart" uri="{C3380CC4-5D6E-409C-BE32-E72D297353CC}">
              <c16:uniqueId val="{00000000-BAAB-46FA-B093-17D16472D230}"/>
            </c:ext>
          </c:extLst>
        </c:ser>
        <c:dLbls>
          <c:showLegendKey val="0"/>
          <c:showVal val="0"/>
          <c:showCatName val="0"/>
          <c:showSerName val="0"/>
          <c:showPercent val="0"/>
          <c:showBubbleSize val="0"/>
        </c:dLbls>
        <c:marker val="1"/>
        <c:smooth val="0"/>
        <c:axId val="956120224"/>
        <c:axId val="956114976"/>
      </c:lineChart>
      <c:dateAx>
        <c:axId val="956120224"/>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956114976"/>
        <c:crosses val="autoZero"/>
        <c:auto val="1"/>
        <c:lblOffset val="100"/>
        <c:baseTimeUnit val="months"/>
      </c:dateAx>
      <c:valAx>
        <c:axId val="956114976"/>
        <c:scaling>
          <c:orientation val="minMax"/>
        </c:scaling>
        <c:delete val="0"/>
        <c:axPos val="l"/>
        <c:numFmt formatCode="General" sourceLinked="0"/>
        <c:majorTickMark val="out"/>
        <c:minorTickMark val="none"/>
        <c:tickLblPos val="nextTo"/>
        <c:txPr>
          <a:bodyPr/>
          <a:lstStyle/>
          <a:p>
            <a:pPr>
              <a:defRPr sz="800" b="0"/>
            </a:pPr>
            <a:endParaRPr lang="en-US"/>
          </a:p>
        </c:txPr>
        <c:crossAx val="95612022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Recreation / Origina Data</a:t>
            </a:r>
          </a:p>
        </c:rich>
      </c:tx>
      <c:layout/>
      <c:overlay val="0"/>
    </c:title>
    <c:autoTitleDeleted val="0"/>
    <c:plotArea>
      <c:layout/>
      <c:lineChart>
        <c:grouping val="standard"/>
        <c:varyColors val="0"/>
        <c:ser>
          <c:idx val="0"/>
          <c:order val="0"/>
          <c:spPr>
            <a:ln>
              <a:solidFill>
                <a:srgbClr val="333399"/>
              </a:solidFill>
              <a:prstDash val="solid"/>
            </a:ln>
          </c:spPr>
          <c:marker>
            <c:symbol val="diamond"/>
            <c:size val="3"/>
          </c:marker>
          <c:cat>
            <c:numRef>
              <c:f>Data!$A$4:$A$274</c:f>
              <c:numCache>
                <c:formatCode>mmm\-yy</c:formatCode>
                <c:ptCount val="271"/>
                <c:pt idx="0">
                  <c:v>33970</c:v>
                </c:pt>
                <c:pt idx="1">
                  <c:v>34001</c:v>
                </c:pt>
                <c:pt idx="2">
                  <c:v>34029</c:v>
                </c:pt>
                <c:pt idx="3">
                  <c:v>34060</c:v>
                </c:pt>
                <c:pt idx="4">
                  <c:v>34090</c:v>
                </c:pt>
                <c:pt idx="5">
                  <c:v>34121</c:v>
                </c:pt>
                <c:pt idx="6">
                  <c:v>34151</c:v>
                </c:pt>
                <c:pt idx="7">
                  <c:v>34182</c:v>
                </c:pt>
                <c:pt idx="8">
                  <c:v>34213</c:v>
                </c:pt>
                <c:pt idx="9">
                  <c:v>34243</c:v>
                </c:pt>
                <c:pt idx="10">
                  <c:v>34274</c:v>
                </c:pt>
                <c:pt idx="11">
                  <c:v>34304</c:v>
                </c:pt>
                <c:pt idx="12">
                  <c:v>34335</c:v>
                </c:pt>
                <c:pt idx="13">
                  <c:v>34366</c:v>
                </c:pt>
                <c:pt idx="14">
                  <c:v>34394</c:v>
                </c:pt>
                <c:pt idx="15">
                  <c:v>34425</c:v>
                </c:pt>
                <c:pt idx="16">
                  <c:v>34455</c:v>
                </c:pt>
                <c:pt idx="17">
                  <c:v>34486</c:v>
                </c:pt>
                <c:pt idx="18">
                  <c:v>34516</c:v>
                </c:pt>
                <c:pt idx="19">
                  <c:v>34547</c:v>
                </c:pt>
                <c:pt idx="20">
                  <c:v>34578</c:v>
                </c:pt>
                <c:pt idx="21">
                  <c:v>34608</c:v>
                </c:pt>
                <c:pt idx="22">
                  <c:v>34639</c:v>
                </c:pt>
                <c:pt idx="23">
                  <c:v>34669</c:v>
                </c:pt>
                <c:pt idx="24">
                  <c:v>34700</c:v>
                </c:pt>
                <c:pt idx="25">
                  <c:v>34731</c:v>
                </c:pt>
                <c:pt idx="26">
                  <c:v>34759</c:v>
                </c:pt>
                <c:pt idx="27">
                  <c:v>34790</c:v>
                </c:pt>
                <c:pt idx="28">
                  <c:v>34820</c:v>
                </c:pt>
                <c:pt idx="29">
                  <c:v>34851</c:v>
                </c:pt>
                <c:pt idx="30">
                  <c:v>34881</c:v>
                </c:pt>
                <c:pt idx="31">
                  <c:v>34912</c:v>
                </c:pt>
                <c:pt idx="32">
                  <c:v>34943</c:v>
                </c:pt>
                <c:pt idx="33">
                  <c:v>34973</c:v>
                </c:pt>
                <c:pt idx="34">
                  <c:v>35004</c:v>
                </c:pt>
                <c:pt idx="35">
                  <c:v>35034</c:v>
                </c:pt>
                <c:pt idx="36">
                  <c:v>35065</c:v>
                </c:pt>
                <c:pt idx="37">
                  <c:v>35096</c:v>
                </c:pt>
                <c:pt idx="38">
                  <c:v>35125</c:v>
                </c:pt>
                <c:pt idx="39">
                  <c:v>35156</c:v>
                </c:pt>
                <c:pt idx="40">
                  <c:v>35186</c:v>
                </c:pt>
                <c:pt idx="41">
                  <c:v>35217</c:v>
                </c:pt>
                <c:pt idx="42">
                  <c:v>35247</c:v>
                </c:pt>
                <c:pt idx="43">
                  <c:v>35278</c:v>
                </c:pt>
                <c:pt idx="44">
                  <c:v>35309</c:v>
                </c:pt>
                <c:pt idx="45">
                  <c:v>35339</c:v>
                </c:pt>
                <c:pt idx="46">
                  <c:v>35370</c:v>
                </c:pt>
                <c:pt idx="47">
                  <c:v>35400</c:v>
                </c:pt>
                <c:pt idx="48">
                  <c:v>35431</c:v>
                </c:pt>
                <c:pt idx="49">
                  <c:v>35462</c:v>
                </c:pt>
                <c:pt idx="50">
                  <c:v>35490</c:v>
                </c:pt>
                <c:pt idx="51">
                  <c:v>35521</c:v>
                </c:pt>
                <c:pt idx="52">
                  <c:v>35551</c:v>
                </c:pt>
                <c:pt idx="53">
                  <c:v>35582</c:v>
                </c:pt>
                <c:pt idx="54">
                  <c:v>35612</c:v>
                </c:pt>
                <c:pt idx="55">
                  <c:v>35643</c:v>
                </c:pt>
                <c:pt idx="56">
                  <c:v>35674</c:v>
                </c:pt>
                <c:pt idx="57">
                  <c:v>35704</c:v>
                </c:pt>
                <c:pt idx="58">
                  <c:v>35735</c:v>
                </c:pt>
                <c:pt idx="59">
                  <c:v>35765</c:v>
                </c:pt>
                <c:pt idx="60">
                  <c:v>35796</c:v>
                </c:pt>
                <c:pt idx="61">
                  <c:v>35827</c:v>
                </c:pt>
                <c:pt idx="62">
                  <c:v>35855</c:v>
                </c:pt>
                <c:pt idx="63">
                  <c:v>35886</c:v>
                </c:pt>
                <c:pt idx="64">
                  <c:v>35916</c:v>
                </c:pt>
                <c:pt idx="65">
                  <c:v>35947</c:v>
                </c:pt>
                <c:pt idx="66">
                  <c:v>35977</c:v>
                </c:pt>
                <c:pt idx="67">
                  <c:v>36008</c:v>
                </c:pt>
                <c:pt idx="68">
                  <c:v>36039</c:v>
                </c:pt>
                <c:pt idx="69">
                  <c:v>36069</c:v>
                </c:pt>
                <c:pt idx="70">
                  <c:v>36100</c:v>
                </c:pt>
                <c:pt idx="71">
                  <c:v>36130</c:v>
                </c:pt>
                <c:pt idx="72">
                  <c:v>36161</c:v>
                </c:pt>
                <c:pt idx="73">
                  <c:v>36192</c:v>
                </c:pt>
                <c:pt idx="74">
                  <c:v>36220</c:v>
                </c:pt>
                <c:pt idx="75">
                  <c:v>36251</c:v>
                </c:pt>
                <c:pt idx="76">
                  <c:v>36281</c:v>
                </c:pt>
                <c:pt idx="77">
                  <c:v>36312</c:v>
                </c:pt>
                <c:pt idx="78">
                  <c:v>36342</c:v>
                </c:pt>
                <c:pt idx="79">
                  <c:v>36373</c:v>
                </c:pt>
                <c:pt idx="80">
                  <c:v>36404</c:v>
                </c:pt>
                <c:pt idx="81">
                  <c:v>36434</c:v>
                </c:pt>
                <c:pt idx="82">
                  <c:v>36465</c:v>
                </c:pt>
                <c:pt idx="83">
                  <c:v>36495</c:v>
                </c:pt>
                <c:pt idx="84">
                  <c:v>36526</c:v>
                </c:pt>
                <c:pt idx="85">
                  <c:v>36557</c:v>
                </c:pt>
                <c:pt idx="86">
                  <c:v>36586</c:v>
                </c:pt>
                <c:pt idx="87">
                  <c:v>36617</c:v>
                </c:pt>
                <c:pt idx="88">
                  <c:v>36647</c:v>
                </c:pt>
                <c:pt idx="89">
                  <c:v>36678</c:v>
                </c:pt>
                <c:pt idx="90">
                  <c:v>36708</c:v>
                </c:pt>
                <c:pt idx="91">
                  <c:v>36739</c:v>
                </c:pt>
                <c:pt idx="92">
                  <c:v>36770</c:v>
                </c:pt>
                <c:pt idx="93">
                  <c:v>36800</c:v>
                </c:pt>
                <c:pt idx="94">
                  <c:v>36831</c:v>
                </c:pt>
                <c:pt idx="95">
                  <c:v>36861</c:v>
                </c:pt>
                <c:pt idx="96">
                  <c:v>36892</c:v>
                </c:pt>
                <c:pt idx="97">
                  <c:v>36923</c:v>
                </c:pt>
                <c:pt idx="98">
                  <c:v>36951</c:v>
                </c:pt>
                <c:pt idx="99">
                  <c:v>36982</c:v>
                </c:pt>
                <c:pt idx="100">
                  <c:v>37012</c:v>
                </c:pt>
                <c:pt idx="101">
                  <c:v>37043</c:v>
                </c:pt>
                <c:pt idx="102">
                  <c:v>37073</c:v>
                </c:pt>
                <c:pt idx="103">
                  <c:v>37104</c:v>
                </c:pt>
                <c:pt idx="104">
                  <c:v>37135</c:v>
                </c:pt>
                <c:pt idx="105">
                  <c:v>37165</c:v>
                </c:pt>
                <c:pt idx="106">
                  <c:v>37196</c:v>
                </c:pt>
                <c:pt idx="107">
                  <c:v>37226</c:v>
                </c:pt>
                <c:pt idx="108">
                  <c:v>37257</c:v>
                </c:pt>
                <c:pt idx="109">
                  <c:v>37288</c:v>
                </c:pt>
                <c:pt idx="110">
                  <c:v>37316</c:v>
                </c:pt>
                <c:pt idx="111">
                  <c:v>37347</c:v>
                </c:pt>
                <c:pt idx="112">
                  <c:v>37377</c:v>
                </c:pt>
                <c:pt idx="113">
                  <c:v>37408</c:v>
                </c:pt>
                <c:pt idx="114">
                  <c:v>37438</c:v>
                </c:pt>
                <c:pt idx="115">
                  <c:v>37469</c:v>
                </c:pt>
                <c:pt idx="116">
                  <c:v>37500</c:v>
                </c:pt>
                <c:pt idx="117">
                  <c:v>37530</c:v>
                </c:pt>
                <c:pt idx="118">
                  <c:v>37561</c:v>
                </c:pt>
                <c:pt idx="119">
                  <c:v>37591</c:v>
                </c:pt>
                <c:pt idx="120">
                  <c:v>37622</c:v>
                </c:pt>
                <c:pt idx="121">
                  <c:v>37653</c:v>
                </c:pt>
                <c:pt idx="122">
                  <c:v>37681</c:v>
                </c:pt>
                <c:pt idx="123">
                  <c:v>37712</c:v>
                </c:pt>
                <c:pt idx="124">
                  <c:v>37742</c:v>
                </c:pt>
                <c:pt idx="125">
                  <c:v>37773</c:v>
                </c:pt>
                <c:pt idx="126">
                  <c:v>37803</c:v>
                </c:pt>
                <c:pt idx="127">
                  <c:v>37834</c:v>
                </c:pt>
                <c:pt idx="128">
                  <c:v>37865</c:v>
                </c:pt>
                <c:pt idx="129">
                  <c:v>37895</c:v>
                </c:pt>
                <c:pt idx="130">
                  <c:v>37926</c:v>
                </c:pt>
                <c:pt idx="131">
                  <c:v>37956</c:v>
                </c:pt>
                <c:pt idx="132">
                  <c:v>37987</c:v>
                </c:pt>
                <c:pt idx="133">
                  <c:v>38018</c:v>
                </c:pt>
                <c:pt idx="134">
                  <c:v>38047</c:v>
                </c:pt>
                <c:pt idx="135">
                  <c:v>38078</c:v>
                </c:pt>
                <c:pt idx="136">
                  <c:v>38108</c:v>
                </c:pt>
                <c:pt idx="137">
                  <c:v>38139</c:v>
                </c:pt>
                <c:pt idx="138">
                  <c:v>38169</c:v>
                </c:pt>
                <c:pt idx="139">
                  <c:v>38200</c:v>
                </c:pt>
                <c:pt idx="140">
                  <c:v>38231</c:v>
                </c:pt>
                <c:pt idx="141">
                  <c:v>38261</c:v>
                </c:pt>
                <c:pt idx="142">
                  <c:v>38292</c:v>
                </c:pt>
                <c:pt idx="143">
                  <c:v>38322</c:v>
                </c:pt>
                <c:pt idx="144">
                  <c:v>38353</c:v>
                </c:pt>
                <c:pt idx="145">
                  <c:v>38384</c:v>
                </c:pt>
                <c:pt idx="146">
                  <c:v>38412</c:v>
                </c:pt>
                <c:pt idx="147">
                  <c:v>38443</c:v>
                </c:pt>
                <c:pt idx="148">
                  <c:v>38473</c:v>
                </c:pt>
                <c:pt idx="149">
                  <c:v>38504</c:v>
                </c:pt>
                <c:pt idx="150">
                  <c:v>38534</c:v>
                </c:pt>
                <c:pt idx="151">
                  <c:v>38565</c:v>
                </c:pt>
                <c:pt idx="152">
                  <c:v>38596</c:v>
                </c:pt>
                <c:pt idx="153">
                  <c:v>38626</c:v>
                </c:pt>
                <c:pt idx="154">
                  <c:v>38657</c:v>
                </c:pt>
                <c:pt idx="155">
                  <c:v>38687</c:v>
                </c:pt>
                <c:pt idx="156">
                  <c:v>38718</c:v>
                </c:pt>
                <c:pt idx="157">
                  <c:v>38749</c:v>
                </c:pt>
                <c:pt idx="158">
                  <c:v>38777</c:v>
                </c:pt>
                <c:pt idx="159">
                  <c:v>38808</c:v>
                </c:pt>
                <c:pt idx="160">
                  <c:v>38838</c:v>
                </c:pt>
                <c:pt idx="161">
                  <c:v>38869</c:v>
                </c:pt>
                <c:pt idx="162">
                  <c:v>38899</c:v>
                </c:pt>
                <c:pt idx="163">
                  <c:v>38930</c:v>
                </c:pt>
                <c:pt idx="164">
                  <c:v>38961</c:v>
                </c:pt>
                <c:pt idx="165">
                  <c:v>38991</c:v>
                </c:pt>
                <c:pt idx="166">
                  <c:v>39022</c:v>
                </c:pt>
                <c:pt idx="167">
                  <c:v>39052</c:v>
                </c:pt>
                <c:pt idx="168">
                  <c:v>39083</c:v>
                </c:pt>
                <c:pt idx="169">
                  <c:v>39114</c:v>
                </c:pt>
                <c:pt idx="170">
                  <c:v>39142</c:v>
                </c:pt>
                <c:pt idx="171">
                  <c:v>39173</c:v>
                </c:pt>
                <c:pt idx="172">
                  <c:v>39203</c:v>
                </c:pt>
                <c:pt idx="173">
                  <c:v>39234</c:v>
                </c:pt>
                <c:pt idx="174">
                  <c:v>39264</c:v>
                </c:pt>
                <c:pt idx="175">
                  <c:v>39295</c:v>
                </c:pt>
                <c:pt idx="176">
                  <c:v>39326</c:v>
                </c:pt>
                <c:pt idx="177">
                  <c:v>39356</c:v>
                </c:pt>
                <c:pt idx="178">
                  <c:v>39387</c:v>
                </c:pt>
                <c:pt idx="179">
                  <c:v>39417</c:v>
                </c:pt>
                <c:pt idx="180">
                  <c:v>39448</c:v>
                </c:pt>
                <c:pt idx="181">
                  <c:v>39479</c:v>
                </c:pt>
                <c:pt idx="182">
                  <c:v>39508</c:v>
                </c:pt>
                <c:pt idx="183">
                  <c:v>39539</c:v>
                </c:pt>
                <c:pt idx="184">
                  <c:v>39569</c:v>
                </c:pt>
                <c:pt idx="185">
                  <c:v>39600</c:v>
                </c:pt>
                <c:pt idx="186">
                  <c:v>39630</c:v>
                </c:pt>
                <c:pt idx="187">
                  <c:v>39661</c:v>
                </c:pt>
                <c:pt idx="188">
                  <c:v>39692</c:v>
                </c:pt>
                <c:pt idx="189">
                  <c:v>39722</c:v>
                </c:pt>
                <c:pt idx="190">
                  <c:v>39753</c:v>
                </c:pt>
                <c:pt idx="191">
                  <c:v>39783</c:v>
                </c:pt>
                <c:pt idx="192">
                  <c:v>39814</c:v>
                </c:pt>
                <c:pt idx="193">
                  <c:v>39845</c:v>
                </c:pt>
                <c:pt idx="194">
                  <c:v>39873</c:v>
                </c:pt>
                <c:pt idx="195">
                  <c:v>39904</c:v>
                </c:pt>
                <c:pt idx="196">
                  <c:v>39934</c:v>
                </c:pt>
                <c:pt idx="197">
                  <c:v>39965</c:v>
                </c:pt>
                <c:pt idx="198">
                  <c:v>39995</c:v>
                </c:pt>
                <c:pt idx="199">
                  <c:v>40026</c:v>
                </c:pt>
                <c:pt idx="200">
                  <c:v>40057</c:v>
                </c:pt>
                <c:pt idx="201">
                  <c:v>40087</c:v>
                </c:pt>
                <c:pt idx="202">
                  <c:v>40118</c:v>
                </c:pt>
                <c:pt idx="203">
                  <c:v>40148</c:v>
                </c:pt>
                <c:pt idx="204">
                  <c:v>40179</c:v>
                </c:pt>
                <c:pt idx="205">
                  <c:v>40210</c:v>
                </c:pt>
                <c:pt idx="206">
                  <c:v>40238</c:v>
                </c:pt>
                <c:pt idx="207">
                  <c:v>40269</c:v>
                </c:pt>
                <c:pt idx="208">
                  <c:v>40299</c:v>
                </c:pt>
                <c:pt idx="209">
                  <c:v>40330</c:v>
                </c:pt>
                <c:pt idx="210">
                  <c:v>40360</c:v>
                </c:pt>
                <c:pt idx="211">
                  <c:v>40391</c:v>
                </c:pt>
                <c:pt idx="212">
                  <c:v>40422</c:v>
                </c:pt>
                <c:pt idx="213">
                  <c:v>40452</c:v>
                </c:pt>
                <c:pt idx="214">
                  <c:v>40483</c:v>
                </c:pt>
                <c:pt idx="215">
                  <c:v>40513</c:v>
                </c:pt>
                <c:pt idx="216">
                  <c:v>40544</c:v>
                </c:pt>
                <c:pt idx="217">
                  <c:v>40575</c:v>
                </c:pt>
                <c:pt idx="218">
                  <c:v>40603</c:v>
                </c:pt>
                <c:pt idx="219">
                  <c:v>40634</c:v>
                </c:pt>
                <c:pt idx="220">
                  <c:v>40664</c:v>
                </c:pt>
                <c:pt idx="221">
                  <c:v>40695</c:v>
                </c:pt>
                <c:pt idx="222">
                  <c:v>40725</c:v>
                </c:pt>
                <c:pt idx="223">
                  <c:v>40756</c:v>
                </c:pt>
                <c:pt idx="224">
                  <c:v>40787</c:v>
                </c:pt>
                <c:pt idx="225">
                  <c:v>40817</c:v>
                </c:pt>
                <c:pt idx="226">
                  <c:v>40848</c:v>
                </c:pt>
                <c:pt idx="227">
                  <c:v>40878</c:v>
                </c:pt>
                <c:pt idx="228">
                  <c:v>40909</c:v>
                </c:pt>
                <c:pt idx="229">
                  <c:v>40940</c:v>
                </c:pt>
                <c:pt idx="230">
                  <c:v>40969</c:v>
                </c:pt>
                <c:pt idx="231">
                  <c:v>41000</c:v>
                </c:pt>
                <c:pt idx="232">
                  <c:v>41030</c:v>
                </c:pt>
                <c:pt idx="233">
                  <c:v>41061</c:v>
                </c:pt>
                <c:pt idx="234">
                  <c:v>41091</c:v>
                </c:pt>
                <c:pt idx="235">
                  <c:v>41122</c:v>
                </c:pt>
                <c:pt idx="236">
                  <c:v>41153</c:v>
                </c:pt>
                <c:pt idx="237">
                  <c:v>41183</c:v>
                </c:pt>
                <c:pt idx="238">
                  <c:v>41214</c:v>
                </c:pt>
                <c:pt idx="239">
                  <c:v>41244</c:v>
                </c:pt>
                <c:pt idx="240">
                  <c:v>41275</c:v>
                </c:pt>
                <c:pt idx="241">
                  <c:v>41306</c:v>
                </c:pt>
                <c:pt idx="242">
                  <c:v>41334</c:v>
                </c:pt>
                <c:pt idx="243">
                  <c:v>41365</c:v>
                </c:pt>
                <c:pt idx="244">
                  <c:v>41395</c:v>
                </c:pt>
                <c:pt idx="245">
                  <c:v>41426</c:v>
                </c:pt>
                <c:pt idx="246">
                  <c:v>41456</c:v>
                </c:pt>
                <c:pt idx="247">
                  <c:v>41487</c:v>
                </c:pt>
                <c:pt idx="248">
                  <c:v>41518</c:v>
                </c:pt>
                <c:pt idx="249">
                  <c:v>41548</c:v>
                </c:pt>
                <c:pt idx="250">
                  <c:v>41579</c:v>
                </c:pt>
                <c:pt idx="251">
                  <c:v>41609</c:v>
                </c:pt>
                <c:pt idx="252">
                  <c:v>41640</c:v>
                </c:pt>
                <c:pt idx="253">
                  <c:v>41671</c:v>
                </c:pt>
                <c:pt idx="254">
                  <c:v>41699</c:v>
                </c:pt>
                <c:pt idx="255">
                  <c:v>41730</c:v>
                </c:pt>
                <c:pt idx="256">
                  <c:v>41760</c:v>
                </c:pt>
                <c:pt idx="257">
                  <c:v>41791</c:v>
                </c:pt>
                <c:pt idx="258">
                  <c:v>41821</c:v>
                </c:pt>
                <c:pt idx="259">
                  <c:v>41852</c:v>
                </c:pt>
                <c:pt idx="260">
                  <c:v>41883</c:v>
                </c:pt>
                <c:pt idx="261">
                  <c:v>41913</c:v>
                </c:pt>
                <c:pt idx="262">
                  <c:v>41944</c:v>
                </c:pt>
                <c:pt idx="263">
                  <c:v>41974</c:v>
                </c:pt>
                <c:pt idx="264">
                  <c:v>42005</c:v>
                </c:pt>
                <c:pt idx="265">
                  <c:v>42036</c:v>
                </c:pt>
                <c:pt idx="266">
                  <c:v>42064</c:v>
                </c:pt>
                <c:pt idx="267">
                  <c:v>42095</c:v>
                </c:pt>
                <c:pt idx="268">
                  <c:v>42125</c:v>
                </c:pt>
                <c:pt idx="269">
                  <c:v>42156</c:v>
                </c:pt>
                <c:pt idx="270">
                  <c:v>42186</c:v>
                </c:pt>
              </c:numCache>
            </c:numRef>
          </c:cat>
          <c:val>
            <c:numRef>
              <c:f>Data!$I$4:$I$274</c:f>
              <c:numCache>
                <c:formatCode>0.0</c:formatCode>
                <c:ptCount val="271"/>
                <c:pt idx="0">
                  <c:v>89.5</c:v>
                </c:pt>
                <c:pt idx="1">
                  <c:v>89.9</c:v>
                </c:pt>
                <c:pt idx="2">
                  <c:v>90.3</c:v>
                </c:pt>
                <c:pt idx="3">
                  <c:v>90.6</c:v>
                </c:pt>
                <c:pt idx="4">
                  <c:v>90.2</c:v>
                </c:pt>
                <c:pt idx="5">
                  <c:v>90.6</c:v>
                </c:pt>
                <c:pt idx="6">
                  <c:v>90.5</c:v>
                </c:pt>
                <c:pt idx="7">
                  <c:v>90.8</c:v>
                </c:pt>
                <c:pt idx="8">
                  <c:v>91.2</c:v>
                </c:pt>
                <c:pt idx="9">
                  <c:v>91.6</c:v>
                </c:pt>
                <c:pt idx="10">
                  <c:v>91.7</c:v>
                </c:pt>
                <c:pt idx="11">
                  <c:v>91.7</c:v>
                </c:pt>
                <c:pt idx="12">
                  <c:v>92.1</c:v>
                </c:pt>
                <c:pt idx="13">
                  <c:v>92.4</c:v>
                </c:pt>
                <c:pt idx="14">
                  <c:v>92.6</c:v>
                </c:pt>
                <c:pt idx="15">
                  <c:v>92.7</c:v>
                </c:pt>
                <c:pt idx="16">
                  <c:v>92.7</c:v>
                </c:pt>
                <c:pt idx="17">
                  <c:v>92.6</c:v>
                </c:pt>
                <c:pt idx="18">
                  <c:v>92.7</c:v>
                </c:pt>
                <c:pt idx="19">
                  <c:v>92.6</c:v>
                </c:pt>
                <c:pt idx="20">
                  <c:v>92.8</c:v>
                </c:pt>
                <c:pt idx="21">
                  <c:v>92.9</c:v>
                </c:pt>
                <c:pt idx="22">
                  <c:v>93.2</c:v>
                </c:pt>
                <c:pt idx="23">
                  <c:v>93</c:v>
                </c:pt>
                <c:pt idx="24">
                  <c:v>93.5</c:v>
                </c:pt>
                <c:pt idx="25">
                  <c:v>93.8</c:v>
                </c:pt>
                <c:pt idx="26">
                  <c:v>93.9</c:v>
                </c:pt>
                <c:pt idx="27">
                  <c:v>94.4</c:v>
                </c:pt>
                <c:pt idx="28">
                  <c:v>94.5</c:v>
                </c:pt>
                <c:pt idx="29">
                  <c:v>94.2</c:v>
                </c:pt>
                <c:pt idx="30">
                  <c:v>94.3</c:v>
                </c:pt>
                <c:pt idx="31">
                  <c:v>94.6</c:v>
                </c:pt>
                <c:pt idx="32">
                  <c:v>95</c:v>
                </c:pt>
                <c:pt idx="33">
                  <c:v>95.1</c:v>
                </c:pt>
                <c:pt idx="34">
                  <c:v>95.5</c:v>
                </c:pt>
                <c:pt idx="35">
                  <c:v>95.6</c:v>
                </c:pt>
                <c:pt idx="36">
                  <c:v>96</c:v>
                </c:pt>
                <c:pt idx="37">
                  <c:v>96.8</c:v>
                </c:pt>
                <c:pt idx="38">
                  <c:v>96.9</c:v>
                </c:pt>
                <c:pt idx="39">
                  <c:v>97.1</c:v>
                </c:pt>
                <c:pt idx="40">
                  <c:v>97.1</c:v>
                </c:pt>
                <c:pt idx="41">
                  <c:v>97.3</c:v>
                </c:pt>
                <c:pt idx="42">
                  <c:v>97.5</c:v>
                </c:pt>
                <c:pt idx="43">
                  <c:v>97.6</c:v>
                </c:pt>
                <c:pt idx="44">
                  <c:v>97.8</c:v>
                </c:pt>
                <c:pt idx="45">
                  <c:v>98.1</c:v>
                </c:pt>
                <c:pt idx="46">
                  <c:v>98.4</c:v>
                </c:pt>
                <c:pt idx="47">
                  <c:v>98.5</c:v>
                </c:pt>
                <c:pt idx="48">
                  <c:v>98.8</c:v>
                </c:pt>
                <c:pt idx="49">
                  <c:v>99.2</c:v>
                </c:pt>
                <c:pt idx="50">
                  <c:v>99.4</c:v>
                </c:pt>
                <c:pt idx="51">
                  <c:v>99.3</c:v>
                </c:pt>
                <c:pt idx="52">
                  <c:v>99.4</c:v>
                </c:pt>
                <c:pt idx="53">
                  <c:v>99.8</c:v>
                </c:pt>
                <c:pt idx="54">
                  <c:v>99.8</c:v>
                </c:pt>
                <c:pt idx="55">
                  <c:v>100</c:v>
                </c:pt>
                <c:pt idx="56">
                  <c:v>99.9</c:v>
                </c:pt>
                <c:pt idx="57">
                  <c:v>100</c:v>
                </c:pt>
                <c:pt idx="58">
                  <c:v>100</c:v>
                </c:pt>
                <c:pt idx="59">
                  <c:v>100</c:v>
                </c:pt>
                <c:pt idx="60">
                  <c:v>100.3</c:v>
                </c:pt>
                <c:pt idx="61">
                  <c:v>100.7</c:v>
                </c:pt>
                <c:pt idx="62">
                  <c:v>101</c:v>
                </c:pt>
                <c:pt idx="63">
                  <c:v>101.1</c:v>
                </c:pt>
                <c:pt idx="64">
                  <c:v>101</c:v>
                </c:pt>
                <c:pt idx="65">
                  <c:v>101.2</c:v>
                </c:pt>
                <c:pt idx="66">
                  <c:v>101.1</c:v>
                </c:pt>
                <c:pt idx="67">
                  <c:v>101.3</c:v>
                </c:pt>
                <c:pt idx="68">
                  <c:v>101.3</c:v>
                </c:pt>
                <c:pt idx="69">
                  <c:v>101.1</c:v>
                </c:pt>
                <c:pt idx="70">
                  <c:v>101.3</c:v>
                </c:pt>
                <c:pt idx="71">
                  <c:v>101.2</c:v>
                </c:pt>
                <c:pt idx="72">
                  <c:v>101.7</c:v>
                </c:pt>
                <c:pt idx="73">
                  <c:v>101.8</c:v>
                </c:pt>
                <c:pt idx="74">
                  <c:v>101.8</c:v>
                </c:pt>
                <c:pt idx="75">
                  <c:v>102</c:v>
                </c:pt>
                <c:pt idx="76">
                  <c:v>102.2</c:v>
                </c:pt>
                <c:pt idx="77">
                  <c:v>102.2</c:v>
                </c:pt>
                <c:pt idx="78">
                  <c:v>102.2</c:v>
                </c:pt>
                <c:pt idx="79">
                  <c:v>102.2</c:v>
                </c:pt>
                <c:pt idx="80">
                  <c:v>101.7</c:v>
                </c:pt>
                <c:pt idx="81">
                  <c:v>101.8</c:v>
                </c:pt>
                <c:pt idx="82">
                  <c:v>101.9</c:v>
                </c:pt>
                <c:pt idx="83">
                  <c:v>102</c:v>
                </c:pt>
                <c:pt idx="84">
                  <c:v>102.3</c:v>
                </c:pt>
                <c:pt idx="85">
                  <c:v>102.5</c:v>
                </c:pt>
                <c:pt idx="86">
                  <c:v>102.9</c:v>
                </c:pt>
                <c:pt idx="87">
                  <c:v>102.9</c:v>
                </c:pt>
                <c:pt idx="88">
                  <c:v>103.1</c:v>
                </c:pt>
                <c:pt idx="89">
                  <c:v>103.4</c:v>
                </c:pt>
                <c:pt idx="90">
                  <c:v>103.7</c:v>
                </c:pt>
                <c:pt idx="91">
                  <c:v>103.9</c:v>
                </c:pt>
                <c:pt idx="92">
                  <c:v>103.8</c:v>
                </c:pt>
                <c:pt idx="93">
                  <c:v>103.8</c:v>
                </c:pt>
                <c:pt idx="94">
                  <c:v>103.7</c:v>
                </c:pt>
                <c:pt idx="95">
                  <c:v>103.7</c:v>
                </c:pt>
                <c:pt idx="96">
                  <c:v>104.1</c:v>
                </c:pt>
                <c:pt idx="97">
                  <c:v>104.3</c:v>
                </c:pt>
                <c:pt idx="98">
                  <c:v>104.3</c:v>
                </c:pt>
                <c:pt idx="99">
                  <c:v>105</c:v>
                </c:pt>
                <c:pt idx="100">
                  <c:v>105</c:v>
                </c:pt>
                <c:pt idx="101">
                  <c:v>104.8</c:v>
                </c:pt>
                <c:pt idx="102">
                  <c:v>105</c:v>
                </c:pt>
                <c:pt idx="103">
                  <c:v>105.1</c:v>
                </c:pt>
                <c:pt idx="104">
                  <c:v>105.2</c:v>
                </c:pt>
                <c:pt idx="105">
                  <c:v>105.3</c:v>
                </c:pt>
                <c:pt idx="106">
                  <c:v>105.5</c:v>
                </c:pt>
                <c:pt idx="107">
                  <c:v>105.3</c:v>
                </c:pt>
                <c:pt idx="108">
                  <c:v>105.7</c:v>
                </c:pt>
                <c:pt idx="109">
                  <c:v>105.9</c:v>
                </c:pt>
                <c:pt idx="110">
                  <c:v>106.1</c:v>
                </c:pt>
                <c:pt idx="111">
                  <c:v>106.5</c:v>
                </c:pt>
                <c:pt idx="112">
                  <c:v>106.4</c:v>
                </c:pt>
                <c:pt idx="113">
                  <c:v>106.2</c:v>
                </c:pt>
                <c:pt idx="114">
                  <c:v>106.2</c:v>
                </c:pt>
                <c:pt idx="115">
                  <c:v>106.3</c:v>
                </c:pt>
                <c:pt idx="116">
                  <c:v>106.2</c:v>
                </c:pt>
                <c:pt idx="117">
                  <c:v>106.4</c:v>
                </c:pt>
                <c:pt idx="118">
                  <c:v>106.4</c:v>
                </c:pt>
                <c:pt idx="119">
                  <c:v>106.5</c:v>
                </c:pt>
                <c:pt idx="120">
                  <c:v>106.9</c:v>
                </c:pt>
                <c:pt idx="121">
                  <c:v>107.2</c:v>
                </c:pt>
                <c:pt idx="122">
                  <c:v>107.4</c:v>
                </c:pt>
                <c:pt idx="123">
                  <c:v>107.4</c:v>
                </c:pt>
                <c:pt idx="124">
                  <c:v>107.6</c:v>
                </c:pt>
                <c:pt idx="125">
                  <c:v>107.6</c:v>
                </c:pt>
                <c:pt idx="126">
                  <c:v>107.7</c:v>
                </c:pt>
                <c:pt idx="127">
                  <c:v>107.7</c:v>
                </c:pt>
                <c:pt idx="128">
                  <c:v>107.7</c:v>
                </c:pt>
                <c:pt idx="129">
                  <c:v>107.6</c:v>
                </c:pt>
                <c:pt idx="130">
                  <c:v>107.8</c:v>
                </c:pt>
                <c:pt idx="131">
                  <c:v>107.7</c:v>
                </c:pt>
                <c:pt idx="132">
                  <c:v>107.9</c:v>
                </c:pt>
                <c:pt idx="133">
                  <c:v>108.4</c:v>
                </c:pt>
                <c:pt idx="134">
                  <c:v>108.8</c:v>
                </c:pt>
                <c:pt idx="135">
                  <c:v>109</c:v>
                </c:pt>
                <c:pt idx="136">
                  <c:v>108.8</c:v>
                </c:pt>
                <c:pt idx="137">
                  <c:v>108.9</c:v>
                </c:pt>
                <c:pt idx="138">
                  <c:v>108.7</c:v>
                </c:pt>
                <c:pt idx="139">
                  <c:v>108.5</c:v>
                </c:pt>
                <c:pt idx="140">
                  <c:v>108.6</c:v>
                </c:pt>
                <c:pt idx="141">
                  <c:v>108.7</c:v>
                </c:pt>
                <c:pt idx="142">
                  <c:v>108.7</c:v>
                </c:pt>
                <c:pt idx="143">
                  <c:v>108.5</c:v>
                </c:pt>
                <c:pt idx="144">
                  <c:v>108.9</c:v>
                </c:pt>
                <c:pt idx="145">
                  <c:v>109</c:v>
                </c:pt>
                <c:pt idx="146">
                  <c:v>109</c:v>
                </c:pt>
                <c:pt idx="147">
                  <c:v>109.2</c:v>
                </c:pt>
                <c:pt idx="148">
                  <c:v>109.5</c:v>
                </c:pt>
                <c:pt idx="149">
                  <c:v>109.1</c:v>
                </c:pt>
                <c:pt idx="150">
                  <c:v>109.1</c:v>
                </c:pt>
                <c:pt idx="151">
                  <c:v>109.3</c:v>
                </c:pt>
                <c:pt idx="152">
                  <c:v>109.7</c:v>
                </c:pt>
                <c:pt idx="153">
                  <c:v>109.9</c:v>
                </c:pt>
                <c:pt idx="154">
                  <c:v>109.8</c:v>
                </c:pt>
                <c:pt idx="155">
                  <c:v>109.7</c:v>
                </c:pt>
                <c:pt idx="156">
                  <c:v>109.9</c:v>
                </c:pt>
                <c:pt idx="157">
                  <c:v>110.2</c:v>
                </c:pt>
                <c:pt idx="158">
                  <c:v>110.6</c:v>
                </c:pt>
                <c:pt idx="159">
                  <c:v>111.1</c:v>
                </c:pt>
                <c:pt idx="160">
                  <c:v>111.2</c:v>
                </c:pt>
                <c:pt idx="161">
                  <c:v>111.2</c:v>
                </c:pt>
                <c:pt idx="162">
                  <c:v>111.3</c:v>
                </c:pt>
                <c:pt idx="163">
                  <c:v>111.3</c:v>
                </c:pt>
                <c:pt idx="164">
                  <c:v>111.1</c:v>
                </c:pt>
                <c:pt idx="165">
                  <c:v>111.2</c:v>
                </c:pt>
                <c:pt idx="166">
                  <c:v>111.2</c:v>
                </c:pt>
                <c:pt idx="167">
                  <c:v>110.8</c:v>
                </c:pt>
                <c:pt idx="168">
                  <c:v>111.012</c:v>
                </c:pt>
                <c:pt idx="169">
                  <c:v>111.17400000000001</c:v>
                </c:pt>
                <c:pt idx="170">
                  <c:v>111.244</c:v>
                </c:pt>
                <c:pt idx="171">
                  <c:v>111.48099999999999</c:v>
                </c:pt>
                <c:pt idx="172">
                  <c:v>111.65900000000001</c:v>
                </c:pt>
                <c:pt idx="173">
                  <c:v>111.563</c:v>
                </c:pt>
                <c:pt idx="174">
                  <c:v>111.34699999999999</c:v>
                </c:pt>
                <c:pt idx="175">
                  <c:v>111.139</c:v>
                </c:pt>
                <c:pt idx="176">
                  <c:v>111.4</c:v>
                </c:pt>
                <c:pt idx="177">
                  <c:v>111.753</c:v>
                </c:pt>
                <c:pt idx="178">
                  <c:v>111.842</c:v>
                </c:pt>
                <c:pt idx="179">
                  <c:v>111.705</c:v>
                </c:pt>
                <c:pt idx="180">
                  <c:v>112.083</c:v>
                </c:pt>
                <c:pt idx="181">
                  <c:v>112.36499999999999</c:v>
                </c:pt>
                <c:pt idx="182">
                  <c:v>112.73099999999999</c:v>
                </c:pt>
                <c:pt idx="183">
                  <c:v>112.874</c:v>
                </c:pt>
                <c:pt idx="184">
                  <c:v>112.98699999999999</c:v>
                </c:pt>
                <c:pt idx="185">
                  <c:v>112.991</c:v>
                </c:pt>
                <c:pt idx="186">
                  <c:v>113.277</c:v>
                </c:pt>
                <c:pt idx="187">
                  <c:v>113.786</c:v>
                </c:pt>
                <c:pt idx="188">
                  <c:v>114.032</c:v>
                </c:pt>
                <c:pt idx="189">
                  <c:v>114.169</c:v>
                </c:pt>
                <c:pt idx="190">
                  <c:v>114.078</c:v>
                </c:pt>
                <c:pt idx="191">
                  <c:v>113.67400000000001</c:v>
                </c:pt>
                <c:pt idx="192">
                  <c:v>113.822</c:v>
                </c:pt>
                <c:pt idx="193">
                  <c:v>114.461</c:v>
                </c:pt>
                <c:pt idx="194">
                  <c:v>114.625</c:v>
                </c:pt>
                <c:pt idx="195">
                  <c:v>114.261</c:v>
                </c:pt>
                <c:pt idx="196">
                  <c:v>114.264</c:v>
                </c:pt>
                <c:pt idx="197">
                  <c:v>114.643</c:v>
                </c:pt>
                <c:pt idx="198">
                  <c:v>114.619</c:v>
                </c:pt>
                <c:pt idx="199">
                  <c:v>114.755</c:v>
                </c:pt>
                <c:pt idx="200">
                  <c:v>114.629</c:v>
                </c:pt>
                <c:pt idx="201">
                  <c:v>114.157</c:v>
                </c:pt>
                <c:pt idx="202">
                  <c:v>113.82</c:v>
                </c:pt>
                <c:pt idx="203">
                  <c:v>113.212</c:v>
                </c:pt>
                <c:pt idx="204">
                  <c:v>113.31</c:v>
                </c:pt>
                <c:pt idx="205">
                  <c:v>113.345</c:v>
                </c:pt>
                <c:pt idx="206">
                  <c:v>113.339</c:v>
                </c:pt>
                <c:pt idx="207">
                  <c:v>113.78100000000001</c:v>
                </c:pt>
                <c:pt idx="208">
                  <c:v>113.684</c:v>
                </c:pt>
                <c:pt idx="209">
                  <c:v>113.80200000000001</c:v>
                </c:pt>
                <c:pt idx="210">
                  <c:v>113.68899999999999</c:v>
                </c:pt>
                <c:pt idx="211">
                  <c:v>113.521</c:v>
                </c:pt>
                <c:pt idx="212">
                  <c:v>113.12</c:v>
                </c:pt>
                <c:pt idx="213">
                  <c:v>112.98399999999999</c:v>
                </c:pt>
                <c:pt idx="214">
                  <c:v>112.839</c:v>
                </c:pt>
                <c:pt idx="215">
                  <c:v>112.345</c:v>
                </c:pt>
                <c:pt idx="216">
                  <c:v>112.63800000000001</c:v>
                </c:pt>
                <c:pt idx="217">
                  <c:v>113.18300000000001</c:v>
                </c:pt>
                <c:pt idx="218">
                  <c:v>113.261</c:v>
                </c:pt>
                <c:pt idx="219">
                  <c:v>113.36799999999999</c:v>
                </c:pt>
                <c:pt idx="220">
                  <c:v>113.65900000000001</c:v>
                </c:pt>
                <c:pt idx="221">
                  <c:v>113.654</c:v>
                </c:pt>
                <c:pt idx="222">
                  <c:v>113.492</c:v>
                </c:pt>
                <c:pt idx="223">
                  <c:v>113.592</c:v>
                </c:pt>
                <c:pt idx="224">
                  <c:v>113.44</c:v>
                </c:pt>
                <c:pt idx="225">
                  <c:v>113.27</c:v>
                </c:pt>
                <c:pt idx="226">
                  <c:v>113.232</c:v>
                </c:pt>
                <c:pt idx="227">
                  <c:v>113.499</c:v>
                </c:pt>
                <c:pt idx="228">
                  <c:v>114.18300000000001</c:v>
                </c:pt>
                <c:pt idx="229">
                  <c:v>114.333</c:v>
                </c:pt>
                <c:pt idx="230">
                  <c:v>114.675</c:v>
                </c:pt>
                <c:pt idx="231">
                  <c:v>114.65600000000001</c:v>
                </c:pt>
                <c:pt idx="232">
                  <c:v>114.68899999999999</c:v>
                </c:pt>
                <c:pt idx="233">
                  <c:v>115.08</c:v>
                </c:pt>
                <c:pt idx="234">
                  <c:v>114.944</c:v>
                </c:pt>
                <c:pt idx="235">
                  <c:v>114.929</c:v>
                </c:pt>
                <c:pt idx="236">
                  <c:v>114.96299999999999</c:v>
                </c:pt>
                <c:pt idx="237">
                  <c:v>114.774</c:v>
                </c:pt>
                <c:pt idx="238">
                  <c:v>114.76300000000001</c:v>
                </c:pt>
                <c:pt idx="239">
                  <c:v>114.44199999999999</c:v>
                </c:pt>
                <c:pt idx="240">
                  <c:v>114.816</c:v>
                </c:pt>
                <c:pt idx="241">
                  <c:v>115.35</c:v>
                </c:pt>
                <c:pt idx="242">
                  <c:v>115.386</c:v>
                </c:pt>
                <c:pt idx="243">
                  <c:v>115.35899999999999</c:v>
                </c:pt>
                <c:pt idx="244">
                  <c:v>115.57</c:v>
                </c:pt>
                <c:pt idx="245">
                  <c:v>115.407</c:v>
                </c:pt>
                <c:pt idx="246">
                  <c:v>115.384</c:v>
                </c:pt>
                <c:pt idx="247">
                  <c:v>115.336</c:v>
                </c:pt>
                <c:pt idx="248">
                  <c:v>115.203</c:v>
                </c:pt>
                <c:pt idx="249">
                  <c:v>115.202</c:v>
                </c:pt>
                <c:pt idx="250">
                  <c:v>115.325</c:v>
                </c:pt>
                <c:pt idx="251">
                  <c:v>114.855</c:v>
                </c:pt>
                <c:pt idx="252">
                  <c:v>115.27500000000001</c:v>
                </c:pt>
                <c:pt idx="253">
                  <c:v>115.65600000000001</c:v>
                </c:pt>
                <c:pt idx="254">
                  <c:v>115.76300000000001</c:v>
                </c:pt>
                <c:pt idx="255">
                  <c:v>116.042</c:v>
                </c:pt>
                <c:pt idx="256">
                  <c:v>116.018</c:v>
                </c:pt>
                <c:pt idx="257">
                  <c:v>116.03700000000001</c:v>
                </c:pt>
                <c:pt idx="258">
                  <c:v>115.83799999999999</c:v>
                </c:pt>
                <c:pt idx="259">
                  <c:v>115.31100000000001</c:v>
                </c:pt>
                <c:pt idx="260">
                  <c:v>115.286</c:v>
                </c:pt>
                <c:pt idx="261">
                  <c:v>115.39400000000001</c:v>
                </c:pt>
                <c:pt idx="262">
                  <c:v>115.026</c:v>
                </c:pt>
                <c:pt idx="263">
                  <c:v>114.875</c:v>
                </c:pt>
                <c:pt idx="264">
                  <c:v>115.288</c:v>
                </c:pt>
                <c:pt idx="265">
                  <c:v>115.593</c:v>
                </c:pt>
                <c:pt idx="266">
                  <c:v>115.83499999999999</c:v>
                </c:pt>
                <c:pt idx="267">
                  <c:v>116.045</c:v>
                </c:pt>
                <c:pt idx="268">
                  <c:v>116.19</c:v>
                </c:pt>
                <c:pt idx="269">
                  <c:v>116.395</c:v>
                </c:pt>
                <c:pt idx="270">
                  <c:v>116.355</c:v>
                </c:pt>
              </c:numCache>
            </c:numRef>
          </c:val>
          <c:smooth val="0"/>
          <c:extLst>
            <c:ext xmlns:c16="http://schemas.microsoft.com/office/drawing/2014/chart" uri="{C3380CC4-5D6E-409C-BE32-E72D297353CC}">
              <c16:uniqueId val="{00000000-59A6-48C5-A6CE-BF0D59DB6404}"/>
            </c:ext>
          </c:extLst>
        </c:ser>
        <c:dLbls>
          <c:showLegendKey val="0"/>
          <c:showVal val="0"/>
          <c:showCatName val="0"/>
          <c:showSerName val="0"/>
          <c:showPercent val="0"/>
          <c:showBubbleSize val="0"/>
        </c:dLbls>
        <c:marker val="1"/>
        <c:smooth val="0"/>
        <c:axId val="956116616"/>
        <c:axId val="956119568"/>
      </c:lineChart>
      <c:dateAx>
        <c:axId val="956116616"/>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956119568"/>
        <c:crosses val="autoZero"/>
        <c:auto val="1"/>
        <c:lblOffset val="100"/>
        <c:baseTimeUnit val="months"/>
      </c:dateAx>
      <c:valAx>
        <c:axId val="956119568"/>
        <c:scaling>
          <c:orientation val="minMax"/>
        </c:scaling>
        <c:delete val="0"/>
        <c:axPos val="l"/>
        <c:numFmt formatCode="General" sourceLinked="0"/>
        <c:majorTickMark val="out"/>
        <c:minorTickMark val="none"/>
        <c:tickLblPos val="nextTo"/>
        <c:txPr>
          <a:bodyPr/>
          <a:lstStyle/>
          <a:p>
            <a:pPr>
              <a:defRPr sz="800" b="0"/>
            </a:pPr>
            <a:endParaRPr lang="en-US"/>
          </a:p>
        </c:txPr>
        <c:crossAx val="95611661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Transportation / Origina Data</a:t>
            </a:r>
          </a:p>
        </c:rich>
      </c:tx>
      <c:layout/>
      <c:overlay val="0"/>
    </c:title>
    <c:autoTitleDeleted val="0"/>
    <c:plotArea>
      <c:layout/>
      <c:lineChart>
        <c:grouping val="standard"/>
        <c:varyColors val="0"/>
        <c:ser>
          <c:idx val="0"/>
          <c:order val="0"/>
          <c:spPr>
            <a:ln>
              <a:solidFill>
                <a:srgbClr val="333399"/>
              </a:solidFill>
              <a:prstDash val="solid"/>
            </a:ln>
          </c:spPr>
          <c:marker>
            <c:symbol val="diamond"/>
            <c:size val="3"/>
          </c:marker>
          <c:cat>
            <c:numRef>
              <c:f>Data!$A$4:$A$274</c:f>
              <c:numCache>
                <c:formatCode>mmm\-yy</c:formatCode>
                <c:ptCount val="271"/>
                <c:pt idx="0">
                  <c:v>33970</c:v>
                </c:pt>
                <c:pt idx="1">
                  <c:v>34001</c:v>
                </c:pt>
                <c:pt idx="2">
                  <c:v>34029</c:v>
                </c:pt>
                <c:pt idx="3">
                  <c:v>34060</c:v>
                </c:pt>
                <c:pt idx="4">
                  <c:v>34090</c:v>
                </c:pt>
                <c:pt idx="5">
                  <c:v>34121</c:v>
                </c:pt>
                <c:pt idx="6">
                  <c:v>34151</c:v>
                </c:pt>
                <c:pt idx="7">
                  <c:v>34182</c:v>
                </c:pt>
                <c:pt idx="8">
                  <c:v>34213</c:v>
                </c:pt>
                <c:pt idx="9">
                  <c:v>34243</c:v>
                </c:pt>
                <c:pt idx="10">
                  <c:v>34274</c:v>
                </c:pt>
                <c:pt idx="11">
                  <c:v>34304</c:v>
                </c:pt>
                <c:pt idx="12">
                  <c:v>34335</c:v>
                </c:pt>
                <c:pt idx="13">
                  <c:v>34366</c:v>
                </c:pt>
                <c:pt idx="14">
                  <c:v>34394</c:v>
                </c:pt>
                <c:pt idx="15">
                  <c:v>34425</c:v>
                </c:pt>
                <c:pt idx="16">
                  <c:v>34455</c:v>
                </c:pt>
                <c:pt idx="17">
                  <c:v>34486</c:v>
                </c:pt>
                <c:pt idx="18">
                  <c:v>34516</c:v>
                </c:pt>
                <c:pt idx="19">
                  <c:v>34547</c:v>
                </c:pt>
                <c:pt idx="20">
                  <c:v>34578</c:v>
                </c:pt>
                <c:pt idx="21">
                  <c:v>34608</c:v>
                </c:pt>
                <c:pt idx="22">
                  <c:v>34639</c:v>
                </c:pt>
                <c:pt idx="23">
                  <c:v>34669</c:v>
                </c:pt>
                <c:pt idx="24">
                  <c:v>34700</c:v>
                </c:pt>
                <c:pt idx="25">
                  <c:v>34731</c:v>
                </c:pt>
                <c:pt idx="26">
                  <c:v>34759</c:v>
                </c:pt>
                <c:pt idx="27">
                  <c:v>34790</c:v>
                </c:pt>
                <c:pt idx="28">
                  <c:v>34820</c:v>
                </c:pt>
                <c:pt idx="29">
                  <c:v>34851</c:v>
                </c:pt>
                <c:pt idx="30">
                  <c:v>34881</c:v>
                </c:pt>
                <c:pt idx="31">
                  <c:v>34912</c:v>
                </c:pt>
                <c:pt idx="32">
                  <c:v>34943</c:v>
                </c:pt>
                <c:pt idx="33">
                  <c:v>34973</c:v>
                </c:pt>
                <c:pt idx="34">
                  <c:v>35004</c:v>
                </c:pt>
                <c:pt idx="35">
                  <c:v>35034</c:v>
                </c:pt>
                <c:pt idx="36">
                  <c:v>35065</c:v>
                </c:pt>
                <c:pt idx="37">
                  <c:v>35096</c:v>
                </c:pt>
                <c:pt idx="38">
                  <c:v>35125</c:v>
                </c:pt>
                <c:pt idx="39">
                  <c:v>35156</c:v>
                </c:pt>
                <c:pt idx="40">
                  <c:v>35186</c:v>
                </c:pt>
                <c:pt idx="41">
                  <c:v>35217</c:v>
                </c:pt>
                <c:pt idx="42">
                  <c:v>35247</c:v>
                </c:pt>
                <c:pt idx="43">
                  <c:v>35278</c:v>
                </c:pt>
                <c:pt idx="44">
                  <c:v>35309</c:v>
                </c:pt>
                <c:pt idx="45">
                  <c:v>35339</c:v>
                </c:pt>
                <c:pt idx="46">
                  <c:v>35370</c:v>
                </c:pt>
                <c:pt idx="47">
                  <c:v>35400</c:v>
                </c:pt>
                <c:pt idx="48">
                  <c:v>35431</c:v>
                </c:pt>
                <c:pt idx="49">
                  <c:v>35462</c:v>
                </c:pt>
                <c:pt idx="50">
                  <c:v>35490</c:v>
                </c:pt>
                <c:pt idx="51">
                  <c:v>35521</c:v>
                </c:pt>
                <c:pt idx="52">
                  <c:v>35551</c:v>
                </c:pt>
                <c:pt idx="53">
                  <c:v>35582</c:v>
                </c:pt>
                <c:pt idx="54">
                  <c:v>35612</c:v>
                </c:pt>
                <c:pt idx="55">
                  <c:v>35643</c:v>
                </c:pt>
                <c:pt idx="56">
                  <c:v>35674</c:v>
                </c:pt>
                <c:pt idx="57">
                  <c:v>35704</c:v>
                </c:pt>
                <c:pt idx="58">
                  <c:v>35735</c:v>
                </c:pt>
                <c:pt idx="59">
                  <c:v>35765</c:v>
                </c:pt>
                <c:pt idx="60">
                  <c:v>35796</c:v>
                </c:pt>
                <c:pt idx="61">
                  <c:v>35827</c:v>
                </c:pt>
                <c:pt idx="62">
                  <c:v>35855</c:v>
                </c:pt>
                <c:pt idx="63">
                  <c:v>35886</c:v>
                </c:pt>
                <c:pt idx="64">
                  <c:v>35916</c:v>
                </c:pt>
                <c:pt idx="65">
                  <c:v>35947</c:v>
                </c:pt>
                <c:pt idx="66">
                  <c:v>35977</c:v>
                </c:pt>
                <c:pt idx="67">
                  <c:v>36008</c:v>
                </c:pt>
                <c:pt idx="68">
                  <c:v>36039</c:v>
                </c:pt>
                <c:pt idx="69">
                  <c:v>36069</c:v>
                </c:pt>
                <c:pt idx="70">
                  <c:v>36100</c:v>
                </c:pt>
                <c:pt idx="71">
                  <c:v>36130</c:v>
                </c:pt>
                <c:pt idx="72">
                  <c:v>36161</c:v>
                </c:pt>
                <c:pt idx="73">
                  <c:v>36192</c:v>
                </c:pt>
                <c:pt idx="74">
                  <c:v>36220</c:v>
                </c:pt>
                <c:pt idx="75">
                  <c:v>36251</c:v>
                </c:pt>
                <c:pt idx="76">
                  <c:v>36281</c:v>
                </c:pt>
                <c:pt idx="77">
                  <c:v>36312</c:v>
                </c:pt>
                <c:pt idx="78">
                  <c:v>36342</c:v>
                </c:pt>
                <c:pt idx="79">
                  <c:v>36373</c:v>
                </c:pt>
                <c:pt idx="80">
                  <c:v>36404</c:v>
                </c:pt>
                <c:pt idx="81">
                  <c:v>36434</c:v>
                </c:pt>
                <c:pt idx="82">
                  <c:v>36465</c:v>
                </c:pt>
                <c:pt idx="83">
                  <c:v>36495</c:v>
                </c:pt>
                <c:pt idx="84">
                  <c:v>36526</c:v>
                </c:pt>
                <c:pt idx="85">
                  <c:v>36557</c:v>
                </c:pt>
                <c:pt idx="86">
                  <c:v>36586</c:v>
                </c:pt>
                <c:pt idx="87">
                  <c:v>36617</c:v>
                </c:pt>
                <c:pt idx="88">
                  <c:v>36647</c:v>
                </c:pt>
                <c:pt idx="89">
                  <c:v>36678</c:v>
                </c:pt>
                <c:pt idx="90">
                  <c:v>36708</c:v>
                </c:pt>
                <c:pt idx="91">
                  <c:v>36739</c:v>
                </c:pt>
                <c:pt idx="92">
                  <c:v>36770</c:v>
                </c:pt>
                <c:pt idx="93">
                  <c:v>36800</c:v>
                </c:pt>
                <c:pt idx="94">
                  <c:v>36831</c:v>
                </c:pt>
                <c:pt idx="95">
                  <c:v>36861</c:v>
                </c:pt>
                <c:pt idx="96">
                  <c:v>36892</c:v>
                </c:pt>
                <c:pt idx="97">
                  <c:v>36923</c:v>
                </c:pt>
                <c:pt idx="98">
                  <c:v>36951</c:v>
                </c:pt>
                <c:pt idx="99">
                  <c:v>36982</c:v>
                </c:pt>
                <c:pt idx="100">
                  <c:v>37012</c:v>
                </c:pt>
                <c:pt idx="101">
                  <c:v>37043</c:v>
                </c:pt>
                <c:pt idx="102">
                  <c:v>37073</c:v>
                </c:pt>
                <c:pt idx="103">
                  <c:v>37104</c:v>
                </c:pt>
                <c:pt idx="104">
                  <c:v>37135</c:v>
                </c:pt>
                <c:pt idx="105">
                  <c:v>37165</c:v>
                </c:pt>
                <c:pt idx="106">
                  <c:v>37196</c:v>
                </c:pt>
                <c:pt idx="107">
                  <c:v>37226</c:v>
                </c:pt>
                <c:pt idx="108">
                  <c:v>37257</c:v>
                </c:pt>
                <c:pt idx="109">
                  <c:v>37288</c:v>
                </c:pt>
                <c:pt idx="110">
                  <c:v>37316</c:v>
                </c:pt>
                <c:pt idx="111">
                  <c:v>37347</c:v>
                </c:pt>
                <c:pt idx="112">
                  <c:v>37377</c:v>
                </c:pt>
                <c:pt idx="113">
                  <c:v>37408</c:v>
                </c:pt>
                <c:pt idx="114">
                  <c:v>37438</c:v>
                </c:pt>
                <c:pt idx="115">
                  <c:v>37469</c:v>
                </c:pt>
                <c:pt idx="116">
                  <c:v>37500</c:v>
                </c:pt>
                <c:pt idx="117">
                  <c:v>37530</c:v>
                </c:pt>
                <c:pt idx="118">
                  <c:v>37561</c:v>
                </c:pt>
                <c:pt idx="119">
                  <c:v>37591</c:v>
                </c:pt>
                <c:pt idx="120">
                  <c:v>37622</c:v>
                </c:pt>
                <c:pt idx="121">
                  <c:v>37653</c:v>
                </c:pt>
                <c:pt idx="122">
                  <c:v>37681</c:v>
                </c:pt>
                <c:pt idx="123">
                  <c:v>37712</c:v>
                </c:pt>
                <c:pt idx="124">
                  <c:v>37742</c:v>
                </c:pt>
                <c:pt idx="125">
                  <c:v>37773</c:v>
                </c:pt>
                <c:pt idx="126">
                  <c:v>37803</c:v>
                </c:pt>
                <c:pt idx="127">
                  <c:v>37834</c:v>
                </c:pt>
                <c:pt idx="128">
                  <c:v>37865</c:v>
                </c:pt>
                <c:pt idx="129">
                  <c:v>37895</c:v>
                </c:pt>
                <c:pt idx="130">
                  <c:v>37926</c:v>
                </c:pt>
                <c:pt idx="131">
                  <c:v>37956</c:v>
                </c:pt>
                <c:pt idx="132">
                  <c:v>37987</c:v>
                </c:pt>
                <c:pt idx="133">
                  <c:v>38018</c:v>
                </c:pt>
                <c:pt idx="134">
                  <c:v>38047</c:v>
                </c:pt>
                <c:pt idx="135">
                  <c:v>38078</c:v>
                </c:pt>
                <c:pt idx="136">
                  <c:v>38108</c:v>
                </c:pt>
                <c:pt idx="137">
                  <c:v>38139</c:v>
                </c:pt>
                <c:pt idx="138">
                  <c:v>38169</c:v>
                </c:pt>
                <c:pt idx="139">
                  <c:v>38200</c:v>
                </c:pt>
                <c:pt idx="140">
                  <c:v>38231</c:v>
                </c:pt>
                <c:pt idx="141">
                  <c:v>38261</c:v>
                </c:pt>
                <c:pt idx="142">
                  <c:v>38292</c:v>
                </c:pt>
                <c:pt idx="143">
                  <c:v>38322</c:v>
                </c:pt>
                <c:pt idx="144">
                  <c:v>38353</c:v>
                </c:pt>
                <c:pt idx="145">
                  <c:v>38384</c:v>
                </c:pt>
                <c:pt idx="146">
                  <c:v>38412</c:v>
                </c:pt>
                <c:pt idx="147">
                  <c:v>38443</c:v>
                </c:pt>
                <c:pt idx="148">
                  <c:v>38473</c:v>
                </c:pt>
                <c:pt idx="149">
                  <c:v>38504</c:v>
                </c:pt>
                <c:pt idx="150">
                  <c:v>38534</c:v>
                </c:pt>
                <c:pt idx="151">
                  <c:v>38565</c:v>
                </c:pt>
                <c:pt idx="152">
                  <c:v>38596</c:v>
                </c:pt>
                <c:pt idx="153">
                  <c:v>38626</c:v>
                </c:pt>
                <c:pt idx="154">
                  <c:v>38657</c:v>
                </c:pt>
                <c:pt idx="155">
                  <c:v>38687</c:v>
                </c:pt>
                <c:pt idx="156">
                  <c:v>38718</c:v>
                </c:pt>
                <c:pt idx="157">
                  <c:v>38749</c:v>
                </c:pt>
                <c:pt idx="158">
                  <c:v>38777</c:v>
                </c:pt>
                <c:pt idx="159">
                  <c:v>38808</c:v>
                </c:pt>
                <c:pt idx="160">
                  <c:v>38838</c:v>
                </c:pt>
                <c:pt idx="161">
                  <c:v>38869</c:v>
                </c:pt>
                <c:pt idx="162">
                  <c:v>38899</c:v>
                </c:pt>
                <c:pt idx="163">
                  <c:v>38930</c:v>
                </c:pt>
                <c:pt idx="164">
                  <c:v>38961</c:v>
                </c:pt>
                <c:pt idx="165">
                  <c:v>38991</c:v>
                </c:pt>
                <c:pt idx="166">
                  <c:v>39022</c:v>
                </c:pt>
                <c:pt idx="167">
                  <c:v>39052</c:v>
                </c:pt>
                <c:pt idx="168">
                  <c:v>39083</c:v>
                </c:pt>
                <c:pt idx="169">
                  <c:v>39114</c:v>
                </c:pt>
                <c:pt idx="170">
                  <c:v>39142</c:v>
                </c:pt>
                <c:pt idx="171">
                  <c:v>39173</c:v>
                </c:pt>
                <c:pt idx="172">
                  <c:v>39203</c:v>
                </c:pt>
                <c:pt idx="173">
                  <c:v>39234</c:v>
                </c:pt>
                <c:pt idx="174">
                  <c:v>39264</c:v>
                </c:pt>
                <c:pt idx="175">
                  <c:v>39295</c:v>
                </c:pt>
                <c:pt idx="176">
                  <c:v>39326</c:v>
                </c:pt>
                <c:pt idx="177">
                  <c:v>39356</c:v>
                </c:pt>
                <c:pt idx="178">
                  <c:v>39387</c:v>
                </c:pt>
                <c:pt idx="179">
                  <c:v>39417</c:v>
                </c:pt>
                <c:pt idx="180">
                  <c:v>39448</c:v>
                </c:pt>
                <c:pt idx="181">
                  <c:v>39479</c:v>
                </c:pt>
                <c:pt idx="182">
                  <c:v>39508</c:v>
                </c:pt>
                <c:pt idx="183">
                  <c:v>39539</c:v>
                </c:pt>
                <c:pt idx="184">
                  <c:v>39569</c:v>
                </c:pt>
                <c:pt idx="185">
                  <c:v>39600</c:v>
                </c:pt>
                <c:pt idx="186">
                  <c:v>39630</c:v>
                </c:pt>
                <c:pt idx="187">
                  <c:v>39661</c:v>
                </c:pt>
                <c:pt idx="188">
                  <c:v>39692</c:v>
                </c:pt>
                <c:pt idx="189">
                  <c:v>39722</c:v>
                </c:pt>
                <c:pt idx="190">
                  <c:v>39753</c:v>
                </c:pt>
                <c:pt idx="191">
                  <c:v>39783</c:v>
                </c:pt>
                <c:pt idx="192">
                  <c:v>39814</c:v>
                </c:pt>
                <c:pt idx="193">
                  <c:v>39845</c:v>
                </c:pt>
                <c:pt idx="194">
                  <c:v>39873</c:v>
                </c:pt>
                <c:pt idx="195">
                  <c:v>39904</c:v>
                </c:pt>
                <c:pt idx="196">
                  <c:v>39934</c:v>
                </c:pt>
                <c:pt idx="197">
                  <c:v>39965</c:v>
                </c:pt>
                <c:pt idx="198">
                  <c:v>39995</c:v>
                </c:pt>
                <c:pt idx="199">
                  <c:v>40026</c:v>
                </c:pt>
                <c:pt idx="200">
                  <c:v>40057</c:v>
                </c:pt>
                <c:pt idx="201">
                  <c:v>40087</c:v>
                </c:pt>
                <c:pt idx="202">
                  <c:v>40118</c:v>
                </c:pt>
                <c:pt idx="203">
                  <c:v>40148</c:v>
                </c:pt>
                <c:pt idx="204">
                  <c:v>40179</c:v>
                </c:pt>
                <c:pt idx="205">
                  <c:v>40210</c:v>
                </c:pt>
                <c:pt idx="206">
                  <c:v>40238</c:v>
                </c:pt>
                <c:pt idx="207">
                  <c:v>40269</c:v>
                </c:pt>
                <c:pt idx="208">
                  <c:v>40299</c:v>
                </c:pt>
                <c:pt idx="209">
                  <c:v>40330</c:v>
                </c:pt>
                <c:pt idx="210">
                  <c:v>40360</c:v>
                </c:pt>
                <c:pt idx="211">
                  <c:v>40391</c:v>
                </c:pt>
                <c:pt idx="212">
                  <c:v>40422</c:v>
                </c:pt>
                <c:pt idx="213">
                  <c:v>40452</c:v>
                </c:pt>
                <c:pt idx="214">
                  <c:v>40483</c:v>
                </c:pt>
                <c:pt idx="215">
                  <c:v>40513</c:v>
                </c:pt>
                <c:pt idx="216">
                  <c:v>40544</c:v>
                </c:pt>
                <c:pt idx="217">
                  <c:v>40575</c:v>
                </c:pt>
                <c:pt idx="218">
                  <c:v>40603</c:v>
                </c:pt>
                <c:pt idx="219">
                  <c:v>40634</c:v>
                </c:pt>
                <c:pt idx="220">
                  <c:v>40664</c:v>
                </c:pt>
                <c:pt idx="221">
                  <c:v>40695</c:v>
                </c:pt>
                <c:pt idx="222">
                  <c:v>40725</c:v>
                </c:pt>
                <c:pt idx="223">
                  <c:v>40756</c:v>
                </c:pt>
                <c:pt idx="224">
                  <c:v>40787</c:v>
                </c:pt>
                <c:pt idx="225">
                  <c:v>40817</c:v>
                </c:pt>
                <c:pt idx="226">
                  <c:v>40848</c:v>
                </c:pt>
                <c:pt idx="227">
                  <c:v>40878</c:v>
                </c:pt>
                <c:pt idx="228">
                  <c:v>40909</c:v>
                </c:pt>
                <c:pt idx="229">
                  <c:v>40940</c:v>
                </c:pt>
                <c:pt idx="230">
                  <c:v>40969</c:v>
                </c:pt>
                <c:pt idx="231">
                  <c:v>41000</c:v>
                </c:pt>
                <c:pt idx="232">
                  <c:v>41030</c:v>
                </c:pt>
                <c:pt idx="233">
                  <c:v>41061</c:v>
                </c:pt>
                <c:pt idx="234">
                  <c:v>41091</c:v>
                </c:pt>
                <c:pt idx="235">
                  <c:v>41122</c:v>
                </c:pt>
                <c:pt idx="236">
                  <c:v>41153</c:v>
                </c:pt>
                <c:pt idx="237">
                  <c:v>41183</c:v>
                </c:pt>
                <c:pt idx="238">
                  <c:v>41214</c:v>
                </c:pt>
                <c:pt idx="239">
                  <c:v>41244</c:v>
                </c:pt>
                <c:pt idx="240">
                  <c:v>41275</c:v>
                </c:pt>
                <c:pt idx="241">
                  <c:v>41306</c:v>
                </c:pt>
                <c:pt idx="242">
                  <c:v>41334</c:v>
                </c:pt>
                <c:pt idx="243">
                  <c:v>41365</c:v>
                </c:pt>
                <c:pt idx="244">
                  <c:v>41395</c:v>
                </c:pt>
                <c:pt idx="245">
                  <c:v>41426</c:v>
                </c:pt>
                <c:pt idx="246">
                  <c:v>41456</c:v>
                </c:pt>
                <c:pt idx="247">
                  <c:v>41487</c:v>
                </c:pt>
                <c:pt idx="248">
                  <c:v>41518</c:v>
                </c:pt>
                <c:pt idx="249">
                  <c:v>41548</c:v>
                </c:pt>
                <c:pt idx="250">
                  <c:v>41579</c:v>
                </c:pt>
                <c:pt idx="251">
                  <c:v>41609</c:v>
                </c:pt>
                <c:pt idx="252">
                  <c:v>41640</c:v>
                </c:pt>
                <c:pt idx="253">
                  <c:v>41671</c:v>
                </c:pt>
                <c:pt idx="254">
                  <c:v>41699</c:v>
                </c:pt>
                <c:pt idx="255">
                  <c:v>41730</c:v>
                </c:pt>
                <c:pt idx="256">
                  <c:v>41760</c:v>
                </c:pt>
                <c:pt idx="257">
                  <c:v>41791</c:v>
                </c:pt>
                <c:pt idx="258">
                  <c:v>41821</c:v>
                </c:pt>
                <c:pt idx="259">
                  <c:v>41852</c:v>
                </c:pt>
                <c:pt idx="260">
                  <c:v>41883</c:v>
                </c:pt>
                <c:pt idx="261">
                  <c:v>41913</c:v>
                </c:pt>
                <c:pt idx="262">
                  <c:v>41944</c:v>
                </c:pt>
                <c:pt idx="263">
                  <c:v>41974</c:v>
                </c:pt>
                <c:pt idx="264">
                  <c:v>42005</c:v>
                </c:pt>
                <c:pt idx="265">
                  <c:v>42036</c:v>
                </c:pt>
                <c:pt idx="266">
                  <c:v>42064</c:v>
                </c:pt>
                <c:pt idx="267">
                  <c:v>42095</c:v>
                </c:pt>
                <c:pt idx="268">
                  <c:v>42125</c:v>
                </c:pt>
                <c:pt idx="269">
                  <c:v>42156</c:v>
                </c:pt>
                <c:pt idx="270">
                  <c:v>42186</c:v>
                </c:pt>
              </c:numCache>
            </c:numRef>
          </c:cat>
          <c:val>
            <c:numRef>
              <c:f>Data!$J$4:$J$274</c:f>
              <c:numCache>
                <c:formatCode>0.0</c:formatCode>
                <c:ptCount val="271"/>
                <c:pt idx="0">
                  <c:v>129.1</c:v>
                </c:pt>
                <c:pt idx="1">
                  <c:v>129.19999999999999</c:v>
                </c:pt>
                <c:pt idx="2">
                  <c:v>129</c:v>
                </c:pt>
                <c:pt idx="3">
                  <c:v>129.4</c:v>
                </c:pt>
                <c:pt idx="4">
                  <c:v>130.19999999999999</c:v>
                </c:pt>
                <c:pt idx="5">
                  <c:v>130.30000000000001</c:v>
                </c:pt>
                <c:pt idx="6">
                  <c:v>130.30000000000001</c:v>
                </c:pt>
                <c:pt idx="7">
                  <c:v>130.19999999999999</c:v>
                </c:pt>
                <c:pt idx="8">
                  <c:v>130.1</c:v>
                </c:pt>
                <c:pt idx="9">
                  <c:v>131.80000000000001</c:v>
                </c:pt>
                <c:pt idx="10">
                  <c:v>132.6</c:v>
                </c:pt>
                <c:pt idx="11">
                  <c:v>132.1</c:v>
                </c:pt>
                <c:pt idx="12">
                  <c:v>131.6</c:v>
                </c:pt>
                <c:pt idx="13">
                  <c:v>131.9</c:v>
                </c:pt>
                <c:pt idx="14">
                  <c:v>132.19999999999999</c:v>
                </c:pt>
                <c:pt idx="15">
                  <c:v>132.6</c:v>
                </c:pt>
                <c:pt idx="16">
                  <c:v>132.80000000000001</c:v>
                </c:pt>
                <c:pt idx="17">
                  <c:v>133.80000000000001</c:v>
                </c:pt>
                <c:pt idx="18">
                  <c:v>134.6</c:v>
                </c:pt>
                <c:pt idx="19">
                  <c:v>135.9</c:v>
                </c:pt>
                <c:pt idx="20">
                  <c:v>135.9</c:v>
                </c:pt>
                <c:pt idx="21">
                  <c:v>136.1</c:v>
                </c:pt>
                <c:pt idx="22">
                  <c:v>137.1</c:v>
                </c:pt>
                <c:pt idx="23">
                  <c:v>137.1</c:v>
                </c:pt>
                <c:pt idx="24">
                  <c:v>137.30000000000001</c:v>
                </c:pt>
                <c:pt idx="25">
                  <c:v>137.5</c:v>
                </c:pt>
                <c:pt idx="26">
                  <c:v>138</c:v>
                </c:pt>
                <c:pt idx="27">
                  <c:v>139.1</c:v>
                </c:pt>
                <c:pt idx="28">
                  <c:v>140.30000000000001</c:v>
                </c:pt>
                <c:pt idx="29">
                  <c:v>141.1</c:v>
                </c:pt>
                <c:pt idx="30">
                  <c:v>140.1</c:v>
                </c:pt>
                <c:pt idx="31">
                  <c:v>139.19999999999999</c:v>
                </c:pt>
                <c:pt idx="32">
                  <c:v>138.80000000000001</c:v>
                </c:pt>
                <c:pt idx="33">
                  <c:v>139.4</c:v>
                </c:pt>
                <c:pt idx="34">
                  <c:v>139.4</c:v>
                </c:pt>
                <c:pt idx="35">
                  <c:v>139.1</c:v>
                </c:pt>
                <c:pt idx="36">
                  <c:v>139.9</c:v>
                </c:pt>
                <c:pt idx="37">
                  <c:v>140.4</c:v>
                </c:pt>
                <c:pt idx="38">
                  <c:v>141.19999999999999</c:v>
                </c:pt>
                <c:pt idx="39">
                  <c:v>143.1</c:v>
                </c:pt>
                <c:pt idx="40">
                  <c:v>144.4</c:v>
                </c:pt>
                <c:pt idx="41">
                  <c:v>144</c:v>
                </c:pt>
                <c:pt idx="42">
                  <c:v>143.5</c:v>
                </c:pt>
                <c:pt idx="43">
                  <c:v>142.80000000000001</c:v>
                </c:pt>
                <c:pt idx="44">
                  <c:v>143.19999999999999</c:v>
                </c:pt>
                <c:pt idx="45">
                  <c:v>143.9</c:v>
                </c:pt>
                <c:pt idx="46">
                  <c:v>144.80000000000001</c:v>
                </c:pt>
                <c:pt idx="47">
                  <c:v>145.19999999999999</c:v>
                </c:pt>
                <c:pt idx="48">
                  <c:v>145</c:v>
                </c:pt>
                <c:pt idx="49">
                  <c:v>144.80000000000001</c:v>
                </c:pt>
                <c:pt idx="50">
                  <c:v>144.9</c:v>
                </c:pt>
                <c:pt idx="51">
                  <c:v>144.80000000000001</c:v>
                </c:pt>
                <c:pt idx="52">
                  <c:v>144.4</c:v>
                </c:pt>
                <c:pt idx="53">
                  <c:v>144</c:v>
                </c:pt>
                <c:pt idx="54">
                  <c:v>143.69999999999999</c:v>
                </c:pt>
                <c:pt idx="55">
                  <c:v>143.80000000000001</c:v>
                </c:pt>
                <c:pt idx="56">
                  <c:v>144.30000000000001</c:v>
                </c:pt>
                <c:pt idx="57">
                  <c:v>144.5</c:v>
                </c:pt>
                <c:pt idx="58">
                  <c:v>143.9</c:v>
                </c:pt>
                <c:pt idx="59">
                  <c:v>143.19999999999999</c:v>
                </c:pt>
                <c:pt idx="60">
                  <c:v>142.69999999999999</c:v>
                </c:pt>
                <c:pt idx="61">
                  <c:v>142.1</c:v>
                </c:pt>
                <c:pt idx="62">
                  <c:v>141.4</c:v>
                </c:pt>
                <c:pt idx="63">
                  <c:v>141.5</c:v>
                </c:pt>
                <c:pt idx="64">
                  <c:v>142</c:v>
                </c:pt>
                <c:pt idx="65">
                  <c:v>141.69999999999999</c:v>
                </c:pt>
                <c:pt idx="66">
                  <c:v>141.80000000000001</c:v>
                </c:pt>
                <c:pt idx="67">
                  <c:v>141.19999999999999</c:v>
                </c:pt>
                <c:pt idx="68">
                  <c:v>140.69999999999999</c:v>
                </c:pt>
                <c:pt idx="69">
                  <c:v>141.30000000000001</c:v>
                </c:pt>
                <c:pt idx="70">
                  <c:v>141.5</c:v>
                </c:pt>
                <c:pt idx="71">
                  <c:v>140.69999999999999</c:v>
                </c:pt>
                <c:pt idx="72">
                  <c:v>140.4</c:v>
                </c:pt>
                <c:pt idx="73">
                  <c:v>139.80000000000001</c:v>
                </c:pt>
                <c:pt idx="74">
                  <c:v>140.6</c:v>
                </c:pt>
                <c:pt idx="75">
                  <c:v>144.30000000000001</c:v>
                </c:pt>
                <c:pt idx="76">
                  <c:v>144.19999999999999</c:v>
                </c:pt>
                <c:pt idx="77">
                  <c:v>143.4</c:v>
                </c:pt>
                <c:pt idx="78">
                  <c:v>144.69999999999999</c:v>
                </c:pt>
                <c:pt idx="79">
                  <c:v>145.69999999999999</c:v>
                </c:pt>
                <c:pt idx="80">
                  <c:v>146.5</c:v>
                </c:pt>
                <c:pt idx="81">
                  <c:v>147.30000000000001</c:v>
                </c:pt>
                <c:pt idx="82">
                  <c:v>147.6</c:v>
                </c:pt>
                <c:pt idx="83">
                  <c:v>148.30000000000001</c:v>
                </c:pt>
                <c:pt idx="84">
                  <c:v>148.30000000000001</c:v>
                </c:pt>
                <c:pt idx="85">
                  <c:v>149.69999999999999</c:v>
                </c:pt>
                <c:pt idx="86">
                  <c:v>153.4</c:v>
                </c:pt>
                <c:pt idx="87">
                  <c:v>152.9</c:v>
                </c:pt>
                <c:pt idx="88">
                  <c:v>153.1</c:v>
                </c:pt>
                <c:pt idx="89">
                  <c:v>155.69999999999999</c:v>
                </c:pt>
                <c:pt idx="90">
                  <c:v>155</c:v>
                </c:pt>
                <c:pt idx="91">
                  <c:v>153.19999999999999</c:v>
                </c:pt>
                <c:pt idx="92">
                  <c:v>154.69999999999999</c:v>
                </c:pt>
                <c:pt idx="93">
                  <c:v>154.4</c:v>
                </c:pt>
                <c:pt idx="94">
                  <c:v>155.19999999999999</c:v>
                </c:pt>
                <c:pt idx="95">
                  <c:v>154.4</c:v>
                </c:pt>
                <c:pt idx="96">
                  <c:v>154.4</c:v>
                </c:pt>
                <c:pt idx="97">
                  <c:v>154.9</c:v>
                </c:pt>
                <c:pt idx="98">
                  <c:v>153.9</c:v>
                </c:pt>
                <c:pt idx="99">
                  <c:v>156.1</c:v>
                </c:pt>
                <c:pt idx="100">
                  <c:v>159.19999999999999</c:v>
                </c:pt>
                <c:pt idx="101">
                  <c:v>158.30000000000001</c:v>
                </c:pt>
                <c:pt idx="102">
                  <c:v>154.4</c:v>
                </c:pt>
                <c:pt idx="103">
                  <c:v>153.30000000000001</c:v>
                </c:pt>
                <c:pt idx="104">
                  <c:v>155.5</c:v>
                </c:pt>
                <c:pt idx="105">
                  <c:v>152.30000000000001</c:v>
                </c:pt>
                <c:pt idx="106">
                  <c:v>150.19999999999999</c:v>
                </c:pt>
                <c:pt idx="107">
                  <c:v>148.5</c:v>
                </c:pt>
                <c:pt idx="108">
                  <c:v>148.6</c:v>
                </c:pt>
                <c:pt idx="109">
                  <c:v>148.4</c:v>
                </c:pt>
                <c:pt idx="110">
                  <c:v>150.5</c:v>
                </c:pt>
                <c:pt idx="111">
                  <c:v>153.69999999999999</c:v>
                </c:pt>
                <c:pt idx="112">
                  <c:v>153.80000000000001</c:v>
                </c:pt>
                <c:pt idx="113">
                  <c:v>153.4</c:v>
                </c:pt>
                <c:pt idx="114">
                  <c:v>153.69999999999999</c:v>
                </c:pt>
                <c:pt idx="115">
                  <c:v>153.9</c:v>
                </c:pt>
                <c:pt idx="116">
                  <c:v>154</c:v>
                </c:pt>
                <c:pt idx="117">
                  <c:v>154.9</c:v>
                </c:pt>
                <c:pt idx="118">
                  <c:v>155.19999999999999</c:v>
                </c:pt>
                <c:pt idx="119">
                  <c:v>154.19999999999999</c:v>
                </c:pt>
                <c:pt idx="120">
                  <c:v>155.5</c:v>
                </c:pt>
                <c:pt idx="121">
                  <c:v>158.9</c:v>
                </c:pt>
                <c:pt idx="122">
                  <c:v>161</c:v>
                </c:pt>
                <c:pt idx="123">
                  <c:v>159.30000000000001</c:v>
                </c:pt>
                <c:pt idx="124">
                  <c:v>157.19999999999999</c:v>
                </c:pt>
                <c:pt idx="125">
                  <c:v>156.80000000000001</c:v>
                </c:pt>
                <c:pt idx="126">
                  <c:v>156.80000000000001</c:v>
                </c:pt>
                <c:pt idx="127">
                  <c:v>158.30000000000001</c:v>
                </c:pt>
                <c:pt idx="128">
                  <c:v>159.4</c:v>
                </c:pt>
                <c:pt idx="129">
                  <c:v>157.1</c:v>
                </c:pt>
                <c:pt idx="130">
                  <c:v>155.69999999999999</c:v>
                </c:pt>
                <c:pt idx="131">
                  <c:v>154.69999999999999</c:v>
                </c:pt>
                <c:pt idx="132">
                  <c:v>157</c:v>
                </c:pt>
                <c:pt idx="133">
                  <c:v>158.80000000000001</c:v>
                </c:pt>
                <c:pt idx="134">
                  <c:v>160.5</c:v>
                </c:pt>
                <c:pt idx="135">
                  <c:v>161.80000000000001</c:v>
                </c:pt>
                <c:pt idx="136">
                  <c:v>165.2</c:v>
                </c:pt>
                <c:pt idx="137">
                  <c:v>165.7</c:v>
                </c:pt>
                <c:pt idx="138">
                  <c:v>164</c:v>
                </c:pt>
                <c:pt idx="139">
                  <c:v>162.9</c:v>
                </c:pt>
                <c:pt idx="140">
                  <c:v>162.9</c:v>
                </c:pt>
                <c:pt idx="141">
                  <c:v>166.4</c:v>
                </c:pt>
                <c:pt idx="142">
                  <c:v>167.2</c:v>
                </c:pt>
                <c:pt idx="143">
                  <c:v>164.8</c:v>
                </c:pt>
                <c:pt idx="144">
                  <c:v>164</c:v>
                </c:pt>
                <c:pt idx="145">
                  <c:v>166.1</c:v>
                </c:pt>
                <c:pt idx="146">
                  <c:v>168.8</c:v>
                </c:pt>
                <c:pt idx="147">
                  <c:v>173.2</c:v>
                </c:pt>
                <c:pt idx="148">
                  <c:v>172.1</c:v>
                </c:pt>
                <c:pt idx="149">
                  <c:v>171.8</c:v>
                </c:pt>
                <c:pt idx="150">
                  <c:v>174.4</c:v>
                </c:pt>
                <c:pt idx="151">
                  <c:v>177.7</c:v>
                </c:pt>
                <c:pt idx="152">
                  <c:v>186.5</c:v>
                </c:pt>
                <c:pt idx="153">
                  <c:v>184</c:v>
                </c:pt>
                <c:pt idx="154">
                  <c:v>175.6</c:v>
                </c:pt>
                <c:pt idx="155">
                  <c:v>172.7</c:v>
                </c:pt>
                <c:pt idx="156">
                  <c:v>175.9</c:v>
                </c:pt>
                <c:pt idx="157">
                  <c:v>175.8</c:v>
                </c:pt>
                <c:pt idx="158">
                  <c:v>177.4</c:v>
                </c:pt>
                <c:pt idx="159">
                  <c:v>184.1</c:v>
                </c:pt>
                <c:pt idx="160">
                  <c:v>187.6</c:v>
                </c:pt>
                <c:pt idx="161">
                  <c:v>187.3</c:v>
                </c:pt>
                <c:pt idx="162">
                  <c:v>189</c:v>
                </c:pt>
                <c:pt idx="163">
                  <c:v>188.5</c:v>
                </c:pt>
                <c:pt idx="164">
                  <c:v>180.6</c:v>
                </c:pt>
                <c:pt idx="165">
                  <c:v>174.8</c:v>
                </c:pt>
                <c:pt idx="166">
                  <c:v>173.9</c:v>
                </c:pt>
                <c:pt idx="167">
                  <c:v>175.4</c:v>
                </c:pt>
                <c:pt idx="168">
                  <c:v>174.46299999999999</c:v>
                </c:pt>
                <c:pt idx="169">
                  <c:v>174.79900000000001</c:v>
                </c:pt>
                <c:pt idx="170">
                  <c:v>180.346</c:v>
                </c:pt>
                <c:pt idx="171">
                  <c:v>185.23099999999999</c:v>
                </c:pt>
                <c:pt idx="172">
                  <c:v>189.96100000000001</c:v>
                </c:pt>
                <c:pt idx="173">
                  <c:v>189.06399999999999</c:v>
                </c:pt>
                <c:pt idx="174">
                  <c:v>187.69</c:v>
                </c:pt>
                <c:pt idx="175">
                  <c:v>184.48</c:v>
                </c:pt>
                <c:pt idx="176">
                  <c:v>184.53200000000001</c:v>
                </c:pt>
                <c:pt idx="177">
                  <c:v>184.952</c:v>
                </c:pt>
                <c:pt idx="178">
                  <c:v>190.67699999999999</c:v>
                </c:pt>
                <c:pt idx="179">
                  <c:v>189.98400000000001</c:v>
                </c:pt>
                <c:pt idx="180">
                  <c:v>190.839</c:v>
                </c:pt>
                <c:pt idx="181">
                  <c:v>190.52</c:v>
                </c:pt>
                <c:pt idx="182">
                  <c:v>195.18899999999999</c:v>
                </c:pt>
                <c:pt idx="183">
                  <c:v>198.608</c:v>
                </c:pt>
                <c:pt idx="184">
                  <c:v>205.262</c:v>
                </c:pt>
                <c:pt idx="185">
                  <c:v>211.78700000000001</c:v>
                </c:pt>
                <c:pt idx="186">
                  <c:v>212.80600000000001</c:v>
                </c:pt>
                <c:pt idx="187">
                  <c:v>206.739</c:v>
                </c:pt>
                <c:pt idx="188">
                  <c:v>203.86099999999999</c:v>
                </c:pt>
                <c:pt idx="189">
                  <c:v>192.709</c:v>
                </c:pt>
                <c:pt idx="190">
                  <c:v>173.64400000000001</c:v>
                </c:pt>
                <c:pt idx="191">
                  <c:v>164.62799999999999</c:v>
                </c:pt>
                <c:pt idx="192">
                  <c:v>166.738</c:v>
                </c:pt>
                <c:pt idx="193">
                  <c:v>169.542</c:v>
                </c:pt>
                <c:pt idx="194">
                  <c:v>169.64699999999999</c:v>
                </c:pt>
                <c:pt idx="195">
                  <c:v>171.98699999999999</c:v>
                </c:pt>
                <c:pt idx="196">
                  <c:v>175.99700000000001</c:v>
                </c:pt>
                <c:pt idx="197">
                  <c:v>183.73500000000001</c:v>
                </c:pt>
                <c:pt idx="198">
                  <c:v>182.798</c:v>
                </c:pt>
                <c:pt idx="199">
                  <c:v>184.386</c:v>
                </c:pt>
                <c:pt idx="200">
                  <c:v>183.93199999999999</c:v>
                </c:pt>
                <c:pt idx="201">
                  <c:v>185.36199999999999</c:v>
                </c:pt>
                <c:pt idx="202">
                  <c:v>188.58699999999999</c:v>
                </c:pt>
                <c:pt idx="203">
                  <c:v>188.31800000000001</c:v>
                </c:pt>
                <c:pt idx="204">
                  <c:v>190.512</c:v>
                </c:pt>
                <c:pt idx="205">
                  <c:v>189.577</c:v>
                </c:pt>
                <c:pt idx="206">
                  <c:v>192.13</c:v>
                </c:pt>
                <c:pt idx="207">
                  <c:v>193.994</c:v>
                </c:pt>
                <c:pt idx="208">
                  <c:v>194.761</c:v>
                </c:pt>
                <c:pt idx="209">
                  <c:v>192.65100000000001</c:v>
                </c:pt>
                <c:pt idx="210">
                  <c:v>193.03800000000001</c:v>
                </c:pt>
                <c:pt idx="211">
                  <c:v>193.45400000000001</c:v>
                </c:pt>
                <c:pt idx="212">
                  <c:v>192.41200000000001</c:v>
                </c:pt>
                <c:pt idx="213">
                  <c:v>194.28299999999999</c:v>
                </c:pt>
                <c:pt idx="214">
                  <c:v>195.65899999999999</c:v>
                </c:pt>
                <c:pt idx="215">
                  <c:v>198.28</c:v>
                </c:pt>
                <c:pt idx="216">
                  <c:v>200.83500000000001</c:v>
                </c:pt>
                <c:pt idx="217">
                  <c:v>203.03700000000001</c:v>
                </c:pt>
                <c:pt idx="218">
                  <c:v>211.01400000000001</c:v>
                </c:pt>
                <c:pt idx="219">
                  <c:v>216.86699999999999</c:v>
                </c:pt>
                <c:pt idx="220">
                  <c:v>220.27</c:v>
                </c:pt>
                <c:pt idx="221">
                  <c:v>216.88</c:v>
                </c:pt>
                <c:pt idx="222">
                  <c:v>216.16399999999999</c:v>
                </c:pt>
                <c:pt idx="223">
                  <c:v>216.05699999999999</c:v>
                </c:pt>
                <c:pt idx="224">
                  <c:v>215.19800000000001</c:v>
                </c:pt>
                <c:pt idx="225">
                  <c:v>212.12700000000001</c:v>
                </c:pt>
                <c:pt idx="226">
                  <c:v>211.358</c:v>
                </c:pt>
                <c:pt idx="227">
                  <c:v>208.58500000000001</c:v>
                </c:pt>
                <c:pt idx="228">
                  <c:v>210.79900000000001</c:v>
                </c:pt>
                <c:pt idx="229">
                  <c:v>214.429</c:v>
                </c:pt>
                <c:pt idx="230">
                  <c:v>220.84200000000001</c:v>
                </c:pt>
                <c:pt idx="231">
                  <c:v>223.083</c:v>
                </c:pt>
                <c:pt idx="232">
                  <c:v>220.768</c:v>
                </c:pt>
                <c:pt idx="233">
                  <c:v>216.369</c:v>
                </c:pt>
                <c:pt idx="234">
                  <c:v>214.29400000000001</c:v>
                </c:pt>
                <c:pt idx="235">
                  <c:v>219.11</c:v>
                </c:pt>
                <c:pt idx="236">
                  <c:v>221.745</c:v>
                </c:pt>
                <c:pt idx="237">
                  <c:v>220.232</c:v>
                </c:pt>
                <c:pt idx="238">
                  <c:v>214.52500000000001</c:v>
                </c:pt>
                <c:pt idx="239">
                  <c:v>211.85300000000001</c:v>
                </c:pt>
                <c:pt idx="240">
                  <c:v>212.29900000000001</c:v>
                </c:pt>
                <c:pt idx="241">
                  <c:v>219.49100000000001</c:v>
                </c:pt>
                <c:pt idx="242">
                  <c:v>221.08</c:v>
                </c:pt>
                <c:pt idx="243">
                  <c:v>218.59200000000001</c:v>
                </c:pt>
                <c:pt idx="244">
                  <c:v>219.43799999999999</c:v>
                </c:pt>
                <c:pt idx="245">
                  <c:v>220.04400000000001</c:v>
                </c:pt>
                <c:pt idx="246">
                  <c:v>219.99199999999999</c:v>
                </c:pt>
                <c:pt idx="247">
                  <c:v>219.21700000000001</c:v>
                </c:pt>
                <c:pt idx="248">
                  <c:v>218.08799999999999</c:v>
                </c:pt>
                <c:pt idx="249">
                  <c:v>214.94300000000001</c:v>
                </c:pt>
                <c:pt idx="250">
                  <c:v>212.84399999999999</c:v>
                </c:pt>
                <c:pt idx="251">
                  <c:v>212.911</c:v>
                </c:pt>
                <c:pt idx="252">
                  <c:v>213.45</c:v>
                </c:pt>
                <c:pt idx="253">
                  <c:v>214.673</c:v>
                </c:pt>
                <c:pt idx="254">
                  <c:v>218.435</c:v>
                </c:pt>
                <c:pt idx="255">
                  <c:v>221.97200000000001</c:v>
                </c:pt>
                <c:pt idx="256">
                  <c:v>223.392</c:v>
                </c:pt>
                <c:pt idx="257">
                  <c:v>223.54300000000001</c:v>
                </c:pt>
                <c:pt idx="258">
                  <c:v>221.86699999999999</c:v>
                </c:pt>
                <c:pt idx="259">
                  <c:v>218.279</c:v>
                </c:pt>
                <c:pt idx="260">
                  <c:v>216.38300000000001</c:v>
                </c:pt>
                <c:pt idx="261">
                  <c:v>212.626</c:v>
                </c:pt>
                <c:pt idx="262">
                  <c:v>206.874</c:v>
                </c:pt>
                <c:pt idx="263">
                  <c:v>199.77699999999999</c:v>
                </c:pt>
                <c:pt idx="264">
                  <c:v>190.87100000000001</c:v>
                </c:pt>
                <c:pt idx="265">
                  <c:v>193.94399999999999</c:v>
                </c:pt>
                <c:pt idx="266">
                  <c:v>199.363</c:v>
                </c:pt>
                <c:pt idx="267">
                  <c:v>200.245</c:v>
                </c:pt>
                <c:pt idx="268">
                  <c:v>206.386</c:v>
                </c:pt>
                <c:pt idx="269">
                  <c:v>208.012</c:v>
                </c:pt>
                <c:pt idx="270">
                  <c:v>207.21799999999999</c:v>
                </c:pt>
              </c:numCache>
            </c:numRef>
          </c:val>
          <c:smooth val="0"/>
          <c:extLst>
            <c:ext xmlns:c16="http://schemas.microsoft.com/office/drawing/2014/chart" uri="{C3380CC4-5D6E-409C-BE32-E72D297353CC}">
              <c16:uniqueId val="{00000000-5B38-46D7-9462-95EE6244F973}"/>
            </c:ext>
          </c:extLst>
        </c:ser>
        <c:dLbls>
          <c:showLegendKey val="0"/>
          <c:showVal val="0"/>
          <c:showCatName val="0"/>
          <c:showSerName val="0"/>
          <c:showPercent val="0"/>
          <c:showBubbleSize val="0"/>
        </c:dLbls>
        <c:marker val="1"/>
        <c:smooth val="0"/>
        <c:axId val="956127112"/>
        <c:axId val="956130392"/>
      </c:lineChart>
      <c:dateAx>
        <c:axId val="956127112"/>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956130392"/>
        <c:crosses val="autoZero"/>
        <c:auto val="1"/>
        <c:lblOffset val="100"/>
        <c:baseTimeUnit val="months"/>
      </c:dateAx>
      <c:valAx>
        <c:axId val="956130392"/>
        <c:scaling>
          <c:orientation val="minMax"/>
        </c:scaling>
        <c:delete val="0"/>
        <c:axPos val="l"/>
        <c:numFmt formatCode="General" sourceLinked="0"/>
        <c:majorTickMark val="out"/>
        <c:minorTickMark val="none"/>
        <c:tickLblPos val="nextTo"/>
        <c:txPr>
          <a:bodyPr/>
          <a:lstStyle/>
          <a:p>
            <a:pPr>
              <a:defRPr sz="800" b="0"/>
            </a:pPr>
            <a:endParaRPr lang="en-US"/>
          </a:p>
        </c:txPr>
        <c:crossAx val="95612711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5.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s>
</file>

<file path=xl/drawings/drawing1.xml><?xml version="1.0" encoding="utf-8"?>
<xdr:wsDr xmlns:xdr="http://schemas.openxmlformats.org/drawingml/2006/spreadsheetDrawing" xmlns:a="http://schemas.openxmlformats.org/drawingml/2006/main">
  <xdr:twoCellAnchor>
    <xdr:from>
      <xdr:col>0</xdr:col>
      <xdr:colOff>400050</xdr:colOff>
      <xdr:row>1</xdr:row>
      <xdr:rowOff>38100</xdr:rowOff>
    </xdr:from>
    <xdr:to>
      <xdr:col>5</xdr:col>
      <xdr:colOff>190500</xdr:colOff>
      <xdr:row>4</xdr:row>
      <xdr:rowOff>180975</xdr:rowOff>
    </xdr:to>
    <xdr:sp macro="" textlink="">
      <xdr:nvSpPr>
        <xdr:cNvPr id="2" name="TextBox 1"/>
        <xdr:cNvSpPr txBox="1"/>
      </xdr:nvSpPr>
      <xdr:spPr>
        <a:xfrm>
          <a:off x="400050" y="228600"/>
          <a:ext cx="2838450" cy="7143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Bureau of Labor Statistics </a:t>
          </a:r>
        </a:p>
        <a:p>
          <a:endParaRPr lang="en-US" sz="1100"/>
        </a:p>
        <a:p>
          <a:r>
            <a:rPr lang="en-US" sz="1100"/>
            <a:t>These data have been seasonally adjusted.</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12700</xdr:colOff>
      <xdr:row>23</xdr:row>
      <xdr:rowOff>0</xdr:rowOff>
    </xdr:from>
    <xdr:to>
      <xdr:col>5</xdr:col>
      <xdr:colOff>600075</xdr:colOff>
      <xdr:row>39</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12700</xdr:colOff>
      <xdr:row>40</xdr:row>
      <xdr:rowOff>0</xdr:rowOff>
    </xdr:from>
    <xdr:to>
      <xdr:col>5</xdr:col>
      <xdr:colOff>600075</xdr:colOff>
      <xdr:row>56</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12700</xdr:colOff>
      <xdr:row>57</xdr:row>
      <xdr:rowOff>0</xdr:rowOff>
    </xdr:from>
    <xdr:to>
      <xdr:col>5</xdr:col>
      <xdr:colOff>600075</xdr:colOff>
      <xdr:row>73</xdr:row>
      <xdr:rowOff>127000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12700</xdr:colOff>
      <xdr:row>74</xdr:row>
      <xdr:rowOff>0</xdr:rowOff>
    </xdr:from>
    <xdr:to>
      <xdr:col>5</xdr:col>
      <xdr:colOff>600075</xdr:colOff>
      <xdr:row>90</xdr:row>
      <xdr:rowOff>127000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12700</xdr:colOff>
      <xdr:row>91</xdr:row>
      <xdr:rowOff>0</xdr:rowOff>
    </xdr:from>
    <xdr:to>
      <xdr:col>5</xdr:col>
      <xdr:colOff>600075</xdr:colOff>
      <xdr:row>107</xdr:row>
      <xdr:rowOff>127000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12700</xdr:colOff>
      <xdr:row>108</xdr:row>
      <xdr:rowOff>0</xdr:rowOff>
    </xdr:from>
    <xdr:to>
      <xdr:col>5</xdr:col>
      <xdr:colOff>600075</xdr:colOff>
      <xdr:row>124</xdr:row>
      <xdr:rowOff>127000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0</xdr:col>
      <xdr:colOff>12700</xdr:colOff>
      <xdr:row>125</xdr:row>
      <xdr:rowOff>0</xdr:rowOff>
    </xdr:from>
    <xdr:to>
      <xdr:col>5</xdr:col>
      <xdr:colOff>600075</xdr:colOff>
      <xdr:row>141</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0</xdr:col>
      <xdr:colOff>12700</xdr:colOff>
      <xdr:row>142</xdr:row>
      <xdr:rowOff>0</xdr:rowOff>
    </xdr:from>
    <xdr:to>
      <xdr:col>5</xdr:col>
      <xdr:colOff>600075</xdr:colOff>
      <xdr:row>158</xdr:row>
      <xdr:rowOff>127000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14</xdr:row>
      <xdr:rowOff>0</xdr:rowOff>
    </xdr:from>
    <xdr:to>
      <xdr:col>10</xdr:col>
      <xdr:colOff>666750</xdr:colOff>
      <xdr:row>19</xdr:row>
      <xdr:rowOff>76199</xdr:rowOff>
    </xdr:to>
    <xdr:sp macro="" textlink="">
      <xdr:nvSpPr>
        <xdr:cNvPr id="11" name="TextBox 10"/>
        <xdr:cNvSpPr txBox="1"/>
      </xdr:nvSpPr>
      <xdr:spPr>
        <a:xfrm>
          <a:off x="5934075" y="2524125"/>
          <a:ext cx="3209925" cy="1028699"/>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Most of these go</a:t>
          </a:r>
          <a:r>
            <a:rPr lang="en-US" sz="1100" baseline="0"/>
            <a:t> steadily uphill, but the notable exception is apparel. Also, the transportation index had a big drop in 2008, which is probably the reason for the similar drop in the All Items graph.</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12700</xdr:colOff>
      <xdr:row>23</xdr:row>
      <xdr:rowOff>0</xdr:rowOff>
    </xdr:from>
    <xdr:to>
      <xdr:col>5</xdr:col>
      <xdr:colOff>600075</xdr:colOff>
      <xdr:row>39</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12700</xdr:colOff>
      <xdr:row>40</xdr:row>
      <xdr:rowOff>0</xdr:rowOff>
    </xdr:from>
    <xdr:to>
      <xdr:col>5</xdr:col>
      <xdr:colOff>600075</xdr:colOff>
      <xdr:row>56</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12700</xdr:colOff>
      <xdr:row>57</xdr:row>
      <xdr:rowOff>0</xdr:rowOff>
    </xdr:from>
    <xdr:to>
      <xdr:col>5</xdr:col>
      <xdr:colOff>600075</xdr:colOff>
      <xdr:row>73</xdr:row>
      <xdr:rowOff>127000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12700</xdr:colOff>
      <xdr:row>74</xdr:row>
      <xdr:rowOff>0</xdr:rowOff>
    </xdr:from>
    <xdr:to>
      <xdr:col>5</xdr:col>
      <xdr:colOff>600075</xdr:colOff>
      <xdr:row>90</xdr:row>
      <xdr:rowOff>127000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12700</xdr:colOff>
      <xdr:row>91</xdr:row>
      <xdr:rowOff>0</xdr:rowOff>
    </xdr:from>
    <xdr:to>
      <xdr:col>5</xdr:col>
      <xdr:colOff>600075</xdr:colOff>
      <xdr:row>107</xdr:row>
      <xdr:rowOff>127000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12700</xdr:colOff>
      <xdr:row>108</xdr:row>
      <xdr:rowOff>0</xdr:rowOff>
    </xdr:from>
    <xdr:to>
      <xdr:col>5</xdr:col>
      <xdr:colOff>600075</xdr:colOff>
      <xdr:row>124</xdr:row>
      <xdr:rowOff>127000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0</xdr:col>
      <xdr:colOff>12700</xdr:colOff>
      <xdr:row>125</xdr:row>
      <xdr:rowOff>0</xdr:rowOff>
    </xdr:from>
    <xdr:to>
      <xdr:col>5</xdr:col>
      <xdr:colOff>600075</xdr:colOff>
      <xdr:row>141</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0</xdr:col>
      <xdr:colOff>12700</xdr:colOff>
      <xdr:row>142</xdr:row>
      <xdr:rowOff>0</xdr:rowOff>
    </xdr:from>
    <xdr:to>
      <xdr:col>5</xdr:col>
      <xdr:colOff>600075</xdr:colOff>
      <xdr:row>158</xdr:row>
      <xdr:rowOff>127000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12</xdr:row>
      <xdr:rowOff>0</xdr:rowOff>
    </xdr:from>
    <xdr:to>
      <xdr:col>10</xdr:col>
      <xdr:colOff>600076</xdr:colOff>
      <xdr:row>18</xdr:row>
      <xdr:rowOff>9525</xdr:rowOff>
    </xdr:to>
    <xdr:sp macro="" textlink="">
      <xdr:nvSpPr>
        <xdr:cNvPr id="11" name="TextBox 10"/>
        <xdr:cNvSpPr txBox="1"/>
      </xdr:nvSpPr>
      <xdr:spPr>
        <a:xfrm>
          <a:off x="5934075" y="2143125"/>
          <a:ext cx="3143251" cy="11525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These tell a similar story to the graphs on the preceding sheet. In particular, most</a:t>
          </a:r>
          <a:r>
            <a:rPr lang="en-US" sz="1100" baseline="0"/>
            <a:t> differences are positive because of the upward trends. Big spikes indicate the big changes, such as the big decrease in transportation in 2008.</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19</xdr:row>
      <xdr:rowOff>0</xdr:rowOff>
    </xdr:from>
    <xdr:to>
      <xdr:col>6</xdr:col>
      <xdr:colOff>447675</xdr:colOff>
      <xdr:row>28</xdr:row>
      <xdr:rowOff>38100</xdr:rowOff>
    </xdr:to>
    <xdr:sp macro="" textlink="">
      <xdr:nvSpPr>
        <xdr:cNvPr id="2" name="TextBox 1"/>
        <xdr:cNvSpPr txBox="1"/>
      </xdr:nvSpPr>
      <xdr:spPr>
        <a:xfrm>
          <a:off x="3009900" y="3476625"/>
          <a:ext cx="3457575" cy="17526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These correlations are remarkably small in magnitude. Evidently, the month-to-month changes in</a:t>
          </a:r>
          <a:r>
            <a:rPr lang="en-US" sz="1100" baseline="0"/>
            <a:t> any component are almost independent of those for any other component. The only exception is that transportation is highly correlated with All Items. This is probably at least partially driven by its big drop in 2008. But the last scatterplot on the next sheet between these two show a consistent linear pattern.</a:t>
          </a:r>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12700</xdr:colOff>
      <xdr:row>6</xdr:row>
      <xdr:rowOff>0</xdr:rowOff>
    </xdr:from>
    <xdr:to>
      <xdr:col>11</xdr:col>
      <xdr:colOff>600075</xdr:colOff>
      <xdr:row>22</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12</xdr:col>
      <xdr:colOff>12700</xdr:colOff>
      <xdr:row>6</xdr:row>
      <xdr:rowOff>0</xdr:rowOff>
    </xdr:from>
    <xdr:to>
      <xdr:col>17</xdr:col>
      <xdr:colOff>600075</xdr:colOff>
      <xdr:row>22</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18</xdr:col>
      <xdr:colOff>12700</xdr:colOff>
      <xdr:row>6</xdr:row>
      <xdr:rowOff>0</xdr:rowOff>
    </xdr:from>
    <xdr:to>
      <xdr:col>23</xdr:col>
      <xdr:colOff>600075</xdr:colOff>
      <xdr:row>22</xdr:row>
      <xdr:rowOff>127000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24</xdr:col>
      <xdr:colOff>12700</xdr:colOff>
      <xdr:row>6</xdr:row>
      <xdr:rowOff>0</xdr:rowOff>
    </xdr:from>
    <xdr:to>
      <xdr:col>29</xdr:col>
      <xdr:colOff>600075</xdr:colOff>
      <xdr:row>22</xdr:row>
      <xdr:rowOff>127000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30</xdr:col>
      <xdr:colOff>12700</xdr:colOff>
      <xdr:row>6</xdr:row>
      <xdr:rowOff>0</xdr:rowOff>
    </xdr:from>
    <xdr:to>
      <xdr:col>35</xdr:col>
      <xdr:colOff>600075</xdr:colOff>
      <xdr:row>22</xdr:row>
      <xdr:rowOff>127000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36</xdr:col>
      <xdr:colOff>12700</xdr:colOff>
      <xdr:row>6</xdr:row>
      <xdr:rowOff>0</xdr:rowOff>
    </xdr:from>
    <xdr:to>
      <xdr:col>41</xdr:col>
      <xdr:colOff>600075</xdr:colOff>
      <xdr:row>22</xdr:row>
      <xdr:rowOff>127000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42</xdr:col>
      <xdr:colOff>12700</xdr:colOff>
      <xdr:row>6</xdr:row>
      <xdr:rowOff>0</xdr:rowOff>
    </xdr:from>
    <xdr:to>
      <xdr:col>47</xdr:col>
      <xdr:colOff>600075</xdr:colOff>
      <xdr:row>22</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5</xdr:col>
      <xdr:colOff>0</xdr:colOff>
      <xdr:row>27</xdr:row>
      <xdr:rowOff>0</xdr:rowOff>
    </xdr:from>
    <xdr:to>
      <xdr:col>8</xdr:col>
      <xdr:colOff>561975</xdr:colOff>
      <xdr:row>30</xdr:row>
      <xdr:rowOff>161925</xdr:rowOff>
    </xdr:to>
    <xdr:sp macro="" textlink="">
      <xdr:nvSpPr>
        <xdr:cNvPr id="10" name="TextBox 9"/>
        <xdr:cNvSpPr txBox="1"/>
      </xdr:nvSpPr>
      <xdr:spPr>
        <a:xfrm>
          <a:off x="4238625" y="5000625"/>
          <a:ext cx="3105150" cy="7334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These scatterplots</a:t>
          </a:r>
          <a:r>
            <a:rPr lang="en-US" sz="1100" baseline="0"/>
            <a:t> hide the time dimension, but except for the rightmost plot, they are all quite shapeless, in line with the small corrrelations.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274"/>
  <sheetViews>
    <sheetView tabSelected="1" workbookViewId="0"/>
  </sheetViews>
  <sheetFormatPr defaultRowHeight="15" x14ac:dyDescent="0.25"/>
  <cols>
    <col min="2" max="2" width="11" customWidth="1"/>
    <col min="3" max="3" width="13.28515625" customWidth="1"/>
    <col min="4" max="4" width="26.140625" bestFit="1" customWidth="1"/>
    <col min="5" max="5" width="15.7109375" bestFit="1" customWidth="1"/>
    <col min="6" max="6" width="9.140625" customWidth="1"/>
    <col min="7" max="7" width="12.42578125" bestFit="1" customWidth="1"/>
    <col min="8" max="8" width="20.7109375" bestFit="1" customWidth="1"/>
    <col min="9" max="9" width="10.5703125" bestFit="1" customWidth="1"/>
    <col min="10" max="10" width="14.140625" bestFit="1" customWidth="1"/>
    <col min="11" max="12" width="14.140625" customWidth="1"/>
    <col min="13" max="13" width="14.7109375" bestFit="1" customWidth="1"/>
    <col min="14" max="14" width="13.85546875" bestFit="1" customWidth="1"/>
    <col min="15" max="15" width="32" bestFit="1" customWidth="1"/>
    <col min="16" max="16" width="21.7109375" bestFit="1" customWidth="1"/>
    <col min="17" max="17" width="14" bestFit="1" customWidth="1"/>
    <col min="18" max="18" width="18.42578125" bestFit="1" customWidth="1"/>
    <col min="19" max="19" width="26.7109375" bestFit="1" customWidth="1"/>
    <col min="20" max="20" width="16.42578125" bestFit="1" customWidth="1"/>
    <col min="21" max="21" width="20" bestFit="1" customWidth="1"/>
  </cols>
  <sheetData>
    <row r="1" spans="1:21" x14ac:dyDescent="0.25">
      <c r="A1" t="s">
        <v>91</v>
      </c>
      <c r="L1" t="s">
        <v>92</v>
      </c>
    </row>
    <row r="3" spans="1:21" s="3" customFormat="1" x14ac:dyDescent="0.25">
      <c r="A3" s="2" t="s">
        <v>0</v>
      </c>
      <c r="B3" s="2" t="s">
        <v>1</v>
      </c>
      <c r="C3" s="2" t="s">
        <v>2</v>
      </c>
      <c r="D3" s="2" t="s">
        <v>3</v>
      </c>
      <c r="E3" s="2" t="s">
        <v>4</v>
      </c>
      <c r="F3" s="2" t="s">
        <v>5</v>
      </c>
      <c r="G3" s="2" t="s">
        <v>6</v>
      </c>
      <c r="H3" s="2" t="s">
        <v>7</v>
      </c>
      <c r="I3" s="2" t="s">
        <v>8</v>
      </c>
      <c r="J3" s="2" t="s">
        <v>9</v>
      </c>
      <c r="K3" s="2"/>
      <c r="L3" s="2" t="s">
        <v>0</v>
      </c>
      <c r="M3" s="2" t="s">
        <v>1</v>
      </c>
      <c r="N3" s="2" t="s">
        <v>2</v>
      </c>
      <c r="O3" s="2" t="s">
        <v>3</v>
      </c>
      <c r="P3" s="2" t="s">
        <v>4</v>
      </c>
      <c r="Q3" s="2" t="s">
        <v>5</v>
      </c>
      <c r="R3" s="2" t="s">
        <v>6</v>
      </c>
      <c r="S3" s="2" t="s">
        <v>7</v>
      </c>
      <c r="T3" s="2" t="s">
        <v>8</v>
      </c>
      <c r="U3" s="2" t="s">
        <v>9</v>
      </c>
    </row>
    <row r="4" spans="1:21" x14ac:dyDescent="0.25">
      <c r="A4" s="1">
        <v>33970</v>
      </c>
      <c r="B4" s="23">
        <v>142.6</v>
      </c>
      <c r="C4" s="23">
        <v>129.69999999999999</v>
      </c>
      <c r="D4" s="23">
        <v>84.3</v>
      </c>
      <c r="E4" s="23">
        <v>140.5</v>
      </c>
      <c r="F4" s="23">
        <v>139.30000000000001</v>
      </c>
      <c r="G4" s="23">
        <v>196.4</v>
      </c>
      <c r="H4" s="23">
        <v>191</v>
      </c>
      <c r="I4" s="23">
        <v>89.5</v>
      </c>
      <c r="J4" s="23">
        <v>129.1</v>
      </c>
      <c r="K4" s="23"/>
      <c r="L4" s="1">
        <v>33970</v>
      </c>
    </row>
    <row r="5" spans="1:21" x14ac:dyDescent="0.25">
      <c r="A5" s="1">
        <v>34001</v>
      </c>
      <c r="B5" s="23">
        <v>143.1</v>
      </c>
      <c r="C5" s="23">
        <v>133.4</v>
      </c>
      <c r="D5" s="23">
        <v>84.3</v>
      </c>
      <c r="E5" s="23">
        <v>140.69999999999999</v>
      </c>
      <c r="F5" s="23">
        <v>139.69999999999999</v>
      </c>
      <c r="G5" s="23">
        <v>198</v>
      </c>
      <c r="H5" s="23">
        <v>191.5</v>
      </c>
      <c r="I5" s="23">
        <v>89.9</v>
      </c>
      <c r="J5" s="23">
        <v>129.19999999999999</v>
      </c>
      <c r="K5" s="23"/>
      <c r="L5" s="1">
        <v>34001</v>
      </c>
      <c r="M5" s="23">
        <f>B5-B4</f>
        <v>0.5</v>
      </c>
      <c r="N5" s="23">
        <f t="shared" ref="N5:U20" si="0">C5-C4</f>
        <v>3.7000000000000171</v>
      </c>
      <c r="O5" s="23">
        <f t="shared" si="0"/>
        <v>0</v>
      </c>
      <c r="P5" s="23">
        <f t="shared" si="0"/>
        <v>0.19999999999998863</v>
      </c>
      <c r="Q5" s="23">
        <f t="shared" si="0"/>
        <v>0.39999999999997726</v>
      </c>
      <c r="R5" s="23">
        <f t="shared" si="0"/>
        <v>1.5999999999999943</v>
      </c>
      <c r="S5" s="23">
        <f t="shared" si="0"/>
        <v>0.5</v>
      </c>
      <c r="T5" s="23">
        <f t="shared" si="0"/>
        <v>0.40000000000000568</v>
      </c>
      <c r="U5" s="23">
        <f>J5-J4</f>
        <v>9.9999999999994316E-2</v>
      </c>
    </row>
    <row r="6" spans="1:21" x14ac:dyDescent="0.25">
      <c r="A6" s="1">
        <v>34029</v>
      </c>
      <c r="B6" s="23">
        <v>143.6</v>
      </c>
      <c r="C6" s="23">
        <v>136.19999999999999</v>
      </c>
      <c r="D6" s="23">
        <v>84.4</v>
      </c>
      <c r="E6" s="23">
        <v>140.9</v>
      </c>
      <c r="F6" s="23">
        <v>140.19999999999999</v>
      </c>
      <c r="G6" s="23">
        <v>198.6</v>
      </c>
      <c r="H6" s="23">
        <v>192</v>
      </c>
      <c r="I6" s="23">
        <v>90.3</v>
      </c>
      <c r="J6" s="23">
        <v>129</v>
      </c>
      <c r="K6" s="23"/>
      <c r="L6" s="1">
        <v>34029</v>
      </c>
      <c r="M6" s="23">
        <f t="shared" ref="M6:M69" si="1">B6-B5</f>
        <v>0.5</v>
      </c>
      <c r="N6" s="23">
        <f t="shared" si="0"/>
        <v>2.7999999999999829</v>
      </c>
      <c r="O6" s="23">
        <f t="shared" si="0"/>
        <v>0.10000000000000853</v>
      </c>
      <c r="P6" s="23">
        <f t="shared" si="0"/>
        <v>0.20000000000001705</v>
      </c>
      <c r="Q6" s="23">
        <f t="shared" si="0"/>
        <v>0.5</v>
      </c>
      <c r="R6" s="23">
        <f t="shared" si="0"/>
        <v>0.59999999999999432</v>
      </c>
      <c r="S6" s="23">
        <f t="shared" si="0"/>
        <v>0.5</v>
      </c>
      <c r="T6" s="23">
        <f t="shared" si="0"/>
        <v>0.39999999999999147</v>
      </c>
      <c r="U6" s="23">
        <f t="shared" si="0"/>
        <v>-0.19999999999998863</v>
      </c>
    </row>
    <row r="7" spans="1:21" x14ac:dyDescent="0.25">
      <c r="A7" s="1">
        <v>34060</v>
      </c>
      <c r="B7" s="23">
        <v>144</v>
      </c>
      <c r="C7" s="23">
        <v>136.9</v>
      </c>
      <c r="D7" s="23">
        <v>84.3</v>
      </c>
      <c r="E7" s="23">
        <v>141.4</v>
      </c>
      <c r="F7" s="23">
        <v>140.4</v>
      </c>
      <c r="G7" s="23">
        <v>199.4</v>
      </c>
      <c r="H7" s="23">
        <v>192.4</v>
      </c>
      <c r="I7" s="23">
        <v>90.6</v>
      </c>
      <c r="J7" s="23">
        <v>129.4</v>
      </c>
      <c r="K7" s="23"/>
      <c r="L7" s="1">
        <v>34060</v>
      </c>
      <c r="M7" s="23">
        <f t="shared" si="1"/>
        <v>0.40000000000000568</v>
      </c>
      <c r="N7" s="23">
        <f t="shared" si="0"/>
        <v>0.70000000000001705</v>
      </c>
      <c r="O7" s="23">
        <f t="shared" si="0"/>
        <v>-0.10000000000000853</v>
      </c>
      <c r="P7" s="23">
        <f t="shared" si="0"/>
        <v>0.5</v>
      </c>
      <c r="Q7" s="23">
        <f t="shared" si="0"/>
        <v>0.20000000000001705</v>
      </c>
      <c r="R7" s="23">
        <f t="shared" si="0"/>
        <v>0.80000000000001137</v>
      </c>
      <c r="S7" s="23">
        <f t="shared" si="0"/>
        <v>0.40000000000000568</v>
      </c>
      <c r="T7" s="23">
        <f t="shared" si="0"/>
        <v>0.29999999999999716</v>
      </c>
      <c r="U7" s="23">
        <f t="shared" si="0"/>
        <v>0.40000000000000568</v>
      </c>
    </row>
    <row r="8" spans="1:21" x14ac:dyDescent="0.25">
      <c r="A8" s="1">
        <v>34090</v>
      </c>
      <c r="B8" s="23">
        <v>144.19999999999999</v>
      </c>
      <c r="C8" s="23">
        <v>135</v>
      </c>
      <c r="D8" s="23">
        <v>84.5</v>
      </c>
      <c r="E8" s="23">
        <v>141.80000000000001</v>
      </c>
      <c r="F8" s="23">
        <v>140.5</v>
      </c>
      <c r="G8" s="23">
        <v>200.5</v>
      </c>
      <c r="H8" s="23">
        <v>193.2</v>
      </c>
      <c r="I8" s="23">
        <v>90.2</v>
      </c>
      <c r="J8" s="23">
        <v>130.19999999999999</v>
      </c>
      <c r="K8" s="23"/>
      <c r="L8" s="1">
        <v>34090</v>
      </c>
      <c r="M8" s="23">
        <f t="shared" si="1"/>
        <v>0.19999999999998863</v>
      </c>
      <c r="N8" s="23">
        <f t="shared" si="0"/>
        <v>-1.9000000000000057</v>
      </c>
      <c r="O8" s="23">
        <f t="shared" si="0"/>
        <v>0.20000000000000284</v>
      </c>
      <c r="P8" s="23">
        <f t="shared" si="0"/>
        <v>0.40000000000000568</v>
      </c>
      <c r="Q8" s="23">
        <f t="shared" si="0"/>
        <v>9.9999999999994316E-2</v>
      </c>
      <c r="R8" s="23">
        <f t="shared" si="0"/>
        <v>1.0999999999999943</v>
      </c>
      <c r="S8" s="23">
        <f t="shared" si="0"/>
        <v>0.79999999999998295</v>
      </c>
      <c r="T8" s="23">
        <f t="shared" si="0"/>
        <v>-0.39999999999999147</v>
      </c>
      <c r="U8" s="23">
        <f t="shared" si="0"/>
        <v>0.79999999999998295</v>
      </c>
    </row>
    <row r="9" spans="1:21" x14ac:dyDescent="0.25">
      <c r="A9" s="1">
        <v>34121</v>
      </c>
      <c r="B9" s="23">
        <v>144.4</v>
      </c>
      <c r="C9" s="23">
        <v>131.9</v>
      </c>
      <c r="D9" s="23">
        <v>84.5</v>
      </c>
      <c r="E9" s="23">
        <v>141.1</v>
      </c>
      <c r="F9" s="23">
        <v>141.5</v>
      </c>
      <c r="G9" s="23">
        <v>201.1</v>
      </c>
      <c r="H9" s="23">
        <v>193.1</v>
      </c>
      <c r="I9" s="23">
        <v>90.6</v>
      </c>
      <c r="J9" s="23">
        <v>130.30000000000001</v>
      </c>
      <c r="K9" s="23"/>
      <c r="L9" s="1">
        <v>34121</v>
      </c>
      <c r="M9" s="23">
        <f t="shared" si="1"/>
        <v>0.20000000000001705</v>
      </c>
      <c r="N9" s="23">
        <f t="shared" si="0"/>
        <v>-3.0999999999999943</v>
      </c>
      <c r="O9" s="23">
        <f t="shared" si="0"/>
        <v>0</v>
      </c>
      <c r="P9" s="23">
        <f t="shared" si="0"/>
        <v>-0.70000000000001705</v>
      </c>
      <c r="Q9" s="23">
        <f t="shared" si="0"/>
        <v>1</v>
      </c>
      <c r="R9" s="23">
        <f t="shared" si="0"/>
        <v>0.59999999999999432</v>
      </c>
      <c r="S9" s="23">
        <f t="shared" si="0"/>
        <v>-9.9999999999994316E-2</v>
      </c>
      <c r="T9" s="23">
        <f t="shared" si="0"/>
        <v>0.39999999999999147</v>
      </c>
      <c r="U9" s="23">
        <f t="shared" si="0"/>
        <v>0.10000000000002274</v>
      </c>
    </row>
    <row r="10" spans="1:21" x14ac:dyDescent="0.25">
      <c r="A10" s="1">
        <v>34151</v>
      </c>
      <c r="B10" s="23">
        <v>144.4</v>
      </c>
      <c r="C10" s="23">
        <v>129.4</v>
      </c>
      <c r="D10" s="23">
        <v>84.8</v>
      </c>
      <c r="E10" s="23">
        <v>141.1</v>
      </c>
      <c r="F10" s="23">
        <v>141.9</v>
      </c>
      <c r="G10" s="23">
        <v>202.2</v>
      </c>
      <c r="H10" s="23">
        <v>193.7</v>
      </c>
      <c r="I10" s="23">
        <v>90.5</v>
      </c>
      <c r="J10" s="23">
        <v>130.30000000000001</v>
      </c>
      <c r="K10" s="23"/>
      <c r="L10" s="1">
        <v>34151</v>
      </c>
      <c r="M10" s="23">
        <f t="shared" si="1"/>
        <v>0</v>
      </c>
      <c r="N10" s="23">
        <f t="shared" si="0"/>
        <v>-2.5</v>
      </c>
      <c r="O10" s="23">
        <f t="shared" si="0"/>
        <v>0.29999999999999716</v>
      </c>
      <c r="P10" s="23">
        <f t="shared" si="0"/>
        <v>0</v>
      </c>
      <c r="Q10" s="23">
        <f t="shared" si="0"/>
        <v>0.40000000000000568</v>
      </c>
      <c r="R10" s="23">
        <f t="shared" si="0"/>
        <v>1.0999999999999943</v>
      </c>
      <c r="S10" s="23">
        <f t="shared" si="0"/>
        <v>0.59999999999999432</v>
      </c>
      <c r="T10" s="23">
        <f t="shared" si="0"/>
        <v>-9.9999999999994316E-2</v>
      </c>
      <c r="U10" s="23">
        <f t="shared" si="0"/>
        <v>0</v>
      </c>
    </row>
    <row r="11" spans="1:21" x14ac:dyDescent="0.25">
      <c r="A11" s="1">
        <v>34182</v>
      </c>
      <c r="B11" s="23">
        <v>144.80000000000001</v>
      </c>
      <c r="C11" s="23">
        <v>131.9</v>
      </c>
      <c r="D11" s="23">
        <v>85.6</v>
      </c>
      <c r="E11" s="23">
        <v>141.5</v>
      </c>
      <c r="F11" s="23">
        <v>142.30000000000001</v>
      </c>
      <c r="G11" s="23">
        <v>202.9</v>
      </c>
      <c r="H11" s="23">
        <v>193.4</v>
      </c>
      <c r="I11" s="23">
        <v>90.8</v>
      </c>
      <c r="J11" s="23">
        <v>130.19999999999999</v>
      </c>
      <c r="K11" s="23"/>
      <c r="L11" s="1">
        <v>34182</v>
      </c>
      <c r="M11" s="23">
        <f t="shared" si="1"/>
        <v>0.40000000000000568</v>
      </c>
      <c r="N11" s="23">
        <f t="shared" si="0"/>
        <v>2.5</v>
      </c>
      <c r="O11" s="23">
        <f t="shared" si="0"/>
        <v>0.79999999999999716</v>
      </c>
      <c r="P11" s="23">
        <f t="shared" si="0"/>
        <v>0.40000000000000568</v>
      </c>
      <c r="Q11" s="23">
        <f t="shared" si="0"/>
        <v>0.40000000000000568</v>
      </c>
      <c r="R11" s="23">
        <f t="shared" si="0"/>
        <v>0.70000000000001705</v>
      </c>
      <c r="S11" s="23">
        <f t="shared" si="0"/>
        <v>-0.29999999999998295</v>
      </c>
      <c r="T11" s="23">
        <f t="shared" si="0"/>
        <v>0.29999999999999716</v>
      </c>
      <c r="U11" s="23">
        <f t="shared" si="0"/>
        <v>-0.10000000000002274</v>
      </c>
    </row>
    <row r="12" spans="1:21" x14ac:dyDescent="0.25">
      <c r="A12" s="1">
        <v>34213</v>
      </c>
      <c r="B12" s="23">
        <v>145.1</v>
      </c>
      <c r="C12" s="23">
        <v>134.6</v>
      </c>
      <c r="D12" s="23">
        <v>87</v>
      </c>
      <c r="E12" s="23">
        <v>141.80000000000001</v>
      </c>
      <c r="F12" s="23">
        <v>142.30000000000001</v>
      </c>
      <c r="G12" s="23">
        <v>203.3</v>
      </c>
      <c r="H12" s="23">
        <v>193.1</v>
      </c>
      <c r="I12" s="23">
        <v>91.2</v>
      </c>
      <c r="J12" s="23">
        <v>130.1</v>
      </c>
      <c r="K12" s="23"/>
      <c r="L12" s="1">
        <v>34213</v>
      </c>
      <c r="M12" s="23">
        <f t="shared" si="1"/>
        <v>0.29999999999998295</v>
      </c>
      <c r="N12" s="23">
        <f t="shared" si="0"/>
        <v>2.6999999999999886</v>
      </c>
      <c r="O12" s="23">
        <f t="shared" si="0"/>
        <v>1.4000000000000057</v>
      </c>
      <c r="P12" s="23">
        <f t="shared" si="0"/>
        <v>0.30000000000001137</v>
      </c>
      <c r="Q12" s="23">
        <f t="shared" si="0"/>
        <v>0</v>
      </c>
      <c r="R12" s="23">
        <f t="shared" si="0"/>
        <v>0.40000000000000568</v>
      </c>
      <c r="S12" s="23">
        <f t="shared" si="0"/>
        <v>-0.30000000000001137</v>
      </c>
      <c r="T12" s="23">
        <f t="shared" si="0"/>
        <v>0.40000000000000568</v>
      </c>
      <c r="U12" s="23">
        <f t="shared" si="0"/>
        <v>-9.9999999999994316E-2</v>
      </c>
    </row>
    <row r="13" spans="1:21" x14ac:dyDescent="0.25">
      <c r="A13" s="1">
        <v>34243</v>
      </c>
      <c r="B13" s="23">
        <v>145.69999999999999</v>
      </c>
      <c r="C13" s="23">
        <v>136.1</v>
      </c>
      <c r="D13" s="23">
        <v>87.2</v>
      </c>
      <c r="E13" s="23">
        <v>142.30000000000001</v>
      </c>
      <c r="F13" s="23">
        <v>142.19999999999999</v>
      </c>
      <c r="G13" s="23">
        <v>204.4</v>
      </c>
      <c r="H13" s="23">
        <v>193.4</v>
      </c>
      <c r="I13" s="23">
        <v>91.6</v>
      </c>
      <c r="J13" s="23">
        <v>131.80000000000001</v>
      </c>
      <c r="K13" s="23"/>
      <c r="L13" s="1">
        <v>34243</v>
      </c>
      <c r="M13" s="23">
        <f t="shared" si="1"/>
        <v>0.59999999999999432</v>
      </c>
      <c r="N13" s="23">
        <f t="shared" si="0"/>
        <v>1.5</v>
      </c>
      <c r="O13" s="23">
        <f t="shared" si="0"/>
        <v>0.20000000000000284</v>
      </c>
      <c r="P13" s="23">
        <f t="shared" si="0"/>
        <v>0.5</v>
      </c>
      <c r="Q13" s="23">
        <f t="shared" si="0"/>
        <v>-0.10000000000002274</v>
      </c>
      <c r="R13" s="23">
        <f t="shared" si="0"/>
        <v>1.0999999999999943</v>
      </c>
      <c r="S13" s="23">
        <f t="shared" si="0"/>
        <v>0.30000000000001137</v>
      </c>
      <c r="T13" s="23">
        <f t="shared" si="0"/>
        <v>0.39999999999999147</v>
      </c>
      <c r="U13" s="23">
        <f t="shared" si="0"/>
        <v>1.7000000000000171</v>
      </c>
    </row>
    <row r="14" spans="1:21" x14ac:dyDescent="0.25">
      <c r="A14" s="1">
        <v>34274</v>
      </c>
      <c r="B14" s="23">
        <v>145.80000000000001</v>
      </c>
      <c r="C14" s="23">
        <v>136.19999999999999</v>
      </c>
      <c r="D14" s="23">
        <v>87.3</v>
      </c>
      <c r="E14" s="23">
        <v>142.6</v>
      </c>
      <c r="F14" s="23">
        <v>142</v>
      </c>
      <c r="G14" s="23">
        <v>204.9</v>
      </c>
      <c r="H14" s="23">
        <v>193.8</v>
      </c>
      <c r="I14" s="23">
        <v>91.7</v>
      </c>
      <c r="J14" s="23">
        <v>132.6</v>
      </c>
      <c r="K14" s="23"/>
      <c r="L14" s="1">
        <v>34274</v>
      </c>
      <c r="M14" s="23">
        <f t="shared" si="1"/>
        <v>0.10000000000002274</v>
      </c>
      <c r="N14" s="23">
        <f t="shared" si="0"/>
        <v>9.9999999999994316E-2</v>
      </c>
      <c r="O14" s="23">
        <f t="shared" si="0"/>
        <v>9.9999999999994316E-2</v>
      </c>
      <c r="P14" s="23">
        <f t="shared" si="0"/>
        <v>0.29999999999998295</v>
      </c>
      <c r="Q14" s="23">
        <f t="shared" si="0"/>
        <v>-0.19999999999998863</v>
      </c>
      <c r="R14" s="23">
        <f t="shared" si="0"/>
        <v>0.5</v>
      </c>
      <c r="S14" s="23">
        <f t="shared" si="0"/>
        <v>0.40000000000000568</v>
      </c>
      <c r="T14" s="23">
        <f t="shared" si="0"/>
        <v>0.10000000000000853</v>
      </c>
      <c r="U14" s="23">
        <f t="shared" si="0"/>
        <v>0.79999999999998295</v>
      </c>
    </row>
    <row r="15" spans="1:21" x14ac:dyDescent="0.25">
      <c r="A15" s="1">
        <v>34304</v>
      </c>
      <c r="B15" s="23">
        <v>145.80000000000001</v>
      </c>
      <c r="C15" s="23">
        <v>132.6</v>
      </c>
      <c r="D15" s="23">
        <v>87.4</v>
      </c>
      <c r="E15" s="23">
        <v>143.30000000000001</v>
      </c>
      <c r="F15" s="23">
        <v>142.30000000000001</v>
      </c>
      <c r="G15" s="23">
        <v>205.2</v>
      </c>
      <c r="H15" s="23">
        <v>194.2</v>
      </c>
      <c r="I15" s="23">
        <v>91.7</v>
      </c>
      <c r="J15" s="23">
        <v>132.1</v>
      </c>
      <c r="K15" s="23"/>
      <c r="L15" s="1">
        <v>34304</v>
      </c>
      <c r="M15" s="23">
        <f t="shared" si="1"/>
        <v>0</v>
      </c>
      <c r="N15" s="23">
        <f t="shared" si="0"/>
        <v>-3.5999999999999943</v>
      </c>
      <c r="O15" s="23">
        <f t="shared" si="0"/>
        <v>0.10000000000000853</v>
      </c>
      <c r="P15" s="23">
        <f t="shared" si="0"/>
        <v>0.70000000000001705</v>
      </c>
      <c r="Q15" s="23">
        <f t="shared" si="0"/>
        <v>0.30000000000001137</v>
      </c>
      <c r="R15" s="23">
        <f t="shared" si="0"/>
        <v>0.29999999999998295</v>
      </c>
      <c r="S15" s="23">
        <f t="shared" si="0"/>
        <v>0.39999999999997726</v>
      </c>
      <c r="T15" s="23">
        <f t="shared" si="0"/>
        <v>0</v>
      </c>
      <c r="U15" s="23">
        <f t="shared" si="0"/>
        <v>-0.5</v>
      </c>
    </row>
    <row r="16" spans="1:21" x14ac:dyDescent="0.25">
      <c r="A16" s="1">
        <v>34335</v>
      </c>
      <c r="B16" s="23">
        <v>146.19999999999999</v>
      </c>
      <c r="C16" s="23">
        <v>130.4</v>
      </c>
      <c r="D16" s="23">
        <v>87.5</v>
      </c>
      <c r="E16" s="23">
        <v>144.30000000000001</v>
      </c>
      <c r="F16" s="23">
        <v>142.9</v>
      </c>
      <c r="G16" s="23">
        <v>206.4</v>
      </c>
      <c r="H16" s="23">
        <v>195.1</v>
      </c>
      <c r="I16" s="23">
        <v>92.1</v>
      </c>
      <c r="J16" s="23">
        <v>131.6</v>
      </c>
      <c r="K16" s="23"/>
      <c r="L16" s="1">
        <v>34335</v>
      </c>
      <c r="M16" s="23">
        <f t="shared" si="1"/>
        <v>0.39999999999997726</v>
      </c>
      <c r="N16" s="23">
        <f t="shared" si="0"/>
        <v>-2.1999999999999886</v>
      </c>
      <c r="O16" s="23">
        <f t="shared" si="0"/>
        <v>9.9999999999994316E-2</v>
      </c>
      <c r="P16" s="23">
        <f t="shared" si="0"/>
        <v>1</v>
      </c>
      <c r="Q16" s="23">
        <f t="shared" si="0"/>
        <v>0.59999999999999432</v>
      </c>
      <c r="R16" s="23">
        <f t="shared" si="0"/>
        <v>1.2000000000000171</v>
      </c>
      <c r="S16" s="23">
        <f t="shared" si="0"/>
        <v>0.90000000000000568</v>
      </c>
      <c r="T16" s="23">
        <f t="shared" si="0"/>
        <v>0.39999999999999147</v>
      </c>
      <c r="U16" s="23">
        <f t="shared" si="0"/>
        <v>-0.5</v>
      </c>
    </row>
    <row r="17" spans="1:21" x14ac:dyDescent="0.25">
      <c r="A17" s="1">
        <v>34366</v>
      </c>
      <c r="B17" s="23">
        <v>146.69999999999999</v>
      </c>
      <c r="C17" s="23">
        <v>132.4</v>
      </c>
      <c r="D17" s="23">
        <v>87.9</v>
      </c>
      <c r="E17" s="23">
        <v>143.6</v>
      </c>
      <c r="F17" s="23">
        <v>143.69999999999999</v>
      </c>
      <c r="G17" s="23">
        <v>207.7</v>
      </c>
      <c r="H17" s="23">
        <v>195.2</v>
      </c>
      <c r="I17" s="23">
        <v>92.4</v>
      </c>
      <c r="J17" s="23">
        <v>131.9</v>
      </c>
      <c r="K17" s="23"/>
      <c r="L17" s="1">
        <v>34366</v>
      </c>
      <c r="M17" s="23">
        <f t="shared" si="1"/>
        <v>0.5</v>
      </c>
      <c r="N17" s="23">
        <f t="shared" si="0"/>
        <v>2</v>
      </c>
      <c r="O17" s="23">
        <f t="shared" si="0"/>
        <v>0.40000000000000568</v>
      </c>
      <c r="P17" s="23">
        <f t="shared" si="0"/>
        <v>-0.70000000000001705</v>
      </c>
      <c r="Q17" s="23">
        <f t="shared" si="0"/>
        <v>0.79999999999998295</v>
      </c>
      <c r="R17" s="23">
        <f t="shared" si="0"/>
        <v>1.2999999999999829</v>
      </c>
      <c r="S17" s="23">
        <f t="shared" si="0"/>
        <v>9.9999999999994316E-2</v>
      </c>
      <c r="T17" s="23">
        <f t="shared" si="0"/>
        <v>0.30000000000001137</v>
      </c>
      <c r="U17" s="23">
        <f t="shared" si="0"/>
        <v>0.30000000000001137</v>
      </c>
    </row>
    <row r="18" spans="1:21" x14ac:dyDescent="0.25">
      <c r="A18" s="1">
        <v>34394</v>
      </c>
      <c r="B18" s="23">
        <v>147.19999999999999</v>
      </c>
      <c r="C18" s="23">
        <v>136.1</v>
      </c>
      <c r="D18" s="23">
        <v>87.8</v>
      </c>
      <c r="E18" s="23">
        <v>143.9</v>
      </c>
      <c r="F18" s="23">
        <v>144.1</v>
      </c>
      <c r="G18" s="23">
        <v>208.3</v>
      </c>
      <c r="H18" s="23">
        <v>195.5</v>
      </c>
      <c r="I18" s="23">
        <v>92.6</v>
      </c>
      <c r="J18" s="23">
        <v>132.19999999999999</v>
      </c>
      <c r="K18" s="23"/>
      <c r="L18" s="1">
        <v>34394</v>
      </c>
      <c r="M18" s="23">
        <f t="shared" si="1"/>
        <v>0.5</v>
      </c>
      <c r="N18" s="23">
        <f t="shared" si="0"/>
        <v>3.6999999999999886</v>
      </c>
      <c r="O18" s="23">
        <f t="shared" si="0"/>
        <v>-0.10000000000000853</v>
      </c>
      <c r="P18" s="23">
        <f t="shared" si="0"/>
        <v>0.30000000000001137</v>
      </c>
      <c r="Q18" s="23">
        <f t="shared" si="0"/>
        <v>0.40000000000000568</v>
      </c>
      <c r="R18" s="23">
        <f t="shared" si="0"/>
        <v>0.60000000000002274</v>
      </c>
      <c r="S18" s="23">
        <f t="shared" si="0"/>
        <v>0.30000000000001137</v>
      </c>
      <c r="T18" s="23">
        <f t="shared" si="0"/>
        <v>0.19999999999998863</v>
      </c>
      <c r="U18" s="23">
        <f t="shared" si="0"/>
        <v>0.29999999999998295</v>
      </c>
    </row>
    <row r="19" spans="1:21" x14ac:dyDescent="0.25">
      <c r="A19" s="1">
        <v>34425</v>
      </c>
      <c r="B19" s="23">
        <v>147.4</v>
      </c>
      <c r="C19" s="23">
        <v>136.4</v>
      </c>
      <c r="D19" s="23">
        <v>87.8</v>
      </c>
      <c r="E19" s="23">
        <v>144</v>
      </c>
      <c r="F19" s="23">
        <v>143.9</v>
      </c>
      <c r="G19" s="23">
        <v>209.2</v>
      </c>
      <c r="H19" s="23">
        <v>196.4</v>
      </c>
      <c r="I19" s="23">
        <v>92.7</v>
      </c>
      <c r="J19" s="23">
        <v>132.6</v>
      </c>
      <c r="K19" s="23"/>
      <c r="L19" s="1">
        <v>34425</v>
      </c>
      <c r="M19" s="23">
        <f t="shared" si="1"/>
        <v>0.20000000000001705</v>
      </c>
      <c r="N19" s="23">
        <f t="shared" si="0"/>
        <v>0.30000000000001137</v>
      </c>
      <c r="O19" s="23">
        <f t="shared" si="0"/>
        <v>0</v>
      </c>
      <c r="P19" s="23">
        <f t="shared" si="0"/>
        <v>9.9999999999994316E-2</v>
      </c>
      <c r="Q19" s="23">
        <f t="shared" si="0"/>
        <v>-0.19999999999998863</v>
      </c>
      <c r="R19" s="23">
        <f t="shared" si="0"/>
        <v>0.89999999999997726</v>
      </c>
      <c r="S19" s="23">
        <f t="shared" si="0"/>
        <v>0.90000000000000568</v>
      </c>
      <c r="T19" s="23">
        <f t="shared" si="0"/>
        <v>0.10000000000000853</v>
      </c>
      <c r="U19" s="23">
        <f t="shared" si="0"/>
        <v>0.40000000000000568</v>
      </c>
    </row>
    <row r="20" spans="1:21" x14ac:dyDescent="0.25">
      <c r="A20" s="1">
        <v>34455</v>
      </c>
      <c r="B20" s="23">
        <v>147.5</v>
      </c>
      <c r="C20" s="23">
        <v>135.6</v>
      </c>
      <c r="D20" s="23">
        <v>87.9</v>
      </c>
      <c r="E20" s="23">
        <v>144.1</v>
      </c>
      <c r="F20" s="23">
        <v>144.1</v>
      </c>
      <c r="G20" s="23">
        <v>209.7</v>
      </c>
      <c r="H20" s="23">
        <v>197.1</v>
      </c>
      <c r="I20" s="23">
        <v>92.7</v>
      </c>
      <c r="J20" s="23">
        <v>132.80000000000001</v>
      </c>
      <c r="K20" s="23"/>
      <c r="L20" s="1">
        <v>34455</v>
      </c>
      <c r="M20" s="23">
        <f t="shared" si="1"/>
        <v>9.9999999999994316E-2</v>
      </c>
      <c r="N20" s="23">
        <f t="shared" si="0"/>
        <v>-0.80000000000001137</v>
      </c>
      <c r="O20" s="23">
        <f t="shared" si="0"/>
        <v>0.10000000000000853</v>
      </c>
      <c r="P20" s="23">
        <f t="shared" si="0"/>
        <v>9.9999999999994316E-2</v>
      </c>
      <c r="Q20" s="23">
        <f t="shared" si="0"/>
        <v>0.19999999999998863</v>
      </c>
      <c r="R20" s="23">
        <f t="shared" si="0"/>
        <v>0.5</v>
      </c>
      <c r="S20" s="23">
        <f t="shared" si="0"/>
        <v>0.69999999999998863</v>
      </c>
      <c r="T20" s="23">
        <f t="shared" si="0"/>
        <v>0</v>
      </c>
      <c r="U20" s="23">
        <f t="shared" si="0"/>
        <v>0.20000000000001705</v>
      </c>
    </row>
    <row r="21" spans="1:21" x14ac:dyDescent="0.25">
      <c r="A21" s="1">
        <v>34486</v>
      </c>
      <c r="B21" s="23">
        <v>148</v>
      </c>
      <c r="C21" s="23">
        <v>133.80000000000001</v>
      </c>
      <c r="D21" s="23">
        <v>88.1</v>
      </c>
      <c r="E21" s="23">
        <v>144.19999999999999</v>
      </c>
      <c r="F21" s="23">
        <v>144.9</v>
      </c>
      <c r="G21" s="23">
        <v>210.4</v>
      </c>
      <c r="H21" s="23">
        <v>197.6</v>
      </c>
      <c r="I21" s="23">
        <v>92.6</v>
      </c>
      <c r="J21" s="23">
        <v>133.80000000000001</v>
      </c>
      <c r="K21" s="23"/>
      <c r="L21" s="1">
        <v>34486</v>
      </c>
      <c r="M21" s="23">
        <f t="shared" si="1"/>
        <v>0.5</v>
      </c>
      <c r="N21" s="23">
        <f t="shared" ref="N21:N84" si="2">C21-C20</f>
        <v>-1.7999999999999829</v>
      </c>
      <c r="O21" s="23">
        <f t="shared" ref="O21:O84" si="3">D21-D20</f>
        <v>0.19999999999998863</v>
      </c>
      <c r="P21" s="23">
        <f t="shared" ref="P21:P84" si="4">E21-E20</f>
        <v>9.9999999999994316E-2</v>
      </c>
      <c r="Q21" s="23">
        <f t="shared" ref="Q21:Q84" si="5">F21-F20</f>
        <v>0.80000000000001137</v>
      </c>
      <c r="R21" s="23">
        <f t="shared" ref="R21:R84" si="6">G21-G20</f>
        <v>0.70000000000001705</v>
      </c>
      <c r="S21" s="23">
        <f t="shared" ref="S21:S84" si="7">H21-H20</f>
        <v>0.5</v>
      </c>
      <c r="T21" s="23">
        <f t="shared" ref="T21:U84" si="8">I21-I20</f>
        <v>-0.10000000000000853</v>
      </c>
      <c r="U21" s="23">
        <f t="shared" si="8"/>
        <v>1</v>
      </c>
    </row>
    <row r="22" spans="1:21" x14ac:dyDescent="0.25">
      <c r="A22" s="1">
        <v>34516</v>
      </c>
      <c r="B22" s="23">
        <v>148.4</v>
      </c>
      <c r="C22" s="23">
        <v>130.9</v>
      </c>
      <c r="D22" s="23">
        <v>88.2</v>
      </c>
      <c r="E22" s="23">
        <v>144.80000000000001</v>
      </c>
      <c r="F22" s="23">
        <v>145.4</v>
      </c>
      <c r="G22" s="23">
        <v>211.5</v>
      </c>
      <c r="H22" s="23">
        <v>198</v>
      </c>
      <c r="I22" s="23">
        <v>92.7</v>
      </c>
      <c r="J22" s="23">
        <v>134.6</v>
      </c>
      <c r="K22" s="23"/>
      <c r="L22" s="1">
        <v>34516</v>
      </c>
      <c r="M22" s="23">
        <f t="shared" si="1"/>
        <v>0.40000000000000568</v>
      </c>
      <c r="N22" s="23">
        <f t="shared" si="2"/>
        <v>-2.9000000000000057</v>
      </c>
      <c r="O22" s="23">
        <f t="shared" si="3"/>
        <v>0.10000000000000853</v>
      </c>
      <c r="P22" s="23">
        <f t="shared" si="4"/>
        <v>0.60000000000002274</v>
      </c>
      <c r="Q22" s="23">
        <f t="shared" si="5"/>
        <v>0.5</v>
      </c>
      <c r="R22" s="23">
        <f t="shared" si="6"/>
        <v>1.0999999999999943</v>
      </c>
      <c r="S22" s="23">
        <f t="shared" si="7"/>
        <v>0.40000000000000568</v>
      </c>
      <c r="T22" s="23">
        <f t="shared" si="8"/>
        <v>0.10000000000000853</v>
      </c>
      <c r="U22" s="23">
        <f t="shared" si="8"/>
        <v>0.79999999999998295</v>
      </c>
    </row>
    <row r="23" spans="1:21" x14ac:dyDescent="0.25">
      <c r="A23" s="1">
        <v>34547</v>
      </c>
      <c r="B23" s="23">
        <v>149</v>
      </c>
      <c r="C23" s="23">
        <v>131.1</v>
      </c>
      <c r="D23" s="23">
        <v>89</v>
      </c>
      <c r="E23" s="23">
        <v>145.30000000000001</v>
      </c>
      <c r="F23" s="23">
        <v>145.9</v>
      </c>
      <c r="G23" s="23">
        <v>212.2</v>
      </c>
      <c r="H23" s="23">
        <v>199.4</v>
      </c>
      <c r="I23" s="23">
        <v>92.6</v>
      </c>
      <c r="J23" s="23">
        <v>135.9</v>
      </c>
      <c r="K23" s="23"/>
      <c r="L23" s="1">
        <v>34547</v>
      </c>
      <c r="M23" s="23">
        <f t="shared" si="1"/>
        <v>0.59999999999999432</v>
      </c>
      <c r="N23" s="23">
        <f t="shared" si="2"/>
        <v>0.19999999999998863</v>
      </c>
      <c r="O23" s="23">
        <f t="shared" si="3"/>
        <v>0.79999999999999716</v>
      </c>
      <c r="P23" s="23">
        <f t="shared" si="4"/>
        <v>0.5</v>
      </c>
      <c r="Q23" s="23">
        <f t="shared" si="5"/>
        <v>0.5</v>
      </c>
      <c r="R23" s="23">
        <f t="shared" si="6"/>
        <v>0.69999999999998863</v>
      </c>
      <c r="S23" s="23">
        <f t="shared" si="7"/>
        <v>1.4000000000000057</v>
      </c>
      <c r="T23" s="23">
        <f t="shared" si="8"/>
        <v>-0.10000000000000853</v>
      </c>
      <c r="U23" s="23">
        <f t="shared" si="8"/>
        <v>1.3000000000000114</v>
      </c>
    </row>
    <row r="24" spans="1:21" x14ac:dyDescent="0.25">
      <c r="A24" s="1">
        <v>34578</v>
      </c>
      <c r="B24" s="23">
        <v>149.4</v>
      </c>
      <c r="C24" s="23">
        <v>134.19999999999999</v>
      </c>
      <c r="D24" s="23">
        <v>90.2</v>
      </c>
      <c r="E24" s="23">
        <v>145.6</v>
      </c>
      <c r="F24" s="23">
        <v>145.80000000000001</v>
      </c>
      <c r="G24" s="23">
        <v>212.8</v>
      </c>
      <c r="H24" s="23">
        <v>201.4</v>
      </c>
      <c r="I24" s="23">
        <v>92.8</v>
      </c>
      <c r="J24" s="23">
        <v>135.9</v>
      </c>
      <c r="K24" s="23"/>
      <c r="L24" s="1">
        <v>34578</v>
      </c>
      <c r="M24" s="23">
        <f t="shared" si="1"/>
        <v>0.40000000000000568</v>
      </c>
      <c r="N24" s="23">
        <f t="shared" si="2"/>
        <v>3.0999999999999943</v>
      </c>
      <c r="O24" s="23">
        <f t="shared" si="3"/>
        <v>1.2000000000000028</v>
      </c>
      <c r="P24" s="23">
        <f t="shared" si="4"/>
        <v>0.29999999999998295</v>
      </c>
      <c r="Q24" s="23">
        <f t="shared" si="5"/>
        <v>-9.9999999999994316E-2</v>
      </c>
      <c r="R24" s="23">
        <f t="shared" si="6"/>
        <v>0.60000000000002274</v>
      </c>
      <c r="S24" s="23">
        <f t="shared" si="7"/>
        <v>2</v>
      </c>
      <c r="T24" s="23">
        <f t="shared" si="8"/>
        <v>0.20000000000000284</v>
      </c>
      <c r="U24" s="23">
        <f t="shared" si="8"/>
        <v>0</v>
      </c>
    </row>
    <row r="25" spans="1:21" x14ac:dyDescent="0.25">
      <c r="A25" s="1">
        <v>34608</v>
      </c>
      <c r="B25" s="23">
        <v>149.5</v>
      </c>
      <c r="C25" s="23">
        <v>135.19999999999999</v>
      </c>
      <c r="D25" s="23">
        <v>90.3</v>
      </c>
      <c r="E25" s="23">
        <v>145.6</v>
      </c>
      <c r="F25" s="23">
        <v>145.69999999999999</v>
      </c>
      <c r="G25" s="23">
        <v>214</v>
      </c>
      <c r="H25" s="23">
        <v>201.9</v>
      </c>
      <c r="I25" s="23">
        <v>92.9</v>
      </c>
      <c r="J25" s="23">
        <v>136.1</v>
      </c>
      <c r="K25" s="23"/>
      <c r="L25" s="1">
        <v>34608</v>
      </c>
      <c r="M25" s="23">
        <f t="shared" si="1"/>
        <v>9.9999999999994316E-2</v>
      </c>
      <c r="N25" s="23">
        <f t="shared" si="2"/>
        <v>1</v>
      </c>
      <c r="O25" s="23">
        <f t="shared" si="3"/>
        <v>9.9999999999994316E-2</v>
      </c>
      <c r="P25" s="23">
        <f t="shared" si="4"/>
        <v>0</v>
      </c>
      <c r="Q25" s="23">
        <f t="shared" si="5"/>
        <v>-0.10000000000002274</v>
      </c>
      <c r="R25" s="23">
        <f t="shared" si="6"/>
        <v>1.1999999999999886</v>
      </c>
      <c r="S25" s="23">
        <f t="shared" si="7"/>
        <v>0.5</v>
      </c>
      <c r="T25" s="23">
        <f t="shared" si="8"/>
        <v>0.10000000000000853</v>
      </c>
      <c r="U25" s="23">
        <f t="shared" si="8"/>
        <v>0.19999999999998863</v>
      </c>
    </row>
    <row r="26" spans="1:21" x14ac:dyDescent="0.25">
      <c r="A26" s="1">
        <v>34639</v>
      </c>
      <c r="B26" s="23">
        <v>149.69999999999999</v>
      </c>
      <c r="C26" s="23">
        <v>134.19999999999999</v>
      </c>
      <c r="D26" s="23">
        <v>90.3</v>
      </c>
      <c r="E26" s="23">
        <v>145.9</v>
      </c>
      <c r="F26" s="23">
        <v>145.5</v>
      </c>
      <c r="G26" s="23">
        <v>214.7</v>
      </c>
      <c r="H26" s="23">
        <v>202.3</v>
      </c>
      <c r="I26" s="23">
        <v>93.2</v>
      </c>
      <c r="J26" s="23">
        <v>137.1</v>
      </c>
      <c r="K26" s="23"/>
      <c r="L26" s="1">
        <v>34639</v>
      </c>
      <c r="M26" s="23">
        <f t="shared" si="1"/>
        <v>0.19999999999998863</v>
      </c>
      <c r="N26" s="23">
        <f t="shared" si="2"/>
        <v>-1</v>
      </c>
      <c r="O26" s="23">
        <f t="shared" si="3"/>
        <v>0</v>
      </c>
      <c r="P26" s="23">
        <f t="shared" si="4"/>
        <v>0.30000000000001137</v>
      </c>
      <c r="Q26" s="23">
        <f t="shared" si="5"/>
        <v>-0.19999999999998863</v>
      </c>
      <c r="R26" s="23">
        <f t="shared" si="6"/>
        <v>0.69999999999998863</v>
      </c>
      <c r="S26" s="23">
        <f t="shared" si="7"/>
        <v>0.40000000000000568</v>
      </c>
      <c r="T26" s="23">
        <f t="shared" si="8"/>
        <v>0.29999999999999716</v>
      </c>
      <c r="U26" s="23">
        <f t="shared" si="8"/>
        <v>1</v>
      </c>
    </row>
    <row r="27" spans="1:21" x14ac:dyDescent="0.25">
      <c r="A27" s="1">
        <v>34669</v>
      </c>
      <c r="B27" s="23">
        <v>149.69999999999999</v>
      </c>
      <c r="C27" s="23">
        <v>130.5</v>
      </c>
      <c r="D27" s="23">
        <v>90.3</v>
      </c>
      <c r="E27" s="23">
        <v>147.19999999999999</v>
      </c>
      <c r="F27" s="23">
        <v>145.4</v>
      </c>
      <c r="G27" s="23">
        <v>215.3</v>
      </c>
      <c r="H27" s="23">
        <v>202.4</v>
      </c>
      <c r="I27" s="23">
        <v>93</v>
      </c>
      <c r="J27" s="23">
        <v>137.1</v>
      </c>
      <c r="K27" s="23"/>
      <c r="L27" s="1">
        <v>34669</v>
      </c>
      <c r="M27" s="23">
        <f t="shared" si="1"/>
        <v>0</v>
      </c>
      <c r="N27" s="23">
        <f t="shared" si="2"/>
        <v>-3.6999999999999886</v>
      </c>
      <c r="O27" s="23">
        <f t="shared" si="3"/>
        <v>0</v>
      </c>
      <c r="P27" s="23">
        <f t="shared" si="4"/>
        <v>1.2999999999999829</v>
      </c>
      <c r="Q27" s="23">
        <f t="shared" si="5"/>
        <v>-9.9999999999994316E-2</v>
      </c>
      <c r="R27" s="23">
        <f t="shared" si="6"/>
        <v>0.60000000000002274</v>
      </c>
      <c r="S27" s="23">
        <f t="shared" si="7"/>
        <v>9.9999999999994316E-2</v>
      </c>
      <c r="T27" s="23">
        <f t="shared" si="8"/>
        <v>-0.20000000000000284</v>
      </c>
      <c r="U27" s="23">
        <f t="shared" si="8"/>
        <v>0</v>
      </c>
    </row>
    <row r="28" spans="1:21" x14ac:dyDescent="0.25">
      <c r="A28" s="1">
        <v>34700</v>
      </c>
      <c r="B28" s="23">
        <v>150.30000000000001</v>
      </c>
      <c r="C28" s="23">
        <v>129.4</v>
      </c>
      <c r="D28" s="23">
        <v>91.3</v>
      </c>
      <c r="E28" s="23">
        <v>147.9</v>
      </c>
      <c r="F28" s="23">
        <v>146.4</v>
      </c>
      <c r="G28" s="23">
        <v>216.6</v>
      </c>
      <c r="H28" s="23">
        <v>203</v>
      </c>
      <c r="I28" s="23">
        <v>93.5</v>
      </c>
      <c r="J28" s="23">
        <v>137.30000000000001</v>
      </c>
      <c r="K28" s="23"/>
      <c r="L28" s="1">
        <v>34700</v>
      </c>
      <c r="M28" s="23">
        <f t="shared" si="1"/>
        <v>0.60000000000002274</v>
      </c>
      <c r="N28" s="23">
        <f t="shared" si="2"/>
        <v>-1.0999999999999943</v>
      </c>
      <c r="O28" s="23">
        <f t="shared" si="3"/>
        <v>1</v>
      </c>
      <c r="P28" s="23">
        <f t="shared" si="4"/>
        <v>0.70000000000001705</v>
      </c>
      <c r="Q28" s="23">
        <f t="shared" si="5"/>
        <v>1</v>
      </c>
      <c r="R28" s="23">
        <f t="shared" si="6"/>
        <v>1.2999999999999829</v>
      </c>
      <c r="S28" s="23">
        <f t="shared" si="7"/>
        <v>0.59999999999999432</v>
      </c>
      <c r="T28" s="23">
        <f t="shared" si="8"/>
        <v>0.5</v>
      </c>
      <c r="U28" s="23">
        <f t="shared" si="8"/>
        <v>0.20000000000001705</v>
      </c>
    </row>
    <row r="29" spans="1:21" x14ac:dyDescent="0.25">
      <c r="A29" s="1">
        <v>34731</v>
      </c>
      <c r="B29" s="23">
        <v>150.9</v>
      </c>
      <c r="C29" s="23">
        <v>131.1</v>
      </c>
      <c r="D29" s="23">
        <v>91.3</v>
      </c>
      <c r="E29" s="23">
        <v>147.80000000000001</v>
      </c>
      <c r="F29" s="23">
        <v>147</v>
      </c>
      <c r="G29" s="23">
        <v>217.9</v>
      </c>
      <c r="H29" s="23">
        <v>204.1</v>
      </c>
      <c r="I29" s="23">
        <v>93.8</v>
      </c>
      <c r="J29" s="23">
        <v>137.5</v>
      </c>
      <c r="K29" s="23"/>
      <c r="L29" s="1">
        <v>34731</v>
      </c>
      <c r="M29" s="23">
        <f t="shared" si="1"/>
        <v>0.59999999999999432</v>
      </c>
      <c r="N29" s="23">
        <f t="shared" si="2"/>
        <v>1.6999999999999886</v>
      </c>
      <c r="O29" s="23">
        <f t="shared" si="3"/>
        <v>0</v>
      </c>
      <c r="P29" s="23">
        <f t="shared" si="4"/>
        <v>-9.9999999999994316E-2</v>
      </c>
      <c r="Q29" s="23">
        <f t="shared" si="5"/>
        <v>0.59999999999999432</v>
      </c>
      <c r="R29" s="23">
        <f t="shared" si="6"/>
        <v>1.3000000000000114</v>
      </c>
      <c r="S29" s="23">
        <f t="shared" si="7"/>
        <v>1.0999999999999943</v>
      </c>
      <c r="T29" s="23">
        <f t="shared" si="8"/>
        <v>0.29999999999999716</v>
      </c>
      <c r="U29" s="23">
        <f t="shared" si="8"/>
        <v>0.19999999999998863</v>
      </c>
    </row>
    <row r="30" spans="1:21" x14ac:dyDescent="0.25">
      <c r="A30" s="1">
        <v>34759</v>
      </c>
      <c r="B30" s="23">
        <v>151.4</v>
      </c>
      <c r="C30" s="23">
        <v>134.4</v>
      </c>
      <c r="D30" s="23">
        <v>91.2</v>
      </c>
      <c r="E30" s="23">
        <v>147.9</v>
      </c>
      <c r="F30" s="23">
        <v>147.4</v>
      </c>
      <c r="G30" s="23">
        <v>218.4</v>
      </c>
      <c r="H30" s="23">
        <v>204</v>
      </c>
      <c r="I30" s="23">
        <v>93.9</v>
      </c>
      <c r="J30" s="23">
        <v>138</v>
      </c>
      <c r="K30" s="23"/>
      <c r="L30" s="1">
        <v>34759</v>
      </c>
      <c r="M30" s="23">
        <f t="shared" si="1"/>
        <v>0.5</v>
      </c>
      <c r="N30" s="23">
        <f t="shared" si="2"/>
        <v>3.3000000000000114</v>
      </c>
      <c r="O30" s="23">
        <f t="shared" si="3"/>
        <v>-9.9999999999994316E-2</v>
      </c>
      <c r="P30" s="23">
        <f t="shared" si="4"/>
        <v>9.9999999999994316E-2</v>
      </c>
      <c r="Q30" s="23">
        <f t="shared" si="5"/>
        <v>0.40000000000000568</v>
      </c>
      <c r="R30" s="23">
        <f t="shared" si="6"/>
        <v>0.5</v>
      </c>
      <c r="S30" s="23">
        <f t="shared" si="7"/>
        <v>-9.9999999999994316E-2</v>
      </c>
      <c r="T30" s="23">
        <f t="shared" si="8"/>
        <v>0.10000000000000853</v>
      </c>
      <c r="U30" s="23">
        <f t="shared" si="8"/>
        <v>0.5</v>
      </c>
    </row>
    <row r="31" spans="1:21" x14ac:dyDescent="0.25">
      <c r="A31" s="1">
        <v>34790</v>
      </c>
      <c r="B31" s="23">
        <v>151.9</v>
      </c>
      <c r="C31" s="23">
        <v>134.80000000000001</v>
      </c>
      <c r="D31" s="23">
        <v>91.2</v>
      </c>
      <c r="E31" s="23">
        <v>148.9</v>
      </c>
      <c r="F31" s="23">
        <v>147.4</v>
      </c>
      <c r="G31" s="23">
        <v>218.9</v>
      </c>
      <c r="H31" s="23">
        <v>204.3</v>
      </c>
      <c r="I31" s="23">
        <v>94.4</v>
      </c>
      <c r="J31" s="23">
        <v>139.1</v>
      </c>
      <c r="K31" s="23"/>
      <c r="L31" s="1">
        <v>34790</v>
      </c>
      <c r="M31" s="23">
        <f t="shared" si="1"/>
        <v>0.5</v>
      </c>
      <c r="N31" s="23">
        <f t="shared" si="2"/>
        <v>0.40000000000000568</v>
      </c>
      <c r="O31" s="23">
        <f t="shared" si="3"/>
        <v>0</v>
      </c>
      <c r="P31" s="23">
        <f t="shared" si="4"/>
        <v>1</v>
      </c>
      <c r="Q31" s="23">
        <f t="shared" si="5"/>
        <v>0</v>
      </c>
      <c r="R31" s="23">
        <f t="shared" si="6"/>
        <v>0.5</v>
      </c>
      <c r="S31" s="23">
        <f t="shared" si="7"/>
        <v>0.30000000000001137</v>
      </c>
      <c r="T31" s="23">
        <f t="shared" si="8"/>
        <v>0.5</v>
      </c>
      <c r="U31" s="23">
        <f t="shared" si="8"/>
        <v>1.0999999999999943</v>
      </c>
    </row>
    <row r="32" spans="1:21" x14ac:dyDescent="0.25">
      <c r="A32" s="1">
        <v>34820</v>
      </c>
      <c r="B32" s="23">
        <v>152.19999999999999</v>
      </c>
      <c r="C32" s="23">
        <v>133.4</v>
      </c>
      <c r="D32" s="23">
        <v>91.1</v>
      </c>
      <c r="E32" s="23">
        <v>148.69999999999999</v>
      </c>
      <c r="F32" s="23">
        <v>147.6</v>
      </c>
      <c r="G32" s="23">
        <v>219.3</v>
      </c>
      <c r="H32" s="23">
        <v>204.9</v>
      </c>
      <c r="I32" s="23">
        <v>94.5</v>
      </c>
      <c r="J32" s="23">
        <v>140.30000000000001</v>
      </c>
      <c r="K32" s="23"/>
      <c r="L32" s="1">
        <v>34820</v>
      </c>
      <c r="M32" s="23">
        <f t="shared" si="1"/>
        <v>0.29999999999998295</v>
      </c>
      <c r="N32" s="23">
        <f t="shared" si="2"/>
        <v>-1.4000000000000057</v>
      </c>
      <c r="O32" s="23">
        <f t="shared" si="3"/>
        <v>-0.10000000000000853</v>
      </c>
      <c r="P32" s="23">
        <f t="shared" si="4"/>
        <v>-0.20000000000001705</v>
      </c>
      <c r="Q32" s="23">
        <f t="shared" si="5"/>
        <v>0.19999999999998863</v>
      </c>
      <c r="R32" s="23">
        <f t="shared" si="6"/>
        <v>0.40000000000000568</v>
      </c>
      <c r="S32" s="23">
        <f t="shared" si="7"/>
        <v>0.59999999999999432</v>
      </c>
      <c r="T32" s="23">
        <f t="shared" si="8"/>
        <v>9.9999999999994316E-2</v>
      </c>
      <c r="U32" s="23">
        <f t="shared" si="8"/>
        <v>1.2000000000000171</v>
      </c>
    </row>
    <row r="33" spans="1:21" x14ac:dyDescent="0.25">
      <c r="A33" s="1">
        <v>34851</v>
      </c>
      <c r="B33" s="23">
        <v>152.5</v>
      </c>
      <c r="C33" s="23">
        <v>130.5</v>
      </c>
      <c r="D33" s="23">
        <v>91.3</v>
      </c>
      <c r="E33" s="23">
        <v>148.4</v>
      </c>
      <c r="F33" s="23">
        <v>148.5</v>
      </c>
      <c r="G33" s="23">
        <v>219.8</v>
      </c>
      <c r="H33" s="23">
        <v>205.3</v>
      </c>
      <c r="I33" s="23">
        <v>94.2</v>
      </c>
      <c r="J33" s="23">
        <v>141.1</v>
      </c>
      <c r="K33" s="23"/>
      <c r="L33" s="1">
        <v>34851</v>
      </c>
      <c r="M33" s="23">
        <f t="shared" si="1"/>
        <v>0.30000000000001137</v>
      </c>
      <c r="N33" s="23">
        <f t="shared" si="2"/>
        <v>-2.9000000000000057</v>
      </c>
      <c r="O33" s="23">
        <f t="shared" si="3"/>
        <v>0.20000000000000284</v>
      </c>
      <c r="P33" s="23">
        <f t="shared" si="4"/>
        <v>-0.29999999999998295</v>
      </c>
      <c r="Q33" s="23">
        <f t="shared" si="5"/>
        <v>0.90000000000000568</v>
      </c>
      <c r="R33" s="23">
        <f t="shared" si="6"/>
        <v>0.5</v>
      </c>
      <c r="S33" s="23">
        <f t="shared" si="7"/>
        <v>0.40000000000000568</v>
      </c>
      <c r="T33" s="23">
        <f t="shared" si="8"/>
        <v>-0.29999999999999716</v>
      </c>
      <c r="U33" s="23">
        <f t="shared" si="8"/>
        <v>0.79999999999998295</v>
      </c>
    </row>
    <row r="34" spans="1:21" x14ac:dyDescent="0.25">
      <c r="A34" s="1">
        <v>34881</v>
      </c>
      <c r="B34" s="23">
        <v>152.5</v>
      </c>
      <c r="C34" s="23">
        <v>128.30000000000001</v>
      </c>
      <c r="D34" s="23">
        <v>91.5</v>
      </c>
      <c r="E34" s="23">
        <v>148.6</v>
      </c>
      <c r="F34" s="23">
        <v>149.19999999999999</v>
      </c>
      <c r="G34" s="23">
        <v>220.8</v>
      </c>
      <c r="H34" s="23">
        <v>205.7</v>
      </c>
      <c r="I34" s="23">
        <v>94.3</v>
      </c>
      <c r="J34" s="23">
        <v>140.1</v>
      </c>
      <c r="K34" s="23"/>
      <c r="L34" s="1">
        <v>34881</v>
      </c>
      <c r="M34" s="23">
        <f t="shared" si="1"/>
        <v>0</v>
      </c>
      <c r="N34" s="23">
        <f t="shared" si="2"/>
        <v>-2.1999999999999886</v>
      </c>
      <c r="O34" s="23">
        <f t="shared" si="3"/>
        <v>0.20000000000000284</v>
      </c>
      <c r="P34" s="23">
        <f t="shared" si="4"/>
        <v>0.19999999999998863</v>
      </c>
      <c r="Q34" s="23">
        <f t="shared" si="5"/>
        <v>0.69999999999998863</v>
      </c>
      <c r="R34" s="23">
        <f t="shared" si="6"/>
        <v>1</v>
      </c>
      <c r="S34" s="23">
        <f t="shared" si="7"/>
        <v>0.39999999999997726</v>
      </c>
      <c r="T34" s="23">
        <f t="shared" si="8"/>
        <v>9.9999999999994316E-2</v>
      </c>
      <c r="U34" s="23">
        <f t="shared" si="8"/>
        <v>-1</v>
      </c>
    </row>
    <row r="35" spans="1:21" x14ac:dyDescent="0.25">
      <c r="A35" s="1">
        <v>34912</v>
      </c>
      <c r="B35" s="23">
        <v>152.9</v>
      </c>
      <c r="C35" s="23">
        <v>130.1</v>
      </c>
      <c r="D35" s="23">
        <v>92.4</v>
      </c>
      <c r="E35" s="23">
        <v>148.9</v>
      </c>
      <c r="F35" s="23">
        <v>149.6</v>
      </c>
      <c r="G35" s="23">
        <v>221.6</v>
      </c>
      <c r="H35" s="23">
        <v>207.7</v>
      </c>
      <c r="I35" s="23">
        <v>94.6</v>
      </c>
      <c r="J35" s="23">
        <v>139.19999999999999</v>
      </c>
      <c r="K35" s="23"/>
      <c r="L35" s="1">
        <v>34912</v>
      </c>
      <c r="M35" s="23">
        <f t="shared" si="1"/>
        <v>0.40000000000000568</v>
      </c>
      <c r="N35" s="23">
        <f t="shared" si="2"/>
        <v>1.7999999999999829</v>
      </c>
      <c r="O35" s="23">
        <f t="shared" si="3"/>
        <v>0.90000000000000568</v>
      </c>
      <c r="P35" s="23">
        <f t="shared" si="4"/>
        <v>0.30000000000001137</v>
      </c>
      <c r="Q35" s="23">
        <f t="shared" si="5"/>
        <v>0.40000000000000568</v>
      </c>
      <c r="R35" s="23">
        <f t="shared" si="6"/>
        <v>0.79999999999998295</v>
      </c>
      <c r="S35" s="23">
        <f t="shared" si="7"/>
        <v>2</v>
      </c>
      <c r="T35" s="23">
        <f t="shared" si="8"/>
        <v>0.29999999999999716</v>
      </c>
      <c r="U35" s="23">
        <f t="shared" si="8"/>
        <v>-0.90000000000000568</v>
      </c>
    </row>
    <row r="36" spans="1:21" x14ac:dyDescent="0.25">
      <c r="A36" s="1">
        <v>34943</v>
      </c>
      <c r="B36" s="23">
        <v>153.19999999999999</v>
      </c>
      <c r="C36" s="23">
        <v>132.69999999999999</v>
      </c>
      <c r="D36" s="23">
        <v>93.7</v>
      </c>
      <c r="E36" s="23">
        <v>149.4</v>
      </c>
      <c r="F36" s="23">
        <v>149.5</v>
      </c>
      <c r="G36" s="23">
        <v>222.1</v>
      </c>
      <c r="H36" s="23">
        <v>210.2</v>
      </c>
      <c r="I36" s="23">
        <v>95</v>
      </c>
      <c r="J36" s="23">
        <v>138.80000000000001</v>
      </c>
      <c r="K36" s="23"/>
      <c r="L36" s="1">
        <v>34943</v>
      </c>
      <c r="M36" s="23">
        <f t="shared" si="1"/>
        <v>0.29999999999998295</v>
      </c>
      <c r="N36" s="23">
        <f t="shared" si="2"/>
        <v>2.5999999999999943</v>
      </c>
      <c r="O36" s="23">
        <f t="shared" si="3"/>
        <v>1.2999999999999972</v>
      </c>
      <c r="P36" s="23">
        <f t="shared" si="4"/>
        <v>0.5</v>
      </c>
      <c r="Q36" s="23">
        <f t="shared" si="5"/>
        <v>-9.9999999999994316E-2</v>
      </c>
      <c r="R36" s="23">
        <f t="shared" si="6"/>
        <v>0.5</v>
      </c>
      <c r="S36" s="23">
        <f t="shared" si="7"/>
        <v>2.5</v>
      </c>
      <c r="T36" s="23">
        <f t="shared" si="8"/>
        <v>0.40000000000000568</v>
      </c>
      <c r="U36" s="23">
        <f t="shared" si="8"/>
        <v>-0.39999999999997726</v>
      </c>
    </row>
    <row r="37" spans="1:21" x14ac:dyDescent="0.25">
      <c r="A37" s="1">
        <v>34973</v>
      </c>
      <c r="B37" s="23">
        <v>153.69999999999999</v>
      </c>
      <c r="C37" s="23">
        <v>134.5</v>
      </c>
      <c r="D37" s="23">
        <v>93.7</v>
      </c>
      <c r="E37" s="23">
        <v>149.80000000000001</v>
      </c>
      <c r="F37" s="23">
        <v>149.69999999999999</v>
      </c>
      <c r="G37" s="23">
        <v>222.9</v>
      </c>
      <c r="H37" s="23">
        <v>210.7</v>
      </c>
      <c r="I37" s="23">
        <v>95.1</v>
      </c>
      <c r="J37" s="23">
        <v>139.4</v>
      </c>
      <c r="K37" s="23"/>
      <c r="L37" s="1">
        <v>34973</v>
      </c>
      <c r="M37" s="23">
        <f t="shared" si="1"/>
        <v>0.5</v>
      </c>
      <c r="N37" s="23">
        <f t="shared" si="2"/>
        <v>1.8000000000000114</v>
      </c>
      <c r="O37" s="23">
        <f t="shared" si="3"/>
        <v>0</v>
      </c>
      <c r="P37" s="23">
        <f t="shared" si="4"/>
        <v>0.40000000000000568</v>
      </c>
      <c r="Q37" s="23">
        <f t="shared" si="5"/>
        <v>0.19999999999998863</v>
      </c>
      <c r="R37" s="23">
        <f t="shared" si="6"/>
        <v>0.80000000000001137</v>
      </c>
      <c r="S37" s="23">
        <f t="shared" si="7"/>
        <v>0.5</v>
      </c>
      <c r="T37" s="23">
        <f t="shared" si="8"/>
        <v>9.9999999999994316E-2</v>
      </c>
      <c r="U37" s="23">
        <f t="shared" si="8"/>
        <v>0.59999999999999432</v>
      </c>
    </row>
    <row r="38" spans="1:21" x14ac:dyDescent="0.25">
      <c r="A38" s="1">
        <v>35004</v>
      </c>
      <c r="B38" s="23">
        <v>153.6</v>
      </c>
      <c r="C38" s="23">
        <v>133.69999999999999</v>
      </c>
      <c r="D38" s="23">
        <v>93.7</v>
      </c>
      <c r="E38" s="23">
        <v>149.80000000000001</v>
      </c>
      <c r="F38" s="23">
        <v>149.4</v>
      </c>
      <c r="G38" s="23">
        <v>223.5</v>
      </c>
      <c r="H38" s="23">
        <v>211.2</v>
      </c>
      <c r="I38" s="23">
        <v>95.5</v>
      </c>
      <c r="J38" s="23">
        <v>139.4</v>
      </c>
      <c r="K38" s="23"/>
      <c r="L38" s="1">
        <v>35004</v>
      </c>
      <c r="M38" s="23">
        <f t="shared" si="1"/>
        <v>-9.9999999999994316E-2</v>
      </c>
      <c r="N38" s="23">
        <f t="shared" si="2"/>
        <v>-0.80000000000001137</v>
      </c>
      <c r="O38" s="23">
        <f t="shared" si="3"/>
        <v>0</v>
      </c>
      <c r="P38" s="23">
        <f t="shared" si="4"/>
        <v>0</v>
      </c>
      <c r="Q38" s="23">
        <f t="shared" si="5"/>
        <v>-0.29999999999998295</v>
      </c>
      <c r="R38" s="23">
        <f t="shared" si="6"/>
        <v>0.59999999999999432</v>
      </c>
      <c r="S38" s="23">
        <f t="shared" si="7"/>
        <v>0.5</v>
      </c>
      <c r="T38" s="23">
        <f t="shared" si="8"/>
        <v>0.40000000000000568</v>
      </c>
      <c r="U38" s="23">
        <f t="shared" si="8"/>
        <v>0</v>
      </c>
    </row>
    <row r="39" spans="1:21" x14ac:dyDescent="0.25">
      <c r="A39" s="1">
        <v>35034</v>
      </c>
      <c r="B39" s="23">
        <v>153.5</v>
      </c>
      <c r="C39" s="23">
        <v>130.6</v>
      </c>
      <c r="D39" s="23">
        <v>93.9</v>
      </c>
      <c r="E39" s="23">
        <v>150.30000000000001</v>
      </c>
      <c r="F39" s="23">
        <v>149.69999999999999</v>
      </c>
      <c r="G39" s="23">
        <v>223.8</v>
      </c>
      <c r="H39" s="23">
        <v>211.1</v>
      </c>
      <c r="I39" s="23">
        <v>95.6</v>
      </c>
      <c r="J39" s="23">
        <v>139.1</v>
      </c>
      <c r="K39" s="23"/>
      <c r="L39" s="1">
        <v>35034</v>
      </c>
      <c r="M39" s="23">
        <f t="shared" si="1"/>
        <v>-9.9999999999994316E-2</v>
      </c>
      <c r="N39" s="23">
        <f t="shared" si="2"/>
        <v>-3.0999999999999943</v>
      </c>
      <c r="O39" s="23">
        <f t="shared" si="3"/>
        <v>0.20000000000000284</v>
      </c>
      <c r="P39" s="23">
        <f t="shared" si="4"/>
        <v>0.5</v>
      </c>
      <c r="Q39" s="23">
        <f t="shared" si="5"/>
        <v>0.29999999999998295</v>
      </c>
      <c r="R39" s="23">
        <f t="shared" si="6"/>
        <v>0.30000000000001137</v>
      </c>
      <c r="S39" s="23">
        <f t="shared" si="7"/>
        <v>-9.9999999999994316E-2</v>
      </c>
      <c r="T39" s="23">
        <f t="shared" si="8"/>
        <v>9.9999999999994316E-2</v>
      </c>
      <c r="U39" s="23">
        <f t="shared" si="8"/>
        <v>-0.30000000000001137</v>
      </c>
    </row>
    <row r="40" spans="1:21" x14ac:dyDescent="0.25">
      <c r="A40" s="1">
        <v>35065</v>
      </c>
      <c r="B40" s="23">
        <v>154.4</v>
      </c>
      <c r="C40" s="23">
        <v>130</v>
      </c>
      <c r="D40" s="23">
        <v>94.1</v>
      </c>
      <c r="E40" s="23">
        <v>151.4</v>
      </c>
      <c r="F40" s="23">
        <v>150.6</v>
      </c>
      <c r="G40" s="23">
        <v>225.2</v>
      </c>
      <c r="H40" s="23">
        <v>212</v>
      </c>
      <c r="I40" s="23">
        <v>96</v>
      </c>
      <c r="J40" s="23">
        <v>139.9</v>
      </c>
      <c r="K40" s="23"/>
      <c r="L40" s="1">
        <v>35065</v>
      </c>
      <c r="M40" s="23">
        <f t="shared" si="1"/>
        <v>0.90000000000000568</v>
      </c>
      <c r="N40" s="23">
        <f t="shared" si="2"/>
        <v>-0.59999999999999432</v>
      </c>
      <c r="O40" s="23">
        <f t="shared" si="3"/>
        <v>0.19999999999998863</v>
      </c>
      <c r="P40" s="23">
        <f t="shared" si="4"/>
        <v>1.0999999999999943</v>
      </c>
      <c r="Q40" s="23">
        <f t="shared" si="5"/>
        <v>0.90000000000000568</v>
      </c>
      <c r="R40" s="23">
        <f t="shared" si="6"/>
        <v>1.3999999999999773</v>
      </c>
      <c r="S40" s="23">
        <f t="shared" si="7"/>
        <v>0.90000000000000568</v>
      </c>
      <c r="T40" s="23">
        <f t="shared" si="8"/>
        <v>0.40000000000000568</v>
      </c>
      <c r="U40" s="23">
        <f t="shared" si="8"/>
        <v>0.80000000000001137</v>
      </c>
    </row>
    <row r="41" spans="1:21" x14ac:dyDescent="0.25">
      <c r="A41" s="1">
        <v>35096</v>
      </c>
      <c r="B41" s="23">
        <v>154.9</v>
      </c>
      <c r="C41" s="23">
        <v>131.19999999999999</v>
      </c>
      <c r="D41" s="23">
        <v>94.2</v>
      </c>
      <c r="E41" s="23">
        <v>151.30000000000001</v>
      </c>
      <c r="F41" s="23">
        <v>151.19999999999999</v>
      </c>
      <c r="G41" s="23">
        <v>226.2</v>
      </c>
      <c r="H41" s="23">
        <v>212.6</v>
      </c>
      <c r="I41" s="23">
        <v>96.8</v>
      </c>
      <c r="J41" s="23">
        <v>140.4</v>
      </c>
      <c r="K41" s="23"/>
      <c r="L41" s="1">
        <v>35096</v>
      </c>
      <c r="M41" s="23">
        <f t="shared" si="1"/>
        <v>0.5</v>
      </c>
      <c r="N41" s="23">
        <f t="shared" si="2"/>
        <v>1.1999999999999886</v>
      </c>
      <c r="O41" s="23">
        <f t="shared" si="3"/>
        <v>0.10000000000000853</v>
      </c>
      <c r="P41" s="23">
        <f t="shared" si="4"/>
        <v>-9.9999999999994316E-2</v>
      </c>
      <c r="Q41" s="23">
        <f t="shared" si="5"/>
        <v>0.59999999999999432</v>
      </c>
      <c r="R41" s="23">
        <f t="shared" si="6"/>
        <v>1</v>
      </c>
      <c r="S41" s="23">
        <f t="shared" si="7"/>
        <v>0.59999999999999432</v>
      </c>
      <c r="T41" s="23">
        <f t="shared" si="8"/>
        <v>0.79999999999999716</v>
      </c>
      <c r="U41" s="23">
        <f t="shared" si="8"/>
        <v>0.5</v>
      </c>
    </row>
    <row r="42" spans="1:21" x14ac:dyDescent="0.25">
      <c r="A42" s="1">
        <v>35125</v>
      </c>
      <c r="B42" s="23">
        <v>155.69999999999999</v>
      </c>
      <c r="C42" s="23">
        <v>134.80000000000001</v>
      </c>
      <c r="D42" s="23">
        <v>94.4</v>
      </c>
      <c r="E42" s="23">
        <v>152.1</v>
      </c>
      <c r="F42" s="23">
        <v>151.69999999999999</v>
      </c>
      <c r="G42" s="23">
        <v>226.6</v>
      </c>
      <c r="H42" s="23">
        <v>213</v>
      </c>
      <c r="I42" s="23">
        <v>96.9</v>
      </c>
      <c r="J42" s="23">
        <v>141.19999999999999</v>
      </c>
      <c r="K42" s="23"/>
      <c r="L42" s="1">
        <v>35125</v>
      </c>
      <c r="M42" s="23">
        <f t="shared" si="1"/>
        <v>0.79999999999998295</v>
      </c>
      <c r="N42" s="23">
        <f t="shared" si="2"/>
        <v>3.6000000000000227</v>
      </c>
      <c r="O42" s="23">
        <f t="shared" si="3"/>
        <v>0.20000000000000284</v>
      </c>
      <c r="P42" s="23">
        <f t="shared" si="4"/>
        <v>0.79999999999998295</v>
      </c>
      <c r="Q42" s="23">
        <f t="shared" si="5"/>
        <v>0.5</v>
      </c>
      <c r="R42" s="23">
        <f t="shared" si="6"/>
        <v>0.40000000000000568</v>
      </c>
      <c r="S42" s="23">
        <f t="shared" si="7"/>
        <v>0.40000000000000568</v>
      </c>
      <c r="T42" s="23">
        <f t="shared" si="8"/>
        <v>0.10000000000000853</v>
      </c>
      <c r="U42" s="23">
        <f t="shared" si="8"/>
        <v>0.79999999999998295</v>
      </c>
    </row>
    <row r="43" spans="1:21" x14ac:dyDescent="0.25">
      <c r="A43" s="1">
        <v>35156</v>
      </c>
      <c r="B43" s="23">
        <v>156.30000000000001</v>
      </c>
      <c r="C43" s="23">
        <v>134.9</v>
      </c>
      <c r="D43" s="23">
        <v>93.9</v>
      </c>
      <c r="E43" s="23">
        <v>152.69999999999999</v>
      </c>
      <c r="F43" s="23">
        <v>151.80000000000001</v>
      </c>
      <c r="G43" s="23">
        <v>227</v>
      </c>
      <c r="H43" s="23">
        <v>213.3</v>
      </c>
      <c r="I43" s="23">
        <v>97.1</v>
      </c>
      <c r="J43" s="23">
        <v>143.1</v>
      </c>
      <c r="K43" s="23"/>
      <c r="L43" s="1">
        <v>35156</v>
      </c>
      <c r="M43" s="23">
        <f t="shared" si="1"/>
        <v>0.60000000000002274</v>
      </c>
      <c r="N43" s="23">
        <f t="shared" si="2"/>
        <v>9.9999999999994316E-2</v>
      </c>
      <c r="O43" s="23">
        <f t="shared" si="3"/>
        <v>-0.5</v>
      </c>
      <c r="P43" s="23">
        <f t="shared" si="4"/>
        <v>0.59999999999999432</v>
      </c>
      <c r="Q43" s="23">
        <f t="shared" si="5"/>
        <v>0.10000000000002274</v>
      </c>
      <c r="R43" s="23">
        <f t="shared" si="6"/>
        <v>0.40000000000000568</v>
      </c>
      <c r="S43" s="23">
        <f t="shared" si="7"/>
        <v>0.30000000000001137</v>
      </c>
      <c r="T43" s="23">
        <f t="shared" si="8"/>
        <v>0.19999999999998863</v>
      </c>
      <c r="U43" s="23">
        <f t="shared" si="8"/>
        <v>1.9000000000000057</v>
      </c>
    </row>
    <row r="44" spans="1:21" x14ac:dyDescent="0.25">
      <c r="A44" s="1">
        <v>35186</v>
      </c>
      <c r="B44" s="23">
        <v>156.6</v>
      </c>
      <c r="C44" s="23">
        <v>133.69999999999999</v>
      </c>
      <c r="D44" s="23">
        <v>94.4</v>
      </c>
      <c r="E44" s="23">
        <v>152.5</v>
      </c>
      <c r="F44" s="23">
        <v>152</v>
      </c>
      <c r="G44" s="23">
        <v>227.4</v>
      </c>
      <c r="H44" s="23">
        <v>214.1</v>
      </c>
      <c r="I44" s="23">
        <v>97.1</v>
      </c>
      <c r="J44" s="23">
        <v>144.4</v>
      </c>
      <c r="K44" s="23"/>
      <c r="L44" s="1">
        <v>35186</v>
      </c>
      <c r="M44" s="23">
        <f t="shared" si="1"/>
        <v>0.29999999999998295</v>
      </c>
      <c r="N44" s="23">
        <f t="shared" si="2"/>
        <v>-1.2000000000000171</v>
      </c>
      <c r="O44" s="23">
        <f t="shared" si="3"/>
        <v>0.5</v>
      </c>
      <c r="P44" s="23">
        <f t="shared" si="4"/>
        <v>-0.19999999999998863</v>
      </c>
      <c r="Q44" s="23">
        <f t="shared" si="5"/>
        <v>0.19999999999998863</v>
      </c>
      <c r="R44" s="23">
        <f t="shared" si="6"/>
        <v>0.40000000000000568</v>
      </c>
      <c r="S44" s="23">
        <f t="shared" si="7"/>
        <v>0.79999999999998295</v>
      </c>
      <c r="T44" s="23">
        <f t="shared" si="8"/>
        <v>0</v>
      </c>
      <c r="U44" s="23">
        <f t="shared" si="8"/>
        <v>1.3000000000000114</v>
      </c>
    </row>
    <row r="45" spans="1:21" x14ac:dyDescent="0.25">
      <c r="A45" s="1">
        <v>35217</v>
      </c>
      <c r="B45" s="23">
        <v>156.69999999999999</v>
      </c>
      <c r="C45" s="23">
        <v>130.80000000000001</v>
      </c>
      <c r="D45" s="23">
        <v>94.6</v>
      </c>
      <c r="E45" s="23">
        <v>153.1</v>
      </c>
      <c r="F45" s="23">
        <v>152.69999999999999</v>
      </c>
      <c r="G45" s="23">
        <v>227.8</v>
      </c>
      <c r="H45" s="23">
        <v>214</v>
      </c>
      <c r="I45" s="23">
        <v>97.3</v>
      </c>
      <c r="J45" s="23">
        <v>144</v>
      </c>
      <c r="K45" s="23"/>
      <c r="L45" s="1">
        <v>35217</v>
      </c>
      <c r="M45" s="23">
        <f t="shared" si="1"/>
        <v>9.9999999999994316E-2</v>
      </c>
      <c r="N45" s="23">
        <f t="shared" si="2"/>
        <v>-2.8999999999999773</v>
      </c>
      <c r="O45" s="23">
        <f t="shared" si="3"/>
        <v>0.19999999999998863</v>
      </c>
      <c r="P45" s="23">
        <f t="shared" si="4"/>
        <v>0.59999999999999432</v>
      </c>
      <c r="Q45" s="23">
        <f t="shared" si="5"/>
        <v>0.69999999999998863</v>
      </c>
      <c r="R45" s="23">
        <f t="shared" si="6"/>
        <v>0.40000000000000568</v>
      </c>
      <c r="S45" s="23">
        <f t="shared" si="7"/>
        <v>-9.9999999999994316E-2</v>
      </c>
      <c r="T45" s="23">
        <f t="shared" si="8"/>
        <v>0.20000000000000284</v>
      </c>
      <c r="U45" s="23">
        <f t="shared" si="8"/>
        <v>-0.40000000000000568</v>
      </c>
    </row>
    <row r="46" spans="1:21" x14ac:dyDescent="0.25">
      <c r="A46" s="1">
        <v>35247</v>
      </c>
      <c r="B46" s="23">
        <v>157</v>
      </c>
      <c r="C46" s="23">
        <v>128.30000000000001</v>
      </c>
      <c r="D46" s="23">
        <v>94.7</v>
      </c>
      <c r="E46" s="23">
        <v>153.6</v>
      </c>
      <c r="F46" s="23">
        <v>153.6</v>
      </c>
      <c r="G46" s="23">
        <v>228.7</v>
      </c>
      <c r="H46" s="23">
        <v>214.6</v>
      </c>
      <c r="I46" s="23">
        <v>97.5</v>
      </c>
      <c r="J46" s="23">
        <v>143.5</v>
      </c>
      <c r="K46" s="23"/>
      <c r="L46" s="1">
        <v>35247</v>
      </c>
      <c r="M46" s="23">
        <f t="shared" si="1"/>
        <v>0.30000000000001137</v>
      </c>
      <c r="N46" s="23">
        <f t="shared" si="2"/>
        <v>-2.5</v>
      </c>
      <c r="O46" s="23">
        <f t="shared" si="3"/>
        <v>0.10000000000000853</v>
      </c>
      <c r="P46" s="23">
        <f t="shared" si="4"/>
        <v>0.5</v>
      </c>
      <c r="Q46" s="23">
        <f t="shared" si="5"/>
        <v>0.90000000000000568</v>
      </c>
      <c r="R46" s="23">
        <f t="shared" si="6"/>
        <v>0.89999999999997726</v>
      </c>
      <c r="S46" s="23">
        <f t="shared" si="7"/>
        <v>0.59999999999999432</v>
      </c>
      <c r="T46" s="23">
        <f t="shared" si="8"/>
        <v>0.20000000000000284</v>
      </c>
      <c r="U46" s="23">
        <f t="shared" si="8"/>
        <v>-0.5</v>
      </c>
    </row>
    <row r="47" spans="1:21" x14ac:dyDescent="0.25">
      <c r="A47" s="1">
        <v>35278</v>
      </c>
      <c r="B47" s="23">
        <v>157.30000000000001</v>
      </c>
      <c r="C47" s="23">
        <v>128.1</v>
      </c>
      <c r="D47" s="23">
        <v>95.7</v>
      </c>
      <c r="E47" s="23">
        <v>154.19999999999999</v>
      </c>
      <c r="F47" s="23">
        <v>154</v>
      </c>
      <c r="G47" s="23">
        <v>229.2</v>
      </c>
      <c r="H47" s="23">
        <v>216.3</v>
      </c>
      <c r="I47" s="23">
        <v>97.6</v>
      </c>
      <c r="J47" s="23">
        <v>142.80000000000001</v>
      </c>
      <c r="K47" s="23"/>
      <c r="L47" s="1">
        <v>35278</v>
      </c>
      <c r="M47" s="23">
        <f t="shared" si="1"/>
        <v>0.30000000000001137</v>
      </c>
      <c r="N47" s="23">
        <f t="shared" si="2"/>
        <v>-0.20000000000001705</v>
      </c>
      <c r="O47" s="23">
        <f t="shared" si="3"/>
        <v>1</v>
      </c>
      <c r="P47" s="23">
        <f t="shared" si="4"/>
        <v>0.59999999999999432</v>
      </c>
      <c r="Q47" s="23">
        <f t="shared" si="5"/>
        <v>0.40000000000000568</v>
      </c>
      <c r="R47" s="23">
        <f t="shared" si="6"/>
        <v>0.5</v>
      </c>
      <c r="S47" s="23">
        <f t="shared" si="7"/>
        <v>1.7000000000000171</v>
      </c>
      <c r="T47" s="23">
        <f t="shared" si="8"/>
        <v>9.9999999999994316E-2</v>
      </c>
      <c r="U47" s="23">
        <f t="shared" si="8"/>
        <v>-0.69999999999998863</v>
      </c>
    </row>
    <row r="48" spans="1:21" x14ac:dyDescent="0.25">
      <c r="A48" s="1">
        <v>35309</v>
      </c>
      <c r="B48" s="23">
        <v>157.80000000000001</v>
      </c>
      <c r="C48" s="23">
        <v>131.5</v>
      </c>
      <c r="D48" s="23">
        <v>96.8</v>
      </c>
      <c r="E48" s="23">
        <v>155</v>
      </c>
      <c r="F48" s="23">
        <v>153.9</v>
      </c>
      <c r="G48" s="23">
        <v>229.4</v>
      </c>
      <c r="H48" s="23">
        <v>218.3</v>
      </c>
      <c r="I48" s="23">
        <v>97.8</v>
      </c>
      <c r="J48" s="23">
        <v>143.19999999999999</v>
      </c>
      <c r="K48" s="23"/>
      <c r="L48" s="1">
        <v>35309</v>
      </c>
      <c r="M48" s="23">
        <f t="shared" si="1"/>
        <v>0.5</v>
      </c>
      <c r="N48" s="23">
        <f t="shared" si="2"/>
        <v>3.4000000000000057</v>
      </c>
      <c r="O48" s="23">
        <f t="shared" si="3"/>
        <v>1.0999999999999943</v>
      </c>
      <c r="P48" s="23">
        <f t="shared" si="4"/>
        <v>0.80000000000001137</v>
      </c>
      <c r="Q48" s="23">
        <f t="shared" si="5"/>
        <v>-9.9999999999994316E-2</v>
      </c>
      <c r="R48" s="23">
        <f t="shared" si="6"/>
        <v>0.20000000000001705</v>
      </c>
      <c r="S48" s="23">
        <f t="shared" si="7"/>
        <v>2</v>
      </c>
      <c r="T48" s="23">
        <f t="shared" si="8"/>
        <v>0.20000000000000284</v>
      </c>
      <c r="U48" s="23">
        <f t="shared" si="8"/>
        <v>0.39999999999997726</v>
      </c>
    </row>
    <row r="49" spans="1:21" x14ac:dyDescent="0.25">
      <c r="A49" s="1">
        <v>35339</v>
      </c>
      <c r="B49" s="23">
        <v>158.30000000000001</v>
      </c>
      <c r="C49" s="23">
        <v>133.4</v>
      </c>
      <c r="D49" s="23">
        <v>97</v>
      </c>
      <c r="E49" s="23">
        <v>155.80000000000001</v>
      </c>
      <c r="F49" s="23">
        <v>154</v>
      </c>
      <c r="G49" s="23">
        <v>230.1</v>
      </c>
      <c r="H49" s="23">
        <v>218.8</v>
      </c>
      <c r="I49" s="23">
        <v>98.1</v>
      </c>
      <c r="J49" s="23">
        <v>143.9</v>
      </c>
      <c r="K49" s="23"/>
      <c r="L49" s="1">
        <v>35339</v>
      </c>
      <c r="M49" s="23">
        <f t="shared" si="1"/>
        <v>0.5</v>
      </c>
      <c r="N49" s="23">
        <f t="shared" si="2"/>
        <v>1.9000000000000057</v>
      </c>
      <c r="O49" s="23">
        <f t="shared" si="3"/>
        <v>0.20000000000000284</v>
      </c>
      <c r="P49" s="23">
        <f t="shared" si="4"/>
        <v>0.80000000000001137</v>
      </c>
      <c r="Q49" s="23">
        <f t="shared" si="5"/>
        <v>9.9999999999994316E-2</v>
      </c>
      <c r="R49" s="23">
        <f t="shared" si="6"/>
        <v>0.69999999999998863</v>
      </c>
      <c r="S49" s="23">
        <f t="shared" si="7"/>
        <v>0.5</v>
      </c>
      <c r="T49" s="23">
        <f t="shared" si="8"/>
        <v>0.29999999999999716</v>
      </c>
      <c r="U49" s="23">
        <f t="shared" si="8"/>
        <v>0.70000000000001705</v>
      </c>
    </row>
    <row r="50" spans="1:21" x14ac:dyDescent="0.25">
      <c r="A50" s="1">
        <v>35370</v>
      </c>
      <c r="B50" s="23">
        <v>158.6</v>
      </c>
      <c r="C50" s="23">
        <v>133.4</v>
      </c>
      <c r="D50" s="23">
        <v>97</v>
      </c>
      <c r="E50" s="23">
        <v>156.19999999999999</v>
      </c>
      <c r="F50" s="23">
        <v>153.9</v>
      </c>
      <c r="G50" s="23">
        <v>230.5</v>
      </c>
      <c r="H50" s="23">
        <v>219.2</v>
      </c>
      <c r="I50" s="23">
        <v>98.4</v>
      </c>
      <c r="J50" s="23">
        <v>144.80000000000001</v>
      </c>
      <c r="K50" s="23"/>
      <c r="L50" s="1">
        <v>35370</v>
      </c>
      <c r="M50" s="23">
        <f t="shared" si="1"/>
        <v>0.29999999999998295</v>
      </c>
      <c r="N50" s="23">
        <f t="shared" si="2"/>
        <v>0</v>
      </c>
      <c r="O50" s="23">
        <f t="shared" si="3"/>
        <v>0</v>
      </c>
      <c r="P50" s="23">
        <f t="shared" si="4"/>
        <v>0.39999999999997726</v>
      </c>
      <c r="Q50" s="23">
        <f t="shared" si="5"/>
        <v>-9.9999999999994316E-2</v>
      </c>
      <c r="R50" s="23">
        <f t="shared" si="6"/>
        <v>0.40000000000000568</v>
      </c>
      <c r="S50" s="23">
        <f t="shared" si="7"/>
        <v>0.39999999999997726</v>
      </c>
      <c r="T50" s="23">
        <f t="shared" si="8"/>
        <v>0.30000000000001137</v>
      </c>
      <c r="U50" s="23">
        <f t="shared" si="8"/>
        <v>0.90000000000000568</v>
      </c>
    </row>
    <row r="51" spans="1:21" x14ac:dyDescent="0.25">
      <c r="A51" s="1">
        <v>35400</v>
      </c>
      <c r="B51" s="23">
        <v>158.6</v>
      </c>
      <c r="C51" s="23">
        <v>130.30000000000001</v>
      </c>
      <c r="D51" s="23">
        <v>97.1</v>
      </c>
      <c r="E51" s="23">
        <v>156.6</v>
      </c>
      <c r="F51" s="23">
        <v>154</v>
      </c>
      <c r="G51" s="23">
        <v>230.6</v>
      </c>
      <c r="H51" s="23">
        <v>218.7</v>
      </c>
      <c r="I51" s="23">
        <v>98.5</v>
      </c>
      <c r="J51" s="23">
        <v>145.19999999999999</v>
      </c>
      <c r="K51" s="23"/>
      <c r="L51" s="1">
        <v>35400</v>
      </c>
      <c r="M51" s="23">
        <f t="shared" si="1"/>
        <v>0</v>
      </c>
      <c r="N51" s="23">
        <f t="shared" si="2"/>
        <v>-3.0999999999999943</v>
      </c>
      <c r="O51" s="23">
        <f t="shared" si="3"/>
        <v>9.9999999999994316E-2</v>
      </c>
      <c r="P51" s="23">
        <f t="shared" si="4"/>
        <v>0.40000000000000568</v>
      </c>
      <c r="Q51" s="23">
        <f t="shared" si="5"/>
        <v>9.9999999999994316E-2</v>
      </c>
      <c r="R51" s="23">
        <f t="shared" si="6"/>
        <v>9.9999999999994316E-2</v>
      </c>
      <c r="S51" s="23">
        <f t="shared" si="7"/>
        <v>-0.5</v>
      </c>
      <c r="T51" s="23">
        <f t="shared" si="8"/>
        <v>9.9999999999994316E-2</v>
      </c>
      <c r="U51" s="23">
        <f t="shared" si="8"/>
        <v>0.39999999999997726</v>
      </c>
    </row>
    <row r="52" spans="1:21" x14ac:dyDescent="0.25">
      <c r="A52" s="1">
        <v>35431</v>
      </c>
      <c r="B52" s="23">
        <v>159.1</v>
      </c>
      <c r="C52" s="23">
        <v>129.6</v>
      </c>
      <c r="D52" s="23">
        <v>97.4</v>
      </c>
      <c r="E52" s="23">
        <v>156.9</v>
      </c>
      <c r="F52" s="23">
        <v>155.1</v>
      </c>
      <c r="G52" s="23">
        <v>231.8</v>
      </c>
      <c r="H52" s="23">
        <v>220</v>
      </c>
      <c r="I52" s="23">
        <v>98.8</v>
      </c>
      <c r="J52" s="23">
        <v>145</v>
      </c>
      <c r="K52" s="23"/>
      <c r="L52" s="1">
        <v>35431</v>
      </c>
      <c r="M52" s="23">
        <f t="shared" si="1"/>
        <v>0.5</v>
      </c>
      <c r="N52" s="23">
        <f t="shared" si="2"/>
        <v>-0.70000000000001705</v>
      </c>
      <c r="O52" s="23">
        <f t="shared" si="3"/>
        <v>0.30000000000001137</v>
      </c>
      <c r="P52" s="23">
        <f t="shared" si="4"/>
        <v>0.30000000000001137</v>
      </c>
      <c r="Q52" s="23">
        <f t="shared" si="5"/>
        <v>1.0999999999999943</v>
      </c>
      <c r="R52" s="23">
        <f t="shared" si="6"/>
        <v>1.2000000000000171</v>
      </c>
      <c r="S52" s="23">
        <f t="shared" si="7"/>
        <v>1.3000000000000114</v>
      </c>
      <c r="T52" s="23">
        <f t="shared" si="8"/>
        <v>0.29999999999999716</v>
      </c>
      <c r="U52" s="23">
        <f t="shared" si="8"/>
        <v>-0.19999999999998863</v>
      </c>
    </row>
    <row r="53" spans="1:21" x14ac:dyDescent="0.25">
      <c r="A53" s="1">
        <v>35462</v>
      </c>
      <c r="B53" s="23">
        <v>159.6</v>
      </c>
      <c r="C53" s="23">
        <v>131.9</v>
      </c>
      <c r="D53" s="23">
        <v>97.5</v>
      </c>
      <c r="E53" s="23">
        <v>156.9</v>
      </c>
      <c r="F53" s="23">
        <v>155.80000000000001</v>
      </c>
      <c r="G53" s="23">
        <v>232.7</v>
      </c>
      <c r="H53" s="23">
        <v>220.7</v>
      </c>
      <c r="I53" s="23">
        <v>99.2</v>
      </c>
      <c r="J53" s="23">
        <v>144.80000000000001</v>
      </c>
      <c r="K53" s="23"/>
      <c r="L53" s="1">
        <v>35462</v>
      </c>
      <c r="M53" s="23">
        <f t="shared" si="1"/>
        <v>0.5</v>
      </c>
      <c r="N53" s="23">
        <f t="shared" si="2"/>
        <v>2.3000000000000114</v>
      </c>
      <c r="O53" s="23">
        <f t="shared" si="3"/>
        <v>9.9999999999994316E-2</v>
      </c>
      <c r="P53" s="23">
        <f t="shared" si="4"/>
        <v>0</v>
      </c>
      <c r="Q53" s="23">
        <f t="shared" si="5"/>
        <v>0.70000000000001705</v>
      </c>
      <c r="R53" s="23">
        <f t="shared" si="6"/>
        <v>0.89999999999997726</v>
      </c>
      <c r="S53" s="23">
        <f t="shared" si="7"/>
        <v>0.69999999999998863</v>
      </c>
      <c r="T53" s="23">
        <f t="shared" si="8"/>
        <v>0.40000000000000568</v>
      </c>
      <c r="U53" s="23">
        <f t="shared" si="8"/>
        <v>-0.19999999999998863</v>
      </c>
    </row>
    <row r="54" spans="1:21" x14ac:dyDescent="0.25">
      <c r="A54" s="1">
        <v>35490</v>
      </c>
      <c r="B54" s="23">
        <v>160</v>
      </c>
      <c r="C54" s="23">
        <v>134.5</v>
      </c>
      <c r="D54" s="23">
        <v>97.5</v>
      </c>
      <c r="E54" s="23">
        <v>157.1</v>
      </c>
      <c r="F54" s="23">
        <v>155.9</v>
      </c>
      <c r="G54" s="23">
        <v>233.4</v>
      </c>
      <c r="H54" s="23">
        <v>221.4</v>
      </c>
      <c r="I54" s="23">
        <v>99.4</v>
      </c>
      <c r="J54" s="23">
        <v>144.9</v>
      </c>
      <c r="K54" s="23"/>
      <c r="L54" s="1">
        <v>35490</v>
      </c>
      <c r="M54" s="23">
        <f t="shared" si="1"/>
        <v>0.40000000000000568</v>
      </c>
      <c r="N54" s="23">
        <f t="shared" si="2"/>
        <v>2.5999999999999943</v>
      </c>
      <c r="O54" s="23">
        <f t="shared" si="3"/>
        <v>0</v>
      </c>
      <c r="P54" s="23">
        <f t="shared" si="4"/>
        <v>0.19999999999998863</v>
      </c>
      <c r="Q54" s="23">
        <f t="shared" si="5"/>
        <v>9.9999999999994316E-2</v>
      </c>
      <c r="R54" s="23">
        <f t="shared" si="6"/>
        <v>0.70000000000001705</v>
      </c>
      <c r="S54" s="23">
        <f t="shared" si="7"/>
        <v>0.70000000000001705</v>
      </c>
      <c r="T54" s="23">
        <f t="shared" si="8"/>
        <v>0.20000000000000284</v>
      </c>
      <c r="U54" s="23">
        <f t="shared" si="8"/>
        <v>9.9999999999994316E-2</v>
      </c>
    </row>
    <row r="55" spans="1:21" x14ac:dyDescent="0.25">
      <c r="A55" s="1">
        <v>35521</v>
      </c>
      <c r="B55" s="23">
        <v>160.19999999999999</v>
      </c>
      <c r="C55" s="23">
        <v>136.1</v>
      </c>
      <c r="D55" s="23">
        <v>97.5</v>
      </c>
      <c r="E55" s="23">
        <v>157.1</v>
      </c>
      <c r="F55" s="23">
        <v>155.80000000000001</v>
      </c>
      <c r="G55" s="23">
        <v>233.8</v>
      </c>
      <c r="H55" s="23">
        <v>222.7</v>
      </c>
      <c r="I55" s="23">
        <v>99.3</v>
      </c>
      <c r="J55" s="23">
        <v>144.80000000000001</v>
      </c>
      <c r="K55" s="23"/>
      <c r="L55" s="1">
        <v>35521</v>
      </c>
      <c r="M55" s="23">
        <f t="shared" si="1"/>
        <v>0.19999999999998863</v>
      </c>
      <c r="N55" s="23">
        <f t="shared" si="2"/>
        <v>1.5999999999999943</v>
      </c>
      <c r="O55" s="23">
        <f t="shared" si="3"/>
        <v>0</v>
      </c>
      <c r="P55" s="23">
        <f t="shared" si="4"/>
        <v>0</v>
      </c>
      <c r="Q55" s="23">
        <f t="shared" si="5"/>
        <v>-9.9999999999994316E-2</v>
      </c>
      <c r="R55" s="23">
        <f t="shared" si="6"/>
        <v>0.40000000000000568</v>
      </c>
      <c r="S55" s="23">
        <f t="shared" si="7"/>
        <v>1.2999999999999829</v>
      </c>
      <c r="T55" s="23">
        <f t="shared" si="8"/>
        <v>-0.10000000000000853</v>
      </c>
      <c r="U55" s="23">
        <f t="shared" si="8"/>
        <v>-9.9999999999994316E-2</v>
      </c>
    </row>
    <row r="56" spans="1:21" x14ac:dyDescent="0.25">
      <c r="A56" s="1">
        <v>35551</v>
      </c>
      <c r="B56" s="23">
        <v>160.1</v>
      </c>
      <c r="C56" s="23">
        <v>135.30000000000001</v>
      </c>
      <c r="D56" s="23">
        <v>97.6</v>
      </c>
      <c r="E56" s="23">
        <v>157.1</v>
      </c>
      <c r="F56" s="23">
        <v>155.9</v>
      </c>
      <c r="G56" s="23">
        <v>234.2</v>
      </c>
      <c r="H56" s="23">
        <v>223.1</v>
      </c>
      <c r="I56" s="23">
        <v>99.4</v>
      </c>
      <c r="J56" s="23">
        <v>144.4</v>
      </c>
      <c r="K56" s="23"/>
      <c r="L56" s="1">
        <v>35551</v>
      </c>
      <c r="M56" s="23">
        <f t="shared" si="1"/>
        <v>-9.9999999999994316E-2</v>
      </c>
      <c r="N56" s="23">
        <f t="shared" si="2"/>
        <v>-0.79999999999998295</v>
      </c>
      <c r="O56" s="23">
        <f t="shared" si="3"/>
        <v>9.9999999999994316E-2</v>
      </c>
      <c r="P56" s="23">
        <f t="shared" si="4"/>
        <v>0</v>
      </c>
      <c r="Q56" s="23">
        <f t="shared" si="5"/>
        <v>9.9999999999994316E-2</v>
      </c>
      <c r="R56" s="23">
        <f t="shared" si="6"/>
        <v>0.39999999999997726</v>
      </c>
      <c r="S56" s="23">
        <f t="shared" si="7"/>
        <v>0.40000000000000568</v>
      </c>
      <c r="T56" s="23">
        <f t="shared" si="8"/>
        <v>0.10000000000000853</v>
      </c>
      <c r="U56" s="23">
        <f t="shared" si="8"/>
        <v>-0.40000000000000568</v>
      </c>
    </row>
    <row r="57" spans="1:21" x14ac:dyDescent="0.25">
      <c r="A57" s="1">
        <v>35582</v>
      </c>
      <c r="B57" s="23">
        <v>160.30000000000001</v>
      </c>
      <c r="C57" s="23">
        <v>132.4</v>
      </c>
      <c r="D57" s="23">
        <v>97.7</v>
      </c>
      <c r="E57" s="23">
        <v>157.1</v>
      </c>
      <c r="F57" s="23">
        <v>156.9</v>
      </c>
      <c r="G57" s="23">
        <v>234.4</v>
      </c>
      <c r="H57" s="23">
        <v>223.1</v>
      </c>
      <c r="I57" s="23">
        <v>99.8</v>
      </c>
      <c r="J57" s="23">
        <v>144</v>
      </c>
      <c r="K57" s="23"/>
      <c r="L57" s="1">
        <v>35582</v>
      </c>
      <c r="M57" s="23">
        <f t="shared" si="1"/>
        <v>0.20000000000001705</v>
      </c>
      <c r="N57" s="23">
        <f t="shared" si="2"/>
        <v>-2.9000000000000057</v>
      </c>
      <c r="O57" s="23">
        <f t="shared" si="3"/>
        <v>0.10000000000000853</v>
      </c>
      <c r="P57" s="23">
        <f t="shared" si="4"/>
        <v>0</v>
      </c>
      <c r="Q57" s="23">
        <f t="shared" si="5"/>
        <v>1</v>
      </c>
      <c r="R57" s="23">
        <f t="shared" si="6"/>
        <v>0.20000000000001705</v>
      </c>
      <c r="S57" s="23">
        <f t="shared" si="7"/>
        <v>0</v>
      </c>
      <c r="T57" s="23">
        <f t="shared" si="8"/>
        <v>0.39999999999999147</v>
      </c>
      <c r="U57" s="23">
        <f t="shared" si="8"/>
        <v>-0.40000000000000568</v>
      </c>
    </row>
    <row r="58" spans="1:21" x14ac:dyDescent="0.25">
      <c r="A58" s="1">
        <v>35612</v>
      </c>
      <c r="B58" s="23">
        <v>160.5</v>
      </c>
      <c r="C58" s="23">
        <v>130.19999999999999</v>
      </c>
      <c r="D58" s="23">
        <v>97.9</v>
      </c>
      <c r="E58" s="23">
        <v>157.5</v>
      </c>
      <c r="F58" s="23">
        <v>157.5</v>
      </c>
      <c r="G58" s="23">
        <v>234.8</v>
      </c>
      <c r="H58" s="23">
        <v>223.5</v>
      </c>
      <c r="I58" s="23">
        <v>99.8</v>
      </c>
      <c r="J58" s="23">
        <v>143.69999999999999</v>
      </c>
      <c r="K58" s="23"/>
      <c r="L58" s="1">
        <v>35612</v>
      </c>
      <c r="M58" s="23">
        <f t="shared" si="1"/>
        <v>0.19999999999998863</v>
      </c>
      <c r="N58" s="23">
        <f t="shared" si="2"/>
        <v>-2.2000000000000171</v>
      </c>
      <c r="O58" s="23">
        <f t="shared" si="3"/>
        <v>0.20000000000000284</v>
      </c>
      <c r="P58" s="23">
        <f t="shared" si="4"/>
        <v>0.40000000000000568</v>
      </c>
      <c r="Q58" s="23">
        <f t="shared" si="5"/>
        <v>0.59999999999999432</v>
      </c>
      <c r="R58" s="23">
        <f t="shared" si="6"/>
        <v>0.40000000000000568</v>
      </c>
      <c r="S58" s="23">
        <f t="shared" si="7"/>
        <v>0.40000000000000568</v>
      </c>
      <c r="T58" s="23">
        <f t="shared" si="8"/>
        <v>0</v>
      </c>
      <c r="U58" s="23">
        <f t="shared" si="8"/>
        <v>-0.30000000000001137</v>
      </c>
    </row>
    <row r="59" spans="1:21" x14ac:dyDescent="0.25">
      <c r="A59" s="1">
        <v>35643</v>
      </c>
      <c r="B59" s="23">
        <v>160.80000000000001</v>
      </c>
      <c r="C59" s="23">
        <v>130</v>
      </c>
      <c r="D59" s="23">
        <v>98.6</v>
      </c>
      <c r="E59" s="23">
        <v>158.1</v>
      </c>
      <c r="F59" s="23">
        <v>157.6</v>
      </c>
      <c r="G59" s="23">
        <v>235.2</v>
      </c>
      <c r="H59" s="23">
        <v>225.7</v>
      </c>
      <c r="I59" s="23">
        <v>100</v>
      </c>
      <c r="J59" s="23">
        <v>143.80000000000001</v>
      </c>
      <c r="K59" s="23"/>
      <c r="L59" s="1">
        <v>35643</v>
      </c>
      <c r="M59" s="23">
        <f t="shared" si="1"/>
        <v>0.30000000000001137</v>
      </c>
      <c r="N59" s="23">
        <f t="shared" si="2"/>
        <v>-0.19999999999998863</v>
      </c>
      <c r="O59" s="23">
        <f t="shared" si="3"/>
        <v>0.69999999999998863</v>
      </c>
      <c r="P59" s="23">
        <f t="shared" si="4"/>
        <v>0.59999999999999432</v>
      </c>
      <c r="Q59" s="23">
        <f t="shared" si="5"/>
        <v>9.9999999999994316E-2</v>
      </c>
      <c r="R59" s="23">
        <f t="shared" si="6"/>
        <v>0.39999999999997726</v>
      </c>
      <c r="S59" s="23">
        <f t="shared" si="7"/>
        <v>2.1999999999999886</v>
      </c>
      <c r="T59" s="23">
        <f t="shared" si="8"/>
        <v>0.20000000000000284</v>
      </c>
      <c r="U59" s="23">
        <f t="shared" si="8"/>
        <v>0.10000000000002274</v>
      </c>
    </row>
    <row r="60" spans="1:21" x14ac:dyDescent="0.25">
      <c r="A60" s="1">
        <v>35674</v>
      </c>
      <c r="B60" s="23">
        <v>161.19999999999999</v>
      </c>
      <c r="C60" s="23">
        <v>133</v>
      </c>
      <c r="D60" s="23">
        <v>99.7</v>
      </c>
      <c r="E60" s="23">
        <v>158.4</v>
      </c>
      <c r="F60" s="23">
        <v>157.69999999999999</v>
      </c>
      <c r="G60" s="23">
        <v>235.4</v>
      </c>
      <c r="H60" s="23">
        <v>228.1</v>
      </c>
      <c r="I60" s="23">
        <v>99.9</v>
      </c>
      <c r="J60" s="23">
        <v>144.30000000000001</v>
      </c>
      <c r="K60" s="23"/>
      <c r="L60" s="1">
        <v>35674</v>
      </c>
      <c r="M60" s="23">
        <f t="shared" si="1"/>
        <v>0.39999999999997726</v>
      </c>
      <c r="N60" s="23">
        <f t="shared" si="2"/>
        <v>3</v>
      </c>
      <c r="O60" s="23">
        <f t="shared" si="3"/>
        <v>1.1000000000000085</v>
      </c>
      <c r="P60" s="23">
        <f t="shared" si="4"/>
        <v>0.30000000000001137</v>
      </c>
      <c r="Q60" s="23">
        <f t="shared" si="5"/>
        <v>9.9999999999994316E-2</v>
      </c>
      <c r="R60" s="23">
        <f t="shared" si="6"/>
        <v>0.20000000000001705</v>
      </c>
      <c r="S60" s="23">
        <f t="shared" si="7"/>
        <v>2.4000000000000057</v>
      </c>
      <c r="T60" s="23">
        <f t="shared" si="8"/>
        <v>-9.9999999999994316E-2</v>
      </c>
      <c r="U60" s="23">
        <f t="shared" si="8"/>
        <v>0.5</v>
      </c>
    </row>
    <row r="61" spans="1:21" x14ac:dyDescent="0.25">
      <c r="A61" s="1">
        <v>35704</v>
      </c>
      <c r="B61" s="23">
        <v>161.6</v>
      </c>
      <c r="C61" s="23">
        <v>134.9</v>
      </c>
      <c r="D61" s="23">
        <v>99.9</v>
      </c>
      <c r="E61" s="23">
        <v>158.69999999999999</v>
      </c>
      <c r="F61" s="23">
        <v>157.69999999999999</v>
      </c>
      <c r="G61" s="23">
        <v>235.8</v>
      </c>
      <c r="H61" s="23">
        <v>229.4</v>
      </c>
      <c r="I61" s="23">
        <v>100</v>
      </c>
      <c r="J61" s="23">
        <v>144.5</v>
      </c>
      <c r="K61" s="23"/>
      <c r="L61" s="1">
        <v>35704</v>
      </c>
      <c r="M61" s="23">
        <f t="shared" si="1"/>
        <v>0.40000000000000568</v>
      </c>
      <c r="N61" s="23">
        <f t="shared" si="2"/>
        <v>1.9000000000000057</v>
      </c>
      <c r="O61" s="23">
        <f t="shared" si="3"/>
        <v>0.20000000000000284</v>
      </c>
      <c r="P61" s="23">
        <f t="shared" si="4"/>
        <v>0.29999999999998295</v>
      </c>
      <c r="Q61" s="23">
        <f t="shared" si="5"/>
        <v>0</v>
      </c>
      <c r="R61" s="23">
        <f t="shared" si="6"/>
        <v>0.40000000000000568</v>
      </c>
      <c r="S61" s="23">
        <f t="shared" si="7"/>
        <v>1.3000000000000114</v>
      </c>
      <c r="T61" s="23">
        <f t="shared" si="8"/>
        <v>9.9999999999994316E-2</v>
      </c>
      <c r="U61" s="23">
        <f t="shared" si="8"/>
        <v>0.19999999999998863</v>
      </c>
    </row>
    <row r="62" spans="1:21" x14ac:dyDescent="0.25">
      <c r="A62" s="1">
        <v>35735</v>
      </c>
      <c r="B62" s="23">
        <v>161.5</v>
      </c>
      <c r="C62" s="23">
        <v>134.69999999999999</v>
      </c>
      <c r="D62" s="23">
        <v>100</v>
      </c>
      <c r="E62" s="23">
        <v>158.9</v>
      </c>
      <c r="F62" s="23">
        <v>157.69999999999999</v>
      </c>
      <c r="G62" s="23">
        <v>236.4</v>
      </c>
      <c r="H62" s="23">
        <v>229.9</v>
      </c>
      <c r="I62" s="23">
        <v>100</v>
      </c>
      <c r="J62" s="23">
        <v>143.9</v>
      </c>
      <c r="K62" s="23"/>
      <c r="L62" s="1">
        <v>35735</v>
      </c>
      <c r="M62" s="23">
        <f t="shared" si="1"/>
        <v>-9.9999999999994316E-2</v>
      </c>
      <c r="N62" s="23">
        <f t="shared" si="2"/>
        <v>-0.20000000000001705</v>
      </c>
      <c r="O62" s="23">
        <f t="shared" si="3"/>
        <v>9.9999999999994316E-2</v>
      </c>
      <c r="P62" s="23">
        <f t="shared" si="4"/>
        <v>0.20000000000001705</v>
      </c>
      <c r="Q62" s="23">
        <f t="shared" si="5"/>
        <v>0</v>
      </c>
      <c r="R62" s="23">
        <f t="shared" si="6"/>
        <v>0.59999999999999432</v>
      </c>
      <c r="S62" s="23">
        <f t="shared" si="7"/>
        <v>0.5</v>
      </c>
      <c r="T62" s="23">
        <f t="shared" si="8"/>
        <v>0</v>
      </c>
      <c r="U62" s="23">
        <f t="shared" si="8"/>
        <v>-0.59999999999999432</v>
      </c>
    </row>
    <row r="63" spans="1:21" x14ac:dyDescent="0.25">
      <c r="A63" s="1">
        <v>35765</v>
      </c>
      <c r="B63" s="23">
        <v>161.30000000000001</v>
      </c>
      <c r="C63" s="23">
        <v>131.6</v>
      </c>
      <c r="D63" s="23">
        <v>100</v>
      </c>
      <c r="E63" s="23">
        <v>159.1</v>
      </c>
      <c r="F63" s="23">
        <v>157.69999999999999</v>
      </c>
      <c r="G63" s="23">
        <v>237.1</v>
      </c>
      <c r="H63" s="23">
        <v>230.1</v>
      </c>
      <c r="I63" s="23">
        <v>100</v>
      </c>
      <c r="J63" s="23">
        <v>143.19999999999999</v>
      </c>
      <c r="K63" s="23"/>
      <c r="L63" s="1">
        <v>35765</v>
      </c>
      <c r="M63" s="23">
        <f t="shared" si="1"/>
        <v>-0.19999999999998863</v>
      </c>
      <c r="N63" s="23">
        <f t="shared" si="2"/>
        <v>-3.0999999999999943</v>
      </c>
      <c r="O63" s="23">
        <f t="shared" si="3"/>
        <v>0</v>
      </c>
      <c r="P63" s="23">
        <f t="shared" si="4"/>
        <v>0.19999999999998863</v>
      </c>
      <c r="Q63" s="23">
        <f t="shared" si="5"/>
        <v>0</v>
      </c>
      <c r="R63" s="23">
        <f t="shared" si="6"/>
        <v>0.69999999999998863</v>
      </c>
      <c r="S63" s="23">
        <f t="shared" si="7"/>
        <v>0.19999999999998863</v>
      </c>
      <c r="T63" s="23">
        <f t="shared" si="8"/>
        <v>0</v>
      </c>
      <c r="U63" s="23">
        <f t="shared" si="8"/>
        <v>-0.70000000000001705</v>
      </c>
    </row>
    <row r="64" spans="1:21" x14ac:dyDescent="0.25">
      <c r="A64" s="1">
        <v>35796</v>
      </c>
      <c r="B64" s="23">
        <v>161.6</v>
      </c>
      <c r="C64" s="23">
        <v>129.80000000000001</v>
      </c>
      <c r="D64" s="23">
        <v>99.9</v>
      </c>
      <c r="E64" s="23">
        <v>160.30000000000001</v>
      </c>
      <c r="F64" s="23">
        <v>158.30000000000001</v>
      </c>
      <c r="G64" s="23">
        <v>238.1</v>
      </c>
      <c r="H64" s="23">
        <v>231.3</v>
      </c>
      <c r="I64" s="23">
        <v>100.3</v>
      </c>
      <c r="J64" s="23">
        <v>142.69999999999999</v>
      </c>
      <c r="K64" s="23"/>
      <c r="L64" s="1">
        <v>35796</v>
      </c>
      <c r="M64" s="23">
        <f t="shared" si="1"/>
        <v>0.29999999999998295</v>
      </c>
      <c r="N64" s="23">
        <f t="shared" si="2"/>
        <v>-1.7999999999999829</v>
      </c>
      <c r="O64" s="23">
        <f t="shared" si="3"/>
        <v>-9.9999999999994316E-2</v>
      </c>
      <c r="P64" s="23">
        <f t="shared" si="4"/>
        <v>1.2000000000000171</v>
      </c>
      <c r="Q64" s="23">
        <f t="shared" si="5"/>
        <v>0.60000000000002274</v>
      </c>
      <c r="R64" s="23">
        <f t="shared" si="6"/>
        <v>1</v>
      </c>
      <c r="S64" s="23">
        <f t="shared" si="7"/>
        <v>1.2000000000000171</v>
      </c>
      <c r="T64" s="23">
        <f t="shared" si="8"/>
        <v>0.29999999999999716</v>
      </c>
      <c r="U64" s="23">
        <f t="shared" si="8"/>
        <v>-0.5</v>
      </c>
    </row>
    <row r="65" spans="1:21" x14ac:dyDescent="0.25">
      <c r="A65" s="1">
        <v>35827</v>
      </c>
      <c r="B65" s="23">
        <v>161.9</v>
      </c>
      <c r="C65" s="23">
        <v>131.9</v>
      </c>
      <c r="D65" s="23">
        <v>99.8</v>
      </c>
      <c r="E65" s="23">
        <v>159.80000000000001</v>
      </c>
      <c r="F65" s="23">
        <v>158.80000000000001</v>
      </c>
      <c r="G65" s="23">
        <v>239.3</v>
      </c>
      <c r="H65" s="23">
        <v>233.1</v>
      </c>
      <c r="I65" s="23">
        <v>100.7</v>
      </c>
      <c r="J65" s="23">
        <v>142.1</v>
      </c>
      <c r="K65" s="23"/>
      <c r="L65" s="1">
        <v>35827</v>
      </c>
      <c r="M65" s="23">
        <f t="shared" si="1"/>
        <v>0.30000000000001137</v>
      </c>
      <c r="N65" s="23">
        <f t="shared" si="2"/>
        <v>2.0999999999999943</v>
      </c>
      <c r="O65" s="23">
        <f t="shared" si="3"/>
        <v>-0.10000000000000853</v>
      </c>
      <c r="P65" s="23">
        <f t="shared" si="4"/>
        <v>-0.5</v>
      </c>
      <c r="Q65" s="23">
        <f t="shared" si="5"/>
        <v>0.5</v>
      </c>
      <c r="R65" s="23">
        <f t="shared" si="6"/>
        <v>1.2000000000000171</v>
      </c>
      <c r="S65" s="23">
        <f t="shared" si="7"/>
        <v>1.7999999999999829</v>
      </c>
      <c r="T65" s="23">
        <f t="shared" si="8"/>
        <v>0.40000000000000568</v>
      </c>
      <c r="U65" s="23">
        <f t="shared" si="8"/>
        <v>-0.59999999999999432</v>
      </c>
    </row>
    <row r="66" spans="1:21" x14ac:dyDescent="0.25">
      <c r="A66" s="1">
        <v>35855</v>
      </c>
      <c r="B66" s="23">
        <v>162.19999999999999</v>
      </c>
      <c r="C66" s="23">
        <v>134.9</v>
      </c>
      <c r="D66" s="23">
        <v>99.9</v>
      </c>
      <c r="E66" s="23">
        <v>160.1</v>
      </c>
      <c r="F66" s="23">
        <v>159.19999999999999</v>
      </c>
      <c r="G66" s="23">
        <v>239.8</v>
      </c>
      <c r="H66" s="23">
        <v>232.4</v>
      </c>
      <c r="I66" s="23">
        <v>101</v>
      </c>
      <c r="J66" s="23">
        <v>141.4</v>
      </c>
      <c r="K66" s="23"/>
      <c r="L66" s="1">
        <v>35855</v>
      </c>
      <c r="M66" s="23">
        <f t="shared" si="1"/>
        <v>0.29999999999998295</v>
      </c>
      <c r="N66" s="23">
        <f t="shared" si="2"/>
        <v>3</v>
      </c>
      <c r="O66" s="23">
        <f t="shared" si="3"/>
        <v>0.10000000000000853</v>
      </c>
      <c r="P66" s="23">
        <f t="shared" si="4"/>
        <v>0.29999999999998295</v>
      </c>
      <c r="Q66" s="23">
        <f t="shared" si="5"/>
        <v>0.39999999999997726</v>
      </c>
      <c r="R66" s="23">
        <f t="shared" si="6"/>
        <v>0.5</v>
      </c>
      <c r="S66" s="23">
        <f t="shared" si="7"/>
        <v>-0.69999999999998863</v>
      </c>
      <c r="T66" s="23">
        <f t="shared" si="8"/>
        <v>0.29999999999999716</v>
      </c>
      <c r="U66" s="23">
        <f t="shared" si="8"/>
        <v>-0.69999999999998863</v>
      </c>
    </row>
    <row r="67" spans="1:21" x14ac:dyDescent="0.25">
      <c r="A67" s="1">
        <v>35886</v>
      </c>
      <c r="B67" s="23">
        <v>162.5</v>
      </c>
      <c r="C67" s="23">
        <v>135.80000000000001</v>
      </c>
      <c r="D67" s="23">
        <v>99.9</v>
      </c>
      <c r="E67" s="23">
        <v>160.19999999999999</v>
      </c>
      <c r="F67" s="23">
        <v>159.5</v>
      </c>
      <c r="G67" s="23">
        <v>240.7</v>
      </c>
      <c r="H67" s="23">
        <v>234.7</v>
      </c>
      <c r="I67" s="23">
        <v>101.1</v>
      </c>
      <c r="J67" s="23">
        <v>141.5</v>
      </c>
      <c r="K67" s="23"/>
      <c r="L67" s="1">
        <v>35886</v>
      </c>
      <c r="M67" s="23">
        <f t="shared" si="1"/>
        <v>0.30000000000001137</v>
      </c>
      <c r="N67" s="23">
        <f t="shared" si="2"/>
        <v>0.90000000000000568</v>
      </c>
      <c r="O67" s="23">
        <f t="shared" si="3"/>
        <v>0</v>
      </c>
      <c r="P67" s="23">
        <f t="shared" si="4"/>
        <v>9.9999999999994316E-2</v>
      </c>
      <c r="Q67" s="23">
        <f t="shared" si="5"/>
        <v>0.30000000000001137</v>
      </c>
      <c r="R67" s="23">
        <f t="shared" si="6"/>
        <v>0.89999999999997726</v>
      </c>
      <c r="S67" s="23">
        <f t="shared" si="7"/>
        <v>2.2999999999999829</v>
      </c>
      <c r="T67" s="23">
        <f t="shared" si="8"/>
        <v>9.9999999999994316E-2</v>
      </c>
      <c r="U67" s="23">
        <f t="shared" si="8"/>
        <v>9.9999999999994316E-2</v>
      </c>
    </row>
    <row r="68" spans="1:21" x14ac:dyDescent="0.25">
      <c r="A68" s="1">
        <v>35916</v>
      </c>
      <c r="B68" s="23">
        <v>162.80000000000001</v>
      </c>
      <c r="C68" s="23">
        <v>135.30000000000001</v>
      </c>
      <c r="D68" s="23">
        <v>100.1</v>
      </c>
      <c r="E68" s="23">
        <v>160.69999999999999</v>
      </c>
      <c r="F68" s="23">
        <v>159.69999999999999</v>
      </c>
      <c r="G68" s="23">
        <v>241.4</v>
      </c>
      <c r="H68" s="23">
        <v>236.7</v>
      </c>
      <c r="I68" s="23">
        <v>101</v>
      </c>
      <c r="J68" s="23">
        <v>142</v>
      </c>
      <c r="K68" s="23"/>
      <c r="L68" s="1">
        <v>35916</v>
      </c>
      <c r="M68" s="23">
        <f t="shared" si="1"/>
        <v>0.30000000000001137</v>
      </c>
      <c r="N68" s="23">
        <f t="shared" si="2"/>
        <v>-0.5</v>
      </c>
      <c r="O68" s="23">
        <f t="shared" si="3"/>
        <v>0.19999999999998863</v>
      </c>
      <c r="P68" s="23">
        <f t="shared" si="4"/>
        <v>0.5</v>
      </c>
      <c r="Q68" s="23">
        <f t="shared" si="5"/>
        <v>0.19999999999998863</v>
      </c>
      <c r="R68" s="23">
        <f t="shared" si="6"/>
        <v>0.70000000000001705</v>
      </c>
      <c r="S68" s="23">
        <f t="shared" si="7"/>
        <v>2</v>
      </c>
      <c r="T68" s="23">
        <f t="shared" si="8"/>
        <v>-9.9999999999994316E-2</v>
      </c>
      <c r="U68" s="23">
        <f t="shared" si="8"/>
        <v>0.5</v>
      </c>
    </row>
    <row r="69" spans="1:21" x14ac:dyDescent="0.25">
      <c r="A69" s="1">
        <v>35947</v>
      </c>
      <c r="B69" s="23">
        <v>163</v>
      </c>
      <c r="C69" s="23">
        <v>132.5</v>
      </c>
      <c r="D69" s="23">
        <v>100.1</v>
      </c>
      <c r="E69" s="23">
        <v>160.6</v>
      </c>
      <c r="F69" s="23">
        <v>160.6</v>
      </c>
      <c r="G69" s="23">
        <v>242</v>
      </c>
      <c r="H69" s="23">
        <v>236.4</v>
      </c>
      <c r="I69" s="23">
        <v>101.2</v>
      </c>
      <c r="J69" s="23">
        <v>141.69999999999999</v>
      </c>
      <c r="K69" s="23"/>
      <c r="L69" s="1">
        <v>35947</v>
      </c>
      <c r="M69" s="23">
        <f t="shared" si="1"/>
        <v>0.19999999999998863</v>
      </c>
      <c r="N69" s="23">
        <f t="shared" si="2"/>
        <v>-2.8000000000000114</v>
      </c>
      <c r="O69" s="23">
        <f t="shared" si="3"/>
        <v>0</v>
      </c>
      <c r="P69" s="23">
        <f t="shared" si="4"/>
        <v>-9.9999999999994316E-2</v>
      </c>
      <c r="Q69" s="23">
        <f t="shared" si="5"/>
        <v>0.90000000000000568</v>
      </c>
      <c r="R69" s="23">
        <f t="shared" si="6"/>
        <v>0.59999999999999432</v>
      </c>
      <c r="S69" s="23">
        <f t="shared" si="7"/>
        <v>-0.29999999999998295</v>
      </c>
      <c r="T69" s="23">
        <f t="shared" si="8"/>
        <v>0.20000000000000284</v>
      </c>
      <c r="U69" s="23">
        <f t="shared" si="8"/>
        <v>-0.30000000000001137</v>
      </c>
    </row>
    <row r="70" spans="1:21" x14ac:dyDescent="0.25">
      <c r="A70" s="1">
        <v>35977</v>
      </c>
      <c r="B70" s="23">
        <v>163.19999999999999</v>
      </c>
      <c r="C70" s="23">
        <v>129.6</v>
      </c>
      <c r="D70" s="23">
        <v>100</v>
      </c>
      <c r="E70" s="23">
        <v>160.9</v>
      </c>
      <c r="F70" s="23">
        <v>161.19999999999999</v>
      </c>
      <c r="G70" s="23">
        <v>242.7</v>
      </c>
      <c r="H70" s="23">
        <v>237.8</v>
      </c>
      <c r="I70" s="23">
        <v>101.1</v>
      </c>
      <c r="J70" s="23">
        <v>141.80000000000001</v>
      </c>
      <c r="K70" s="23"/>
      <c r="L70" s="1">
        <v>35977</v>
      </c>
      <c r="M70" s="23">
        <f t="shared" ref="M70:M133" si="9">B70-B69</f>
        <v>0.19999999999998863</v>
      </c>
      <c r="N70" s="23">
        <f t="shared" si="2"/>
        <v>-2.9000000000000057</v>
      </c>
      <c r="O70" s="23">
        <f t="shared" si="3"/>
        <v>-9.9999999999994316E-2</v>
      </c>
      <c r="P70" s="23">
        <f t="shared" si="4"/>
        <v>0.30000000000001137</v>
      </c>
      <c r="Q70" s="23">
        <f t="shared" si="5"/>
        <v>0.59999999999999432</v>
      </c>
      <c r="R70" s="23">
        <f t="shared" si="6"/>
        <v>0.69999999999998863</v>
      </c>
      <c r="S70" s="23">
        <f t="shared" si="7"/>
        <v>1.4000000000000057</v>
      </c>
      <c r="T70" s="23">
        <f t="shared" si="8"/>
        <v>-0.10000000000000853</v>
      </c>
      <c r="U70" s="23">
        <f t="shared" si="8"/>
        <v>0.10000000000002274</v>
      </c>
    </row>
    <row r="71" spans="1:21" x14ac:dyDescent="0.25">
      <c r="A71" s="1">
        <v>36008</v>
      </c>
      <c r="B71" s="23">
        <v>163.4</v>
      </c>
      <c r="C71" s="23">
        <v>131.6</v>
      </c>
      <c r="D71" s="23">
        <v>100.1</v>
      </c>
      <c r="E71" s="23">
        <v>161.4</v>
      </c>
      <c r="F71" s="23">
        <v>161.5</v>
      </c>
      <c r="G71" s="23">
        <v>243.5</v>
      </c>
      <c r="H71" s="23">
        <v>238</v>
      </c>
      <c r="I71" s="23">
        <v>101.3</v>
      </c>
      <c r="J71" s="23">
        <v>141.19999999999999</v>
      </c>
      <c r="K71" s="23"/>
      <c r="L71" s="1">
        <v>36008</v>
      </c>
      <c r="M71" s="23">
        <f t="shared" si="9"/>
        <v>0.20000000000001705</v>
      </c>
      <c r="N71" s="23">
        <f t="shared" si="2"/>
        <v>2</v>
      </c>
      <c r="O71" s="23">
        <f t="shared" si="3"/>
        <v>9.9999999999994316E-2</v>
      </c>
      <c r="P71" s="23">
        <f t="shared" si="4"/>
        <v>0.5</v>
      </c>
      <c r="Q71" s="23">
        <f t="shared" si="5"/>
        <v>0.30000000000001137</v>
      </c>
      <c r="R71" s="23">
        <f t="shared" si="6"/>
        <v>0.80000000000001137</v>
      </c>
      <c r="S71" s="23">
        <f t="shared" si="7"/>
        <v>0.19999999999998863</v>
      </c>
      <c r="T71" s="23">
        <f t="shared" si="8"/>
        <v>0.20000000000000284</v>
      </c>
      <c r="U71" s="23">
        <f t="shared" si="8"/>
        <v>-0.60000000000002274</v>
      </c>
    </row>
    <row r="72" spans="1:21" x14ac:dyDescent="0.25">
      <c r="A72" s="1">
        <v>36039</v>
      </c>
      <c r="B72" s="23">
        <v>163.6</v>
      </c>
      <c r="C72" s="23">
        <v>133.6</v>
      </c>
      <c r="D72" s="23">
        <v>100.9</v>
      </c>
      <c r="E72" s="23">
        <v>161.5</v>
      </c>
      <c r="F72" s="23">
        <v>161.5</v>
      </c>
      <c r="G72" s="23">
        <v>243.9</v>
      </c>
      <c r="H72" s="23">
        <v>240.4</v>
      </c>
      <c r="I72" s="23">
        <v>101.3</v>
      </c>
      <c r="J72" s="23">
        <v>140.69999999999999</v>
      </c>
      <c r="K72" s="23"/>
      <c r="L72" s="1">
        <v>36039</v>
      </c>
      <c r="M72" s="23">
        <f t="shared" si="9"/>
        <v>0.19999999999998863</v>
      </c>
      <c r="N72" s="23">
        <f t="shared" si="2"/>
        <v>2</v>
      </c>
      <c r="O72" s="23">
        <f t="shared" si="3"/>
        <v>0.80000000000001137</v>
      </c>
      <c r="P72" s="23">
        <f t="shared" si="4"/>
        <v>9.9999999999994316E-2</v>
      </c>
      <c r="Q72" s="23">
        <f t="shared" si="5"/>
        <v>0</v>
      </c>
      <c r="R72" s="23">
        <f t="shared" si="6"/>
        <v>0.40000000000000568</v>
      </c>
      <c r="S72" s="23">
        <f t="shared" si="7"/>
        <v>2.4000000000000057</v>
      </c>
      <c r="T72" s="23">
        <f t="shared" si="8"/>
        <v>0</v>
      </c>
      <c r="U72" s="23">
        <f t="shared" si="8"/>
        <v>-0.5</v>
      </c>
    </row>
    <row r="73" spans="1:21" x14ac:dyDescent="0.25">
      <c r="A73" s="1">
        <v>36069</v>
      </c>
      <c r="B73" s="23">
        <v>164</v>
      </c>
      <c r="C73" s="23">
        <v>135.6</v>
      </c>
      <c r="D73" s="23">
        <v>101</v>
      </c>
      <c r="E73" s="23">
        <v>162.4</v>
      </c>
      <c r="F73" s="23">
        <v>161.4</v>
      </c>
      <c r="G73" s="23">
        <v>244.3</v>
      </c>
      <c r="H73" s="23">
        <v>241.3</v>
      </c>
      <c r="I73" s="23">
        <v>101.1</v>
      </c>
      <c r="J73" s="23">
        <v>141.30000000000001</v>
      </c>
      <c r="K73" s="23"/>
      <c r="L73" s="1">
        <v>36069</v>
      </c>
      <c r="M73" s="23">
        <f t="shared" si="9"/>
        <v>0.40000000000000568</v>
      </c>
      <c r="N73" s="23">
        <f t="shared" si="2"/>
        <v>2</v>
      </c>
      <c r="O73" s="23">
        <f t="shared" si="3"/>
        <v>9.9999999999994316E-2</v>
      </c>
      <c r="P73" s="23">
        <f t="shared" si="4"/>
        <v>0.90000000000000568</v>
      </c>
      <c r="Q73" s="23">
        <f t="shared" si="5"/>
        <v>-9.9999999999994316E-2</v>
      </c>
      <c r="R73" s="23">
        <f t="shared" si="6"/>
        <v>0.40000000000000568</v>
      </c>
      <c r="S73" s="23">
        <f t="shared" si="7"/>
        <v>0.90000000000000568</v>
      </c>
      <c r="T73" s="23">
        <f t="shared" si="8"/>
        <v>-0.20000000000000284</v>
      </c>
      <c r="U73" s="23">
        <f t="shared" si="8"/>
        <v>0.60000000000002274</v>
      </c>
    </row>
    <row r="74" spans="1:21" x14ac:dyDescent="0.25">
      <c r="A74" s="1">
        <v>36100</v>
      </c>
      <c r="B74" s="23">
        <v>164</v>
      </c>
      <c r="C74" s="23">
        <v>135</v>
      </c>
      <c r="D74" s="23">
        <v>101</v>
      </c>
      <c r="E74" s="23">
        <v>162.5</v>
      </c>
      <c r="F74" s="23">
        <v>161.30000000000001</v>
      </c>
      <c r="G74" s="23">
        <v>244.7</v>
      </c>
      <c r="H74" s="23">
        <v>240.5</v>
      </c>
      <c r="I74" s="23">
        <v>101.3</v>
      </c>
      <c r="J74" s="23">
        <v>141.5</v>
      </c>
      <c r="K74" s="23"/>
      <c r="L74" s="1">
        <v>36100</v>
      </c>
      <c r="M74" s="23">
        <f t="shared" si="9"/>
        <v>0</v>
      </c>
      <c r="N74" s="23">
        <f t="shared" si="2"/>
        <v>-0.59999999999999432</v>
      </c>
      <c r="O74" s="23">
        <f t="shared" si="3"/>
        <v>0</v>
      </c>
      <c r="P74" s="23">
        <f t="shared" si="4"/>
        <v>9.9999999999994316E-2</v>
      </c>
      <c r="Q74" s="23">
        <f t="shared" si="5"/>
        <v>-9.9999999999994316E-2</v>
      </c>
      <c r="R74" s="23">
        <f t="shared" si="6"/>
        <v>0.39999999999997726</v>
      </c>
      <c r="S74" s="23">
        <f t="shared" si="7"/>
        <v>-0.80000000000001137</v>
      </c>
      <c r="T74" s="23">
        <f t="shared" si="8"/>
        <v>0.20000000000000284</v>
      </c>
      <c r="U74" s="23">
        <f t="shared" si="8"/>
        <v>0.19999999999998863</v>
      </c>
    </row>
    <row r="75" spans="1:21" x14ac:dyDescent="0.25">
      <c r="A75" s="1">
        <v>36130</v>
      </c>
      <c r="B75" s="23">
        <v>163.9</v>
      </c>
      <c r="C75" s="23">
        <v>130.69999999999999</v>
      </c>
      <c r="D75" s="23">
        <v>100.7</v>
      </c>
      <c r="E75" s="23">
        <v>162.69999999999999</v>
      </c>
      <c r="F75" s="23">
        <v>161.30000000000001</v>
      </c>
      <c r="G75" s="23">
        <v>245.2</v>
      </c>
      <c r="H75" s="23">
        <v>250.3</v>
      </c>
      <c r="I75" s="23">
        <v>101.2</v>
      </c>
      <c r="J75" s="23">
        <v>140.69999999999999</v>
      </c>
      <c r="K75" s="23"/>
      <c r="L75" s="1">
        <v>36130</v>
      </c>
      <c r="M75" s="23">
        <f t="shared" si="9"/>
        <v>-9.9999999999994316E-2</v>
      </c>
      <c r="N75" s="23">
        <f t="shared" si="2"/>
        <v>-4.3000000000000114</v>
      </c>
      <c r="O75" s="23">
        <f t="shared" si="3"/>
        <v>-0.29999999999999716</v>
      </c>
      <c r="P75" s="23">
        <f t="shared" si="4"/>
        <v>0.19999999999998863</v>
      </c>
      <c r="Q75" s="23">
        <f t="shared" si="5"/>
        <v>0</v>
      </c>
      <c r="R75" s="23">
        <f t="shared" si="6"/>
        <v>0.5</v>
      </c>
      <c r="S75" s="23">
        <f t="shared" si="7"/>
        <v>9.8000000000000114</v>
      </c>
      <c r="T75" s="23">
        <f t="shared" si="8"/>
        <v>-9.9999999999994316E-2</v>
      </c>
      <c r="U75" s="23">
        <f t="shared" si="8"/>
        <v>-0.80000000000001137</v>
      </c>
    </row>
    <row r="76" spans="1:21" x14ac:dyDescent="0.25">
      <c r="A76" s="1">
        <v>36161</v>
      </c>
      <c r="B76" s="23">
        <v>164.3</v>
      </c>
      <c r="C76" s="23">
        <v>127.9</v>
      </c>
      <c r="D76" s="23">
        <v>100.9</v>
      </c>
      <c r="E76" s="23">
        <v>163.9</v>
      </c>
      <c r="F76" s="23">
        <v>161.80000000000001</v>
      </c>
      <c r="G76" s="23">
        <v>246.6</v>
      </c>
      <c r="H76" s="23">
        <v>255.4</v>
      </c>
      <c r="I76" s="23">
        <v>101.7</v>
      </c>
      <c r="J76" s="23">
        <v>140.4</v>
      </c>
      <c r="K76" s="23"/>
      <c r="L76" s="1">
        <v>36161</v>
      </c>
      <c r="M76" s="23">
        <f t="shared" si="9"/>
        <v>0.40000000000000568</v>
      </c>
      <c r="N76" s="23">
        <f t="shared" si="2"/>
        <v>-2.7999999999999829</v>
      </c>
      <c r="O76" s="23">
        <f t="shared" si="3"/>
        <v>0.20000000000000284</v>
      </c>
      <c r="P76" s="23">
        <f t="shared" si="4"/>
        <v>1.2000000000000171</v>
      </c>
      <c r="Q76" s="23">
        <f t="shared" si="5"/>
        <v>0.5</v>
      </c>
      <c r="R76" s="23">
        <f t="shared" si="6"/>
        <v>1.4000000000000057</v>
      </c>
      <c r="S76" s="23">
        <f t="shared" si="7"/>
        <v>5.0999999999999943</v>
      </c>
      <c r="T76" s="23">
        <f t="shared" si="8"/>
        <v>0.5</v>
      </c>
      <c r="U76" s="23">
        <f t="shared" si="8"/>
        <v>-0.29999999999998295</v>
      </c>
    </row>
    <row r="77" spans="1:21" x14ac:dyDescent="0.25">
      <c r="A77" s="1">
        <v>36192</v>
      </c>
      <c r="B77" s="23">
        <v>164.5</v>
      </c>
      <c r="C77" s="23">
        <v>129.69999999999999</v>
      </c>
      <c r="D77" s="23">
        <v>100.9</v>
      </c>
      <c r="E77" s="23">
        <v>163.80000000000001</v>
      </c>
      <c r="F77" s="23">
        <v>162.30000000000001</v>
      </c>
      <c r="G77" s="23">
        <v>247.7</v>
      </c>
      <c r="H77" s="23">
        <v>255</v>
      </c>
      <c r="I77" s="23">
        <v>101.8</v>
      </c>
      <c r="J77" s="23">
        <v>139.80000000000001</v>
      </c>
      <c r="K77" s="23"/>
      <c r="L77" s="1">
        <v>36192</v>
      </c>
      <c r="M77" s="23">
        <f t="shared" si="9"/>
        <v>0.19999999999998863</v>
      </c>
      <c r="N77" s="23">
        <f t="shared" si="2"/>
        <v>1.7999999999999829</v>
      </c>
      <c r="O77" s="23">
        <f t="shared" si="3"/>
        <v>0</v>
      </c>
      <c r="P77" s="23">
        <f t="shared" si="4"/>
        <v>-9.9999999999994316E-2</v>
      </c>
      <c r="Q77" s="23">
        <f t="shared" si="5"/>
        <v>0.5</v>
      </c>
      <c r="R77" s="23">
        <f t="shared" si="6"/>
        <v>1.0999999999999943</v>
      </c>
      <c r="S77" s="23">
        <f t="shared" si="7"/>
        <v>-0.40000000000000568</v>
      </c>
      <c r="T77" s="23">
        <f t="shared" si="8"/>
        <v>9.9999999999994316E-2</v>
      </c>
      <c r="U77" s="23">
        <f t="shared" si="8"/>
        <v>-0.59999999999999432</v>
      </c>
    </row>
    <row r="78" spans="1:21" x14ac:dyDescent="0.25">
      <c r="A78" s="1">
        <v>36220</v>
      </c>
      <c r="B78" s="23">
        <v>165</v>
      </c>
      <c r="C78" s="23">
        <v>132.69999999999999</v>
      </c>
      <c r="D78" s="23">
        <v>100.8</v>
      </c>
      <c r="E78" s="23">
        <v>163.69999999999999</v>
      </c>
      <c r="F78" s="23">
        <v>162.80000000000001</v>
      </c>
      <c r="G78" s="23">
        <v>248.3</v>
      </c>
      <c r="H78" s="23">
        <v>253.3</v>
      </c>
      <c r="I78" s="23">
        <v>101.8</v>
      </c>
      <c r="J78" s="23">
        <v>140.6</v>
      </c>
      <c r="K78" s="23"/>
      <c r="L78" s="1">
        <v>36220</v>
      </c>
      <c r="M78" s="23">
        <f t="shared" si="9"/>
        <v>0.5</v>
      </c>
      <c r="N78" s="23">
        <f t="shared" si="2"/>
        <v>3</v>
      </c>
      <c r="O78" s="23">
        <f t="shared" si="3"/>
        <v>-0.10000000000000853</v>
      </c>
      <c r="P78" s="23">
        <f t="shared" si="4"/>
        <v>-0.10000000000002274</v>
      </c>
      <c r="Q78" s="23">
        <f t="shared" si="5"/>
        <v>0.5</v>
      </c>
      <c r="R78" s="23">
        <f t="shared" si="6"/>
        <v>0.60000000000002274</v>
      </c>
      <c r="S78" s="23">
        <f t="shared" si="7"/>
        <v>-1.6999999999999886</v>
      </c>
      <c r="T78" s="23">
        <f t="shared" si="8"/>
        <v>0</v>
      </c>
      <c r="U78" s="23">
        <f t="shared" si="8"/>
        <v>0.79999999999998295</v>
      </c>
    </row>
    <row r="79" spans="1:21" x14ac:dyDescent="0.25">
      <c r="A79" s="1">
        <v>36251</v>
      </c>
      <c r="B79" s="23">
        <v>166.2</v>
      </c>
      <c r="C79" s="23">
        <v>135.19999999999999</v>
      </c>
      <c r="D79" s="23">
        <v>100.7</v>
      </c>
      <c r="E79" s="23">
        <v>163.9</v>
      </c>
      <c r="F79" s="23">
        <v>163</v>
      </c>
      <c r="G79" s="23">
        <v>249.1</v>
      </c>
      <c r="H79" s="23">
        <v>256.10000000000002</v>
      </c>
      <c r="I79" s="23">
        <v>102</v>
      </c>
      <c r="J79" s="23">
        <v>144.30000000000001</v>
      </c>
      <c r="K79" s="23"/>
      <c r="L79" s="1">
        <v>36251</v>
      </c>
      <c r="M79" s="23">
        <f t="shared" si="9"/>
        <v>1.1999999999999886</v>
      </c>
      <c r="N79" s="23">
        <f t="shared" si="2"/>
        <v>2.5</v>
      </c>
      <c r="O79" s="23">
        <f t="shared" si="3"/>
        <v>-9.9999999999994316E-2</v>
      </c>
      <c r="P79" s="23">
        <f t="shared" si="4"/>
        <v>0.20000000000001705</v>
      </c>
      <c r="Q79" s="23">
        <f t="shared" si="5"/>
        <v>0.19999999999998863</v>
      </c>
      <c r="R79" s="23">
        <f t="shared" si="6"/>
        <v>0.79999999999998295</v>
      </c>
      <c r="S79" s="23">
        <f t="shared" si="7"/>
        <v>2.8000000000000114</v>
      </c>
      <c r="T79" s="23">
        <f t="shared" si="8"/>
        <v>0.20000000000000284</v>
      </c>
      <c r="U79" s="23">
        <f t="shared" si="8"/>
        <v>3.7000000000000171</v>
      </c>
    </row>
    <row r="80" spans="1:21" x14ac:dyDescent="0.25">
      <c r="A80" s="1">
        <v>36281</v>
      </c>
      <c r="B80" s="23">
        <v>166.2</v>
      </c>
      <c r="C80" s="23">
        <v>134.19999999999999</v>
      </c>
      <c r="D80" s="23">
        <v>100.4</v>
      </c>
      <c r="E80" s="23">
        <v>164.2</v>
      </c>
      <c r="F80" s="23">
        <v>163</v>
      </c>
      <c r="G80" s="23">
        <v>249.5</v>
      </c>
      <c r="H80" s="23">
        <v>255.8</v>
      </c>
      <c r="I80" s="23">
        <v>102.2</v>
      </c>
      <c r="J80" s="23">
        <v>144.19999999999999</v>
      </c>
      <c r="K80" s="23"/>
      <c r="L80" s="1">
        <v>36281</v>
      </c>
      <c r="M80" s="23">
        <f t="shared" si="9"/>
        <v>0</v>
      </c>
      <c r="N80" s="23">
        <f t="shared" si="2"/>
        <v>-1</v>
      </c>
      <c r="O80" s="23">
        <f t="shared" si="3"/>
        <v>-0.29999999999999716</v>
      </c>
      <c r="P80" s="23">
        <f t="shared" si="4"/>
        <v>0.29999999999998295</v>
      </c>
      <c r="Q80" s="23">
        <f t="shared" si="5"/>
        <v>0</v>
      </c>
      <c r="R80" s="23">
        <f t="shared" si="6"/>
        <v>0.40000000000000568</v>
      </c>
      <c r="S80" s="23">
        <f t="shared" si="7"/>
        <v>-0.30000000000001137</v>
      </c>
      <c r="T80" s="23">
        <f t="shared" si="8"/>
        <v>0.20000000000000284</v>
      </c>
      <c r="U80" s="23">
        <f t="shared" si="8"/>
        <v>-0.10000000000002274</v>
      </c>
    </row>
    <row r="81" spans="1:21" x14ac:dyDescent="0.25">
      <c r="A81" s="1">
        <v>36312</v>
      </c>
      <c r="B81" s="23">
        <v>166.2</v>
      </c>
      <c r="C81" s="23">
        <v>130.9</v>
      </c>
      <c r="D81" s="23">
        <v>100.3</v>
      </c>
      <c r="E81" s="23">
        <v>164.1</v>
      </c>
      <c r="F81" s="23">
        <v>164.1</v>
      </c>
      <c r="G81" s="23">
        <v>250.2</v>
      </c>
      <c r="H81" s="23">
        <v>255.9</v>
      </c>
      <c r="I81" s="23">
        <v>102.2</v>
      </c>
      <c r="J81" s="23">
        <v>143.4</v>
      </c>
      <c r="K81" s="23"/>
      <c r="L81" s="1">
        <v>36312</v>
      </c>
      <c r="M81" s="23">
        <f t="shared" si="9"/>
        <v>0</v>
      </c>
      <c r="N81" s="23">
        <f t="shared" si="2"/>
        <v>-3.2999999999999829</v>
      </c>
      <c r="O81" s="23">
        <f t="shared" si="3"/>
        <v>-0.10000000000000853</v>
      </c>
      <c r="P81" s="23">
        <f t="shared" si="4"/>
        <v>-9.9999999999994316E-2</v>
      </c>
      <c r="Q81" s="23">
        <f t="shared" si="5"/>
        <v>1.0999999999999943</v>
      </c>
      <c r="R81" s="23">
        <f t="shared" si="6"/>
        <v>0.69999999999998863</v>
      </c>
      <c r="S81" s="23">
        <f t="shared" si="7"/>
        <v>9.9999999999994316E-2</v>
      </c>
      <c r="T81" s="23">
        <f t="shared" si="8"/>
        <v>0</v>
      </c>
      <c r="U81" s="23">
        <f t="shared" si="8"/>
        <v>-0.79999999999998295</v>
      </c>
    </row>
    <row r="82" spans="1:21" x14ac:dyDescent="0.25">
      <c r="A82" s="1">
        <v>36342</v>
      </c>
      <c r="B82" s="23">
        <v>166.7</v>
      </c>
      <c r="C82" s="23">
        <v>127.3</v>
      </c>
      <c r="D82" s="23">
        <v>100.4</v>
      </c>
      <c r="E82" s="23">
        <v>164.2</v>
      </c>
      <c r="F82" s="23">
        <v>164.7</v>
      </c>
      <c r="G82" s="23">
        <v>251.1</v>
      </c>
      <c r="H82" s="23">
        <v>258.3</v>
      </c>
      <c r="I82" s="23">
        <v>102.2</v>
      </c>
      <c r="J82" s="23">
        <v>144.69999999999999</v>
      </c>
      <c r="K82" s="23"/>
      <c r="L82" s="1">
        <v>36342</v>
      </c>
      <c r="M82" s="23">
        <f t="shared" si="9"/>
        <v>0.5</v>
      </c>
      <c r="N82" s="23">
        <f t="shared" si="2"/>
        <v>-3.6000000000000085</v>
      </c>
      <c r="O82" s="23">
        <f t="shared" si="3"/>
        <v>0.10000000000000853</v>
      </c>
      <c r="P82" s="23">
        <f t="shared" si="4"/>
        <v>9.9999999999994316E-2</v>
      </c>
      <c r="Q82" s="23">
        <f t="shared" si="5"/>
        <v>0.59999999999999432</v>
      </c>
      <c r="R82" s="23">
        <f t="shared" si="6"/>
        <v>0.90000000000000568</v>
      </c>
      <c r="S82" s="23">
        <f t="shared" si="7"/>
        <v>2.4000000000000057</v>
      </c>
      <c r="T82" s="23">
        <f t="shared" si="8"/>
        <v>0</v>
      </c>
      <c r="U82" s="23">
        <f t="shared" si="8"/>
        <v>1.2999999999999829</v>
      </c>
    </row>
    <row r="83" spans="1:21" x14ac:dyDescent="0.25">
      <c r="A83" s="1">
        <v>36373</v>
      </c>
      <c r="B83" s="23">
        <v>167.1</v>
      </c>
      <c r="C83" s="23">
        <v>127.5</v>
      </c>
      <c r="D83" s="23">
        <v>101.2</v>
      </c>
      <c r="E83" s="23">
        <v>164.7</v>
      </c>
      <c r="F83" s="23">
        <v>165</v>
      </c>
      <c r="G83" s="23">
        <v>251.9</v>
      </c>
      <c r="H83" s="23">
        <v>257.60000000000002</v>
      </c>
      <c r="I83" s="23">
        <v>102.2</v>
      </c>
      <c r="J83" s="23">
        <v>145.69999999999999</v>
      </c>
      <c r="K83" s="23"/>
      <c r="L83" s="1">
        <v>36373</v>
      </c>
      <c r="M83" s="23">
        <f t="shared" si="9"/>
        <v>0.40000000000000568</v>
      </c>
      <c r="N83" s="23">
        <f t="shared" si="2"/>
        <v>0.20000000000000284</v>
      </c>
      <c r="O83" s="23">
        <f t="shared" si="3"/>
        <v>0.79999999999999716</v>
      </c>
      <c r="P83" s="23">
        <f t="shared" si="4"/>
        <v>0.5</v>
      </c>
      <c r="Q83" s="23">
        <f t="shared" si="5"/>
        <v>0.30000000000001137</v>
      </c>
      <c r="R83" s="23">
        <f t="shared" si="6"/>
        <v>0.80000000000001137</v>
      </c>
      <c r="S83" s="23">
        <f t="shared" si="7"/>
        <v>-0.69999999999998863</v>
      </c>
      <c r="T83" s="23">
        <f t="shared" si="8"/>
        <v>0</v>
      </c>
      <c r="U83" s="23">
        <f t="shared" si="8"/>
        <v>1</v>
      </c>
    </row>
    <row r="84" spans="1:21" x14ac:dyDescent="0.25">
      <c r="A84" s="1">
        <v>36404</v>
      </c>
      <c r="B84" s="23">
        <v>167.9</v>
      </c>
      <c r="C84" s="23">
        <v>131.80000000000001</v>
      </c>
      <c r="D84" s="23">
        <v>101.9</v>
      </c>
      <c r="E84" s="23">
        <v>165.1</v>
      </c>
      <c r="F84" s="23">
        <v>165.2</v>
      </c>
      <c r="G84" s="23">
        <v>252.3</v>
      </c>
      <c r="H84" s="23">
        <v>262.60000000000002</v>
      </c>
      <c r="I84" s="23">
        <v>101.7</v>
      </c>
      <c r="J84" s="23">
        <v>146.5</v>
      </c>
      <c r="K84" s="23"/>
      <c r="L84" s="1">
        <v>36404</v>
      </c>
      <c r="M84" s="23">
        <f t="shared" si="9"/>
        <v>0.80000000000001137</v>
      </c>
      <c r="N84" s="23">
        <f t="shared" si="2"/>
        <v>4.3000000000000114</v>
      </c>
      <c r="O84" s="23">
        <f t="shared" si="3"/>
        <v>0.70000000000000284</v>
      </c>
      <c r="P84" s="23">
        <f t="shared" si="4"/>
        <v>0.40000000000000568</v>
      </c>
      <c r="Q84" s="23">
        <f t="shared" si="5"/>
        <v>0.19999999999998863</v>
      </c>
      <c r="R84" s="23">
        <f t="shared" si="6"/>
        <v>0.40000000000000568</v>
      </c>
      <c r="S84" s="23">
        <f t="shared" si="7"/>
        <v>5</v>
      </c>
      <c r="T84" s="23">
        <f t="shared" si="8"/>
        <v>-0.5</v>
      </c>
      <c r="U84" s="23">
        <f t="shared" si="8"/>
        <v>0.80000000000001137</v>
      </c>
    </row>
    <row r="85" spans="1:21" x14ac:dyDescent="0.25">
      <c r="A85" s="1">
        <v>36434</v>
      </c>
      <c r="B85" s="23">
        <v>168.2</v>
      </c>
      <c r="C85" s="23">
        <v>134.6</v>
      </c>
      <c r="D85" s="23">
        <v>102.1</v>
      </c>
      <c r="E85" s="23">
        <v>165.5</v>
      </c>
      <c r="F85" s="23">
        <v>165</v>
      </c>
      <c r="G85" s="23">
        <v>252.8</v>
      </c>
      <c r="H85" s="23">
        <v>263.2</v>
      </c>
      <c r="I85" s="23">
        <v>101.8</v>
      </c>
      <c r="J85" s="23">
        <v>147.30000000000001</v>
      </c>
      <c r="K85" s="23"/>
      <c r="L85" s="1">
        <v>36434</v>
      </c>
      <c r="M85" s="23">
        <f t="shared" si="9"/>
        <v>0.29999999999998295</v>
      </c>
      <c r="N85" s="23">
        <f t="shared" ref="N85:N148" si="10">C85-C84</f>
        <v>2.7999999999999829</v>
      </c>
      <c r="O85" s="23">
        <f t="shared" ref="O85:O148" si="11">D85-D84</f>
        <v>0.19999999999998863</v>
      </c>
      <c r="P85" s="23">
        <f t="shared" ref="P85:P148" si="12">E85-E84</f>
        <v>0.40000000000000568</v>
      </c>
      <c r="Q85" s="23">
        <f t="shared" ref="Q85:Q148" si="13">F85-F84</f>
        <v>-0.19999999999998863</v>
      </c>
      <c r="R85" s="23">
        <f t="shared" ref="R85:R148" si="14">G85-G84</f>
        <v>0.5</v>
      </c>
      <c r="S85" s="23">
        <f t="shared" ref="S85:S148" si="15">H85-H84</f>
        <v>0.59999999999996589</v>
      </c>
      <c r="T85" s="23">
        <f t="shared" ref="T85:U148" si="16">I85-I84</f>
        <v>9.9999999999994316E-2</v>
      </c>
      <c r="U85" s="23">
        <f t="shared" si="16"/>
        <v>0.80000000000001137</v>
      </c>
    </row>
    <row r="86" spans="1:21" x14ac:dyDescent="0.25">
      <c r="A86" s="1">
        <v>36465</v>
      </c>
      <c r="B86" s="23">
        <v>168.3</v>
      </c>
      <c r="C86" s="23">
        <v>133.6</v>
      </c>
      <c r="D86" s="23">
        <v>102.2</v>
      </c>
      <c r="E86" s="23">
        <v>165.7</v>
      </c>
      <c r="F86" s="23">
        <v>164.9</v>
      </c>
      <c r="G86" s="23">
        <v>253.3</v>
      </c>
      <c r="H86" s="23">
        <v>263</v>
      </c>
      <c r="I86" s="23">
        <v>101.9</v>
      </c>
      <c r="J86" s="23">
        <v>147.6</v>
      </c>
      <c r="K86" s="23"/>
      <c r="L86" s="1">
        <v>36465</v>
      </c>
      <c r="M86" s="23">
        <f t="shared" si="9"/>
        <v>0.10000000000002274</v>
      </c>
      <c r="N86" s="23">
        <f t="shared" si="10"/>
        <v>-1</v>
      </c>
      <c r="O86" s="23">
        <f t="shared" si="11"/>
        <v>0.10000000000000853</v>
      </c>
      <c r="P86" s="23">
        <f t="shared" si="12"/>
        <v>0.19999999999998863</v>
      </c>
      <c r="Q86" s="23">
        <f t="shared" si="13"/>
        <v>-9.9999999999994316E-2</v>
      </c>
      <c r="R86" s="23">
        <f t="shared" si="14"/>
        <v>0.5</v>
      </c>
      <c r="S86" s="23">
        <f t="shared" si="15"/>
        <v>-0.19999999999998863</v>
      </c>
      <c r="T86" s="23">
        <f t="shared" si="16"/>
        <v>0.10000000000000853</v>
      </c>
      <c r="U86" s="23">
        <f t="shared" si="16"/>
        <v>0.29999999999998295</v>
      </c>
    </row>
    <row r="87" spans="1:21" x14ac:dyDescent="0.25">
      <c r="A87" s="1">
        <v>36495</v>
      </c>
      <c r="B87" s="23">
        <v>168.3</v>
      </c>
      <c r="C87" s="23">
        <v>130.1</v>
      </c>
      <c r="D87" s="23">
        <v>102.3</v>
      </c>
      <c r="E87" s="23">
        <v>165.9</v>
      </c>
      <c r="F87" s="23">
        <v>164.8</v>
      </c>
      <c r="G87" s="23">
        <v>254.2</v>
      </c>
      <c r="H87" s="23">
        <v>263</v>
      </c>
      <c r="I87" s="23">
        <v>102</v>
      </c>
      <c r="J87" s="23">
        <v>148.30000000000001</v>
      </c>
      <c r="K87" s="23"/>
      <c r="L87" s="1">
        <v>36495</v>
      </c>
      <c r="M87" s="23">
        <f t="shared" si="9"/>
        <v>0</v>
      </c>
      <c r="N87" s="23">
        <f t="shared" si="10"/>
        <v>-3.5</v>
      </c>
      <c r="O87" s="23">
        <f t="shared" si="11"/>
        <v>9.9999999999994316E-2</v>
      </c>
      <c r="P87" s="23">
        <f t="shared" si="12"/>
        <v>0.20000000000001705</v>
      </c>
      <c r="Q87" s="23">
        <f t="shared" si="13"/>
        <v>-9.9999999999994316E-2</v>
      </c>
      <c r="R87" s="23">
        <f t="shared" si="14"/>
        <v>0.89999999999997726</v>
      </c>
      <c r="S87" s="23">
        <f t="shared" si="15"/>
        <v>0</v>
      </c>
      <c r="T87" s="23">
        <f t="shared" si="16"/>
        <v>9.9999999999994316E-2</v>
      </c>
      <c r="U87" s="23">
        <f t="shared" si="16"/>
        <v>0.70000000000001705</v>
      </c>
    </row>
    <row r="88" spans="1:21" x14ac:dyDescent="0.25">
      <c r="A88" s="1">
        <v>36526</v>
      </c>
      <c r="B88" s="23">
        <v>168.8</v>
      </c>
      <c r="C88" s="23">
        <v>126.8</v>
      </c>
      <c r="D88" s="23">
        <v>102.7</v>
      </c>
      <c r="E88" s="23">
        <v>166.6</v>
      </c>
      <c r="F88" s="23">
        <v>166</v>
      </c>
      <c r="G88" s="23">
        <v>255.5</v>
      </c>
      <c r="H88" s="23">
        <v>264.7</v>
      </c>
      <c r="I88" s="23">
        <v>102.3</v>
      </c>
      <c r="J88" s="23">
        <v>148.30000000000001</v>
      </c>
      <c r="K88" s="23"/>
      <c r="L88" s="1">
        <v>36526</v>
      </c>
      <c r="M88" s="23">
        <f t="shared" si="9"/>
        <v>0.5</v>
      </c>
      <c r="N88" s="23">
        <f t="shared" si="10"/>
        <v>-3.2999999999999972</v>
      </c>
      <c r="O88" s="23">
        <f t="shared" si="11"/>
        <v>0.40000000000000568</v>
      </c>
      <c r="P88" s="23">
        <f t="shared" si="12"/>
        <v>0.69999999999998863</v>
      </c>
      <c r="Q88" s="23">
        <f t="shared" si="13"/>
        <v>1.1999999999999886</v>
      </c>
      <c r="R88" s="23">
        <f t="shared" si="14"/>
        <v>1.3000000000000114</v>
      </c>
      <c r="S88" s="23">
        <f t="shared" si="15"/>
        <v>1.6999999999999886</v>
      </c>
      <c r="T88" s="23">
        <f t="shared" si="16"/>
        <v>0.29999999999999716</v>
      </c>
      <c r="U88" s="23">
        <f t="shared" si="16"/>
        <v>0</v>
      </c>
    </row>
    <row r="89" spans="1:21" x14ac:dyDescent="0.25">
      <c r="A89" s="1">
        <v>36557</v>
      </c>
      <c r="B89" s="23">
        <v>169.8</v>
      </c>
      <c r="C89" s="23">
        <v>129.19999999999999</v>
      </c>
      <c r="D89" s="23">
        <v>102.2</v>
      </c>
      <c r="E89" s="23">
        <v>166.8</v>
      </c>
      <c r="F89" s="23">
        <v>167.1</v>
      </c>
      <c r="G89" s="23">
        <v>257</v>
      </c>
      <c r="H89" s="23">
        <v>266.7</v>
      </c>
      <c r="I89" s="23">
        <v>102.5</v>
      </c>
      <c r="J89" s="23">
        <v>149.69999999999999</v>
      </c>
      <c r="K89" s="23"/>
      <c r="L89" s="1">
        <v>36557</v>
      </c>
      <c r="M89" s="23">
        <f t="shared" si="9"/>
        <v>1</v>
      </c>
      <c r="N89" s="23">
        <f t="shared" si="10"/>
        <v>2.3999999999999915</v>
      </c>
      <c r="O89" s="23">
        <f t="shared" si="11"/>
        <v>-0.5</v>
      </c>
      <c r="P89" s="23">
        <f t="shared" si="12"/>
        <v>0.20000000000001705</v>
      </c>
      <c r="Q89" s="23">
        <f t="shared" si="13"/>
        <v>1.0999999999999943</v>
      </c>
      <c r="R89" s="23">
        <f t="shared" si="14"/>
        <v>1.5</v>
      </c>
      <c r="S89" s="23">
        <f t="shared" si="15"/>
        <v>2</v>
      </c>
      <c r="T89" s="23">
        <f t="shared" si="16"/>
        <v>0.20000000000000284</v>
      </c>
      <c r="U89" s="23">
        <f t="shared" si="16"/>
        <v>1.3999999999999773</v>
      </c>
    </row>
    <row r="90" spans="1:21" x14ac:dyDescent="0.25">
      <c r="A90" s="1">
        <v>36586</v>
      </c>
      <c r="B90" s="23">
        <v>171.2</v>
      </c>
      <c r="C90" s="23">
        <v>132.5</v>
      </c>
      <c r="D90" s="23">
        <v>102</v>
      </c>
      <c r="E90" s="23">
        <v>167.1</v>
      </c>
      <c r="F90" s="23">
        <v>167.8</v>
      </c>
      <c r="G90" s="23">
        <v>258.10000000000002</v>
      </c>
      <c r="H90" s="23">
        <v>268</v>
      </c>
      <c r="I90" s="23">
        <v>102.9</v>
      </c>
      <c r="J90" s="23">
        <v>153.4</v>
      </c>
      <c r="K90" s="23"/>
      <c r="L90" s="1">
        <v>36586</v>
      </c>
      <c r="M90" s="23">
        <f t="shared" si="9"/>
        <v>1.3999999999999773</v>
      </c>
      <c r="N90" s="23">
        <f t="shared" si="10"/>
        <v>3.3000000000000114</v>
      </c>
      <c r="O90" s="23">
        <f t="shared" si="11"/>
        <v>-0.20000000000000284</v>
      </c>
      <c r="P90" s="23">
        <f t="shared" si="12"/>
        <v>0.29999999999998295</v>
      </c>
      <c r="Q90" s="23">
        <f t="shared" si="13"/>
        <v>0.70000000000001705</v>
      </c>
      <c r="R90" s="23">
        <f t="shared" si="14"/>
        <v>1.1000000000000227</v>
      </c>
      <c r="S90" s="23">
        <f t="shared" si="15"/>
        <v>1.3000000000000114</v>
      </c>
      <c r="T90" s="23">
        <f t="shared" si="16"/>
        <v>0.40000000000000568</v>
      </c>
      <c r="U90" s="23">
        <f t="shared" si="16"/>
        <v>3.7000000000000171</v>
      </c>
    </row>
    <row r="91" spans="1:21" x14ac:dyDescent="0.25">
      <c r="A91" s="1">
        <v>36617</v>
      </c>
      <c r="B91" s="23">
        <v>171.3</v>
      </c>
      <c r="C91" s="23">
        <v>133.30000000000001</v>
      </c>
      <c r="D91" s="23">
        <v>101.8</v>
      </c>
      <c r="E91" s="23">
        <v>167.2</v>
      </c>
      <c r="F91" s="23">
        <v>167.9</v>
      </c>
      <c r="G91" s="23">
        <v>258.8</v>
      </c>
      <c r="H91" s="23">
        <v>271.89999999999998</v>
      </c>
      <c r="I91" s="23">
        <v>102.9</v>
      </c>
      <c r="J91" s="23">
        <v>152.9</v>
      </c>
      <c r="K91" s="23"/>
      <c r="L91" s="1">
        <v>36617</v>
      </c>
      <c r="M91" s="23">
        <f t="shared" si="9"/>
        <v>0.10000000000002274</v>
      </c>
      <c r="N91" s="23">
        <f t="shared" si="10"/>
        <v>0.80000000000001137</v>
      </c>
      <c r="O91" s="23">
        <f t="shared" si="11"/>
        <v>-0.20000000000000284</v>
      </c>
      <c r="P91" s="23">
        <f t="shared" si="12"/>
        <v>9.9999999999994316E-2</v>
      </c>
      <c r="Q91" s="23">
        <f t="shared" si="13"/>
        <v>9.9999999999994316E-2</v>
      </c>
      <c r="R91" s="23">
        <f t="shared" si="14"/>
        <v>0.69999999999998863</v>
      </c>
      <c r="S91" s="23">
        <f t="shared" si="15"/>
        <v>3.8999999999999773</v>
      </c>
      <c r="T91" s="23">
        <f t="shared" si="16"/>
        <v>0</v>
      </c>
      <c r="U91" s="23">
        <f t="shared" si="16"/>
        <v>-0.5</v>
      </c>
    </row>
    <row r="92" spans="1:21" x14ac:dyDescent="0.25">
      <c r="A92" s="1">
        <v>36647</v>
      </c>
      <c r="B92" s="23">
        <v>171.5</v>
      </c>
      <c r="C92" s="23">
        <v>132.19999999999999</v>
      </c>
      <c r="D92" s="23">
        <v>101.8</v>
      </c>
      <c r="E92" s="23">
        <v>167.8</v>
      </c>
      <c r="F92" s="23">
        <v>168.1</v>
      </c>
      <c r="G92" s="23">
        <v>259.39999999999998</v>
      </c>
      <c r="H92" s="23">
        <v>270.2</v>
      </c>
      <c r="I92" s="23">
        <v>103.1</v>
      </c>
      <c r="J92" s="23">
        <v>153.1</v>
      </c>
      <c r="K92" s="23"/>
      <c r="L92" s="1">
        <v>36647</v>
      </c>
      <c r="M92" s="23">
        <f t="shared" si="9"/>
        <v>0.19999999999998863</v>
      </c>
      <c r="N92" s="23">
        <f t="shared" si="10"/>
        <v>-1.1000000000000227</v>
      </c>
      <c r="O92" s="23">
        <f t="shared" si="11"/>
        <v>0</v>
      </c>
      <c r="P92" s="23">
        <f t="shared" si="12"/>
        <v>0.60000000000002274</v>
      </c>
      <c r="Q92" s="23">
        <f t="shared" si="13"/>
        <v>0.19999999999998863</v>
      </c>
      <c r="R92" s="23">
        <f t="shared" si="14"/>
        <v>0.59999999999996589</v>
      </c>
      <c r="S92" s="23">
        <f t="shared" si="15"/>
        <v>-1.6999999999999886</v>
      </c>
      <c r="T92" s="23">
        <f t="shared" si="16"/>
        <v>0.19999999999998863</v>
      </c>
      <c r="U92" s="23">
        <f t="shared" si="16"/>
        <v>0.19999999999998863</v>
      </c>
    </row>
    <row r="93" spans="1:21" x14ac:dyDescent="0.25">
      <c r="A93" s="1">
        <v>36678</v>
      </c>
      <c r="B93" s="23">
        <v>172.4</v>
      </c>
      <c r="C93" s="23">
        <v>128.30000000000001</v>
      </c>
      <c r="D93" s="23">
        <v>101.5</v>
      </c>
      <c r="E93" s="23">
        <v>167.9</v>
      </c>
      <c r="F93" s="23">
        <v>169.6</v>
      </c>
      <c r="G93" s="23">
        <v>260.5</v>
      </c>
      <c r="H93" s="23">
        <v>269.60000000000002</v>
      </c>
      <c r="I93" s="23">
        <v>103.4</v>
      </c>
      <c r="J93" s="23">
        <v>155.69999999999999</v>
      </c>
      <c r="K93" s="23"/>
      <c r="L93" s="1">
        <v>36678</v>
      </c>
      <c r="M93" s="23">
        <f t="shared" si="9"/>
        <v>0.90000000000000568</v>
      </c>
      <c r="N93" s="23">
        <f t="shared" si="10"/>
        <v>-3.8999999999999773</v>
      </c>
      <c r="O93" s="23">
        <f t="shared" si="11"/>
        <v>-0.29999999999999716</v>
      </c>
      <c r="P93" s="23">
        <f t="shared" si="12"/>
        <v>9.9999999999994316E-2</v>
      </c>
      <c r="Q93" s="23">
        <f t="shared" si="13"/>
        <v>1.5</v>
      </c>
      <c r="R93" s="23">
        <f t="shared" si="14"/>
        <v>1.1000000000000227</v>
      </c>
      <c r="S93" s="23">
        <f t="shared" si="15"/>
        <v>-0.59999999999996589</v>
      </c>
      <c r="T93" s="23">
        <f t="shared" si="16"/>
        <v>0.30000000000001137</v>
      </c>
      <c r="U93" s="23">
        <f t="shared" si="16"/>
        <v>2.5999999999999943</v>
      </c>
    </row>
    <row r="94" spans="1:21" x14ac:dyDescent="0.25">
      <c r="A94" s="1">
        <v>36708</v>
      </c>
      <c r="B94" s="23">
        <v>172.8</v>
      </c>
      <c r="C94" s="23">
        <v>124.5</v>
      </c>
      <c r="D94" s="23">
        <v>102</v>
      </c>
      <c r="E94" s="23">
        <v>168.7</v>
      </c>
      <c r="F94" s="23">
        <v>170.6</v>
      </c>
      <c r="G94" s="23">
        <v>261.39999999999998</v>
      </c>
      <c r="H94" s="23">
        <v>272.2</v>
      </c>
      <c r="I94" s="23">
        <v>103.7</v>
      </c>
      <c r="J94" s="23">
        <v>155</v>
      </c>
      <c r="K94" s="23"/>
      <c r="L94" s="1">
        <v>36708</v>
      </c>
      <c r="M94" s="23">
        <f t="shared" si="9"/>
        <v>0.40000000000000568</v>
      </c>
      <c r="N94" s="23">
        <f t="shared" si="10"/>
        <v>-3.8000000000000114</v>
      </c>
      <c r="O94" s="23">
        <f t="shared" si="11"/>
        <v>0.5</v>
      </c>
      <c r="P94" s="23">
        <f t="shared" si="12"/>
        <v>0.79999999999998295</v>
      </c>
      <c r="Q94" s="23">
        <f t="shared" si="13"/>
        <v>1</v>
      </c>
      <c r="R94" s="23">
        <f t="shared" si="14"/>
        <v>0.89999999999997726</v>
      </c>
      <c r="S94" s="23">
        <f t="shared" si="15"/>
        <v>2.5999999999999659</v>
      </c>
      <c r="T94" s="23">
        <f t="shared" si="16"/>
        <v>0.29999999999999716</v>
      </c>
      <c r="U94" s="23">
        <f t="shared" si="16"/>
        <v>-0.69999999999998863</v>
      </c>
    </row>
    <row r="95" spans="1:21" x14ac:dyDescent="0.25">
      <c r="A95" s="1">
        <v>36739</v>
      </c>
      <c r="B95" s="23">
        <v>172.8</v>
      </c>
      <c r="C95" s="23">
        <v>125.3</v>
      </c>
      <c r="D95" s="23">
        <v>102.8</v>
      </c>
      <c r="E95" s="23">
        <v>169.2</v>
      </c>
      <c r="F95" s="23">
        <v>170.9</v>
      </c>
      <c r="G95" s="23">
        <v>262.60000000000002</v>
      </c>
      <c r="H95" s="23">
        <v>271.60000000000002</v>
      </c>
      <c r="I95" s="23">
        <v>103.9</v>
      </c>
      <c r="J95" s="23">
        <v>153.19999999999999</v>
      </c>
      <c r="K95" s="23"/>
      <c r="L95" s="1">
        <v>36739</v>
      </c>
      <c r="M95" s="23">
        <f t="shared" si="9"/>
        <v>0</v>
      </c>
      <c r="N95" s="23">
        <f t="shared" si="10"/>
        <v>0.79999999999999716</v>
      </c>
      <c r="O95" s="23">
        <f t="shared" si="11"/>
        <v>0.79999999999999716</v>
      </c>
      <c r="P95" s="23">
        <f t="shared" si="12"/>
        <v>0.5</v>
      </c>
      <c r="Q95" s="23">
        <f t="shared" si="13"/>
        <v>0.30000000000001137</v>
      </c>
      <c r="R95" s="23">
        <f t="shared" si="14"/>
        <v>1.2000000000000455</v>
      </c>
      <c r="S95" s="23">
        <f t="shared" si="15"/>
        <v>-0.59999999999996589</v>
      </c>
      <c r="T95" s="23">
        <f t="shared" si="16"/>
        <v>0.20000000000000284</v>
      </c>
      <c r="U95" s="23">
        <f t="shared" si="16"/>
        <v>-1.8000000000000114</v>
      </c>
    </row>
    <row r="96" spans="1:21" x14ac:dyDescent="0.25">
      <c r="A96" s="1">
        <v>36770</v>
      </c>
      <c r="B96" s="23">
        <v>173.7</v>
      </c>
      <c r="C96" s="23">
        <v>130.4</v>
      </c>
      <c r="D96" s="23">
        <v>102.9</v>
      </c>
      <c r="E96" s="23">
        <v>169.4</v>
      </c>
      <c r="F96" s="23">
        <v>171.4</v>
      </c>
      <c r="G96" s="23">
        <v>263.10000000000002</v>
      </c>
      <c r="H96" s="23">
        <v>274.7</v>
      </c>
      <c r="I96" s="23">
        <v>103.8</v>
      </c>
      <c r="J96" s="23">
        <v>154.69999999999999</v>
      </c>
      <c r="K96" s="23"/>
      <c r="L96" s="1">
        <v>36770</v>
      </c>
      <c r="M96" s="23">
        <f t="shared" si="9"/>
        <v>0.89999999999997726</v>
      </c>
      <c r="N96" s="23">
        <f t="shared" si="10"/>
        <v>5.1000000000000085</v>
      </c>
      <c r="O96" s="23">
        <f t="shared" si="11"/>
        <v>0.10000000000000853</v>
      </c>
      <c r="P96" s="23">
        <f t="shared" si="12"/>
        <v>0.20000000000001705</v>
      </c>
      <c r="Q96" s="23">
        <f t="shared" si="13"/>
        <v>0.5</v>
      </c>
      <c r="R96" s="23">
        <f t="shared" si="14"/>
        <v>0.5</v>
      </c>
      <c r="S96" s="23">
        <f t="shared" si="15"/>
        <v>3.0999999999999659</v>
      </c>
      <c r="T96" s="23">
        <f t="shared" si="16"/>
        <v>-0.10000000000000853</v>
      </c>
      <c r="U96" s="23">
        <f t="shared" si="16"/>
        <v>1.5</v>
      </c>
    </row>
    <row r="97" spans="1:21" x14ac:dyDescent="0.25">
      <c r="A97" s="1">
        <v>36800</v>
      </c>
      <c r="B97" s="23">
        <v>174</v>
      </c>
      <c r="C97" s="23">
        <v>132.80000000000001</v>
      </c>
      <c r="D97" s="23">
        <v>103.6</v>
      </c>
      <c r="E97" s="23">
        <v>169.6</v>
      </c>
      <c r="F97" s="23">
        <v>171.7</v>
      </c>
      <c r="G97" s="23">
        <v>263.7</v>
      </c>
      <c r="H97" s="23">
        <v>273</v>
      </c>
      <c r="I97" s="23">
        <v>103.8</v>
      </c>
      <c r="J97" s="23">
        <v>154.4</v>
      </c>
      <c r="K97" s="23"/>
      <c r="L97" s="1">
        <v>36800</v>
      </c>
      <c r="M97" s="23">
        <f t="shared" si="9"/>
        <v>0.30000000000001137</v>
      </c>
      <c r="N97" s="23">
        <f t="shared" si="10"/>
        <v>2.4000000000000057</v>
      </c>
      <c r="O97" s="23">
        <f t="shared" si="11"/>
        <v>0.69999999999998863</v>
      </c>
      <c r="P97" s="23">
        <f t="shared" si="12"/>
        <v>0.19999999999998863</v>
      </c>
      <c r="Q97" s="23">
        <f t="shared" si="13"/>
        <v>0.29999999999998295</v>
      </c>
      <c r="R97" s="23">
        <f t="shared" si="14"/>
        <v>0.59999999999996589</v>
      </c>
      <c r="S97" s="23">
        <f t="shared" si="15"/>
        <v>-1.6999999999999886</v>
      </c>
      <c r="T97" s="23">
        <f t="shared" si="16"/>
        <v>0</v>
      </c>
      <c r="U97" s="23">
        <f t="shared" si="16"/>
        <v>-0.29999999999998295</v>
      </c>
    </row>
    <row r="98" spans="1:21" x14ac:dyDescent="0.25">
      <c r="A98" s="1">
        <v>36831</v>
      </c>
      <c r="B98" s="23">
        <v>174.1</v>
      </c>
      <c r="C98" s="23">
        <v>131.80000000000001</v>
      </c>
      <c r="D98" s="23">
        <v>103.2</v>
      </c>
      <c r="E98" s="23">
        <v>169.5</v>
      </c>
      <c r="F98" s="23">
        <v>171.6</v>
      </c>
      <c r="G98" s="23">
        <v>264.10000000000002</v>
      </c>
      <c r="H98" s="23">
        <v>276.2</v>
      </c>
      <c r="I98" s="23">
        <v>103.7</v>
      </c>
      <c r="J98" s="23">
        <v>155.19999999999999</v>
      </c>
      <c r="K98" s="23"/>
      <c r="L98" s="1">
        <v>36831</v>
      </c>
      <c r="M98" s="23">
        <f t="shared" si="9"/>
        <v>9.9999999999994316E-2</v>
      </c>
      <c r="N98" s="23">
        <f t="shared" si="10"/>
        <v>-1</v>
      </c>
      <c r="O98" s="23">
        <f t="shared" si="11"/>
        <v>-0.39999999999999147</v>
      </c>
      <c r="P98" s="23">
        <f t="shared" si="12"/>
        <v>-9.9999999999994316E-2</v>
      </c>
      <c r="Q98" s="23">
        <f t="shared" si="13"/>
        <v>-9.9999999999994316E-2</v>
      </c>
      <c r="R98" s="23">
        <f t="shared" si="14"/>
        <v>0.40000000000003411</v>
      </c>
      <c r="S98" s="23">
        <f t="shared" si="15"/>
        <v>3.1999999999999886</v>
      </c>
      <c r="T98" s="23">
        <f t="shared" si="16"/>
        <v>-9.9999999999994316E-2</v>
      </c>
      <c r="U98" s="23">
        <f t="shared" si="16"/>
        <v>0.79999999999998295</v>
      </c>
    </row>
    <row r="99" spans="1:21" x14ac:dyDescent="0.25">
      <c r="A99" s="1">
        <v>36861</v>
      </c>
      <c r="B99" s="23">
        <v>174</v>
      </c>
      <c r="C99" s="23">
        <v>127.8</v>
      </c>
      <c r="D99" s="23">
        <v>103.6</v>
      </c>
      <c r="E99" s="23">
        <v>170.5</v>
      </c>
      <c r="F99" s="23">
        <v>171.9</v>
      </c>
      <c r="G99" s="23">
        <v>264.8</v>
      </c>
      <c r="H99" s="23">
        <v>274</v>
      </c>
      <c r="I99" s="23">
        <v>103.7</v>
      </c>
      <c r="J99" s="23">
        <v>154.4</v>
      </c>
      <c r="K99" s="23"/>
      <c r="L99" s="1">
        <v>36861</v>
      </c>
      <c r="M99" s="23">
        <f t="shared" si="9"/>
        <v>-9.9999999999994316E-2</v>
      </c>
      <c r="N99" s="23">
        <f t="shared" si="10"/>
        <v>-4.0000000000000142</v>
      </c>
      <c r="O99" s="23">
        <f t="shared" si="11"/>
        <v>0.39999999999999147</v>
      </c>
      <c r="P99" s="23">
        <f t="shared" si="12"/>
        <v>1</v>
      </c>
      <c r="Q99" s="23">
        <f t="shared" si="13"/>
        <v>0.30000000000001137</v>
      </c>
      <c r="R99" s="23">
        <f t="shared" si="14"/>
        <v>0.69999999999998863</v>
      </c>
      <c r="S99" s="23">
        <f t="shared" si="15"/>
        <v>-2.1999999999999886</v>
      </c>
      <c r="T99" s="23">
        <f t="shared" si="16"/>
        <v>0</v>
      </c>
      <c r="U99" s="23">
        <f t="shared" si="16"/>
        <v>-0.79999999999998295</v>
      </c>
    </row>
    <row r="100" spans="1:21" x14ac:dyDescent="0.25">
      <c r="A100" s="1">
        <v>36892</v>
      </c>
      <c r="B100" s="23">
        <v>175.1</v>
      </c>
      <c r="C100" s="23">
        <v>125.4</v>
      </c>
      <c r="D100" s="23">
        <v>103.9</v>
      </c>
      <c r="E100" s="23">
        <v>171.4</v>
      </c>
      <c r="F100" s="23">
        <v>174.1</v>
      </c>
      <c r="G100" s="23">
        <v>267.10000000000002</v>
      </c>
      <c r="H100" s="23">
        <v>275.89999999999998</v>
      </c>
      <c r="I100" s="23">
        <v>104.1</v>
      </c>
      <c r="J100" s="23">
        <v>154.4</v>
      </c>
      <c r="K100" s="23"/>
      <c r="L100" s="1">
        <v>36892</v>
      </c>
      <c r="M100" s="23">
        <f t="shared" si="9"/>
        <v>1.0999999999999943</v>
      </c>
      <c r="N100" s="23">
        <f t="shared" si="10"/>
        <v>-2.3999999999999915</v>
      </c>
      <c r="O100" s="23">
        <f t="shared" si="11"/>
        <v>0.30000000000001137</v>
      </c>
      <c r="P100" s="23">
        <f t="shared" si="12"/>
        <v>0.90000000000000568</v>
      </c>
      <c r="Q100" s="23">
        <f t="shared" si="13"/>
        <v>2.1999999999999886</v>
      </c>
      <c r="R100" s="23">
        <f t="shared" si="14"/>
        <v>2.3000000000000114</v>
      </c>
      <c r="S100" s="23">
        <f t="shared" si="15"/>
        <v>1.8999999999999773</v>
      </c>
      <c r="T100" s="23">
        <f t="shared" si="16"/>
        <v>0.39999999999999147</v>
      </c>
      <c r="U100" s="23">
        <f t="shared" si="16"/>
        <v>0</v>
      </c>
    </row>
    <row r="101" spans="1:21" x14ac:dyDescent="0.25">
      <c r="A101" s="1">
        <v>36923</v>
      </c>
      <c r="B101" s="23">
        <v>175.8</v>
      </c>
      <c r="C101" s="23">
        <v>128.4</v>
      </c>
      <c r="D101" s="23">
        <v>104</v>
      </c>
      <c r="E101" s="23">
        <v>171.8</v>
      </c>
      <c r="F101" s="23">
        <v>174.7</v>
      </c>
      <c r="G101" s="23">
        <v>268.89999999999998</v>
      </c>
      <c r="H101" s="23">
        <v>277.2</v>
      </c>
      <c r="I101" s="23">
        <v>104.3</v>
      </c>
      <c r="J101" s="23">
        <v>154.9</v>
      </c>
      <c r="K101" s="23"/>
      <c r="L101" s="1">
        <v>36923</v>
      </c>
      <c r="M101" s="23">
        <f t="shared" si="9"/>
        <v>0.70000000000001705</v>
      </c>
      <c r="N101" s="23">
        <f t="shared" si="10"/>
        <v>3</v>
      </c>
      <c r="O101" s="23">
        <f t="shared" si="11"/>
        <v>9.9999999999994316E-2</v>
      </c>
      <c r="P101" s="23">
        <f t="shared" si="12"/>
        <v>0.40000000000000568</v>
      </c>
      <c r="Q101" s="23">
        <f t="shared" si="13"/>
        <v>0.59999999999999432</v>
      </c>
      <c r="R101" s="23">
        <f t="shared" si="14"/>
        <v>1.7999999999999545</v>
      </c>
      <c r="S101" s="23">
        <f t="shared" si="15"/>
        <v>1.3000000000000114</v>
      </c>
      <c r="T101" s="23">
        <f t="shared" si="16"/>
        <v>0.20000000000000284</v>
      </c>
      <c r="U101" s="23">
        <f t="shared" si="16"/>
        <v>0.5</v>
      </c>
    </row>
    <row r="102" spans="1:21" x14ac:dyDescent="0.25">
      <c r="A102" s="1">
        <v>36951</v>
      </c>
      <c r="B102" s="23">
        <v>176.2</v>
      </c>
      <c r="C102" s="23">
        <v>132.19999999999999</v>
      </c>
      <c r="D102" s="23">
        <v>104.3</v>
      </c>
      <c r="E102" s="23">
        <v>172.2</v>
      </c>
      <c r="F102" s="23">
        <v>175.4</v>
      </c>
      <c r="G102" s="23">
        <v>270</v>
      </c>
      <c r="H102" s="23">
        <v>277.7</v>
      </c>
      <c r="I102" s="23">
        <v>104.3</v>
      </c>
      <c r="J102" s="23">
        <v>153.9</v>
      </c>
      <c r="K102" s="23"/>
      <c r="L102" s="1">
        <v>36951</v>
      </c>
      <c r="M102" s="23">
        <f t="shared" si="9"/>
        <v>0.39999999999997726</v>
      </c>
      <c r="N102" s="23">
        <f t="shared" si="10"/>
        <v>3.7999999999999829</v>
      </c>
      <c r="O102" s="23">
        <f t="shared" si="11"/>
        <v>0.29999999999999716</v>
      </c>
      <c r="P102" s="23">
        <f t="shared" si="12"/>
        <v>0.39999999999997726</v>
      </c>
      <c r="Q102" s="23">
        <f t="shared" si="13"/>
        <v>0.70000000000001705</v>
      </c>
      <c r="R102" s="23">
        <f t="shared" si="14"/>
        <v>1.1000000000000227</v>
      </c>
      <c r="S102" s="23">
        <f t="shared" si="15"/>
        <v>0.5</v>
      </c>
      <c r="T102" s="23">
        <f t="shared" si="16"/>
        <v>0</v>
      </c>
      <c r="U102" s="23">
        <f t="shared" si="16"/>
        <v>-1</v>
      </c>
    </row>
    <row r="103" spans="1:21" x14ac:dyDescent="0.25">
      <c r="A103" s="1">
        <v>36982</v>
      </c>
      <c r="B103" s="23">
        <v>176.9</v>
      </c>
      <c r="C103" s="23">
        <v>131.9</v>
      </c>
      <c r="D103" s="23">
        <v>104.1</v>
      </c>
      <c r="E103" s="23">
        <v>172.4</v>
      </c>
      <c r="F103" s="23">
        <v>175.4</v>
      </c>
      <c r="G103" s="23">
        <v>270.8</v>
      </c>
      <c r="H103" s="23">
        <v>281.3</v>
      </c>
      <c r="I103" s="23">
        <v>105</v>
      </c>
      <c r="J103" s="23">
        <v>156.1</v>
      </c>
      <c r="K103" s="23"/>
      <c r="L103" s="1">
        <v>36982</v>
      </c>
      <c r="M103" s="23">
        <f t="shared" si="9"/>
        <v>0.70000000000001705</v>
      </c>
      <c r="N103" s="23">
        <f t="shared" si="10"/>
        <v>-0.29999999999998295</v>
      </c>
      <c r="O103" s="23">
        <f t="shared" si="11"/>
        <v>-0.20000000000000284</v>
      </c>
      <c r="P103" s="23">
        <f t="shared" si="12"/>
        <v>0.20000000000001705</v>
      </c>
      <c r="Q103" s="23">
        <f t="shared" si="13"/>
        <v>0</v>
      </c>
      <c r="R103" s="23">
        <f t="shared" si="14"/>
        <v>0.80000000000001137</v>
      </c>
      <c r="S103" s="23">
        <f t="shared" si="15"/>
        <v>3.6000000000000227</v>
      </c>
      <c r="T103" s="23">
        <f t="shared" si="16"/>
        <v>0.70000000000000284</v>
      </c>
      <c r="U103" s="23">
        <f t="shared" si="16"/>
        <v>2.1999999999999886</v>
      </c>
    </row>
    <row r="104" spans="1:21" x14ac:dyDescent="0.25">
      <c r="A104" s="1">
        <v>37012</v>
      </c>
      <c r="B104" s="23">
        <v>177.7</v>
      </c>
      <c r="C104" s="23">
        <v>129.80000000000001</v>
      </c>
      <c r="D104" s="23">
        <v>104</v>
      </c>
      <c r="E104" s="23">
        <v>172.9</v>
      </c>
      <c r="F104" s="23">
        <v>175.9</v>
      </c>
      <c r="G104" s="23">
        <v>271.39999999999998</v>
      </c>
      <c r="H104" s="23">
        <v>280.2</v>
      </c>
      <c r="I104" s="23">
        <v>105</v>
      </c>
      <c r="J104" s="23">
        <v>159.19999999999999</v>
      </c>
      <c r="K104" s="23"/>
      <c r="L104" s="1">
        <v>37012</v>
      </c>
      <c r="M104" s="23">
        <f t="shared" si="9"/>
        <v>0.79999999999998295</v>
      </c>
      <c r="N104" s="23">
        <f t="shared" si="10"/>
        <v>-2.0999999999999943</v>
      </c>
      <c r="O104" s="23">
        <f t="shared" si="11"/>
        <v>-9.9999999999994316E-2</v>
      </c>
      <c r="P104" s="23">
        <f t="shared" si="12"/>
        <v>0.5</v>
      </c>
      <c r="Q104" s="23">
        <f t="shared" si="13"/>
        <v>0.5</v>
      </c>
      <c r="R104" s="23">
        <f t="shared" si="14"/>
        <v>0.59999999999996589</v>
      </c>
      <c r="S104" s="23">
        <f t="shared" si="15"/>
        <v>-1.1000000000000227</v>
      </c>
      <c r="T104" s="23">
        <f t="shared" si="16"/>
        <v>0</v>
      </c>
      <c r="U104" s="23">
        <f t="shared" si="16"/>
        <v>3.0999999999999943</v>
      </c>
    </row>
    <row r="105" spans="1:21" x14ac:dyDescent="0.25">
      <c r="A105" s="1">
        <v>37043</v>
      </c>
      <c r="B105" s="23">
        <v>178</v>
      </c>
      <c r="C105" s="23">
        <v>126.3</v>
      </c>
      <c r="D105" s="23">
        <v>104.4</v>
      </c>
      <c r="E105" s="23">
        <v>173.4</v>
      </c>
      <c r="F105" s="23">
        <v>177.3</v>
      </c>
      <c r="G105" s="23">
        <v>272.5</v>
      </c>
      <c r="H105" s="23">
        <v>281.2</v>
      </c>
      <c r="I105" s="23">
        <v>104.8</v>
      </c>
      <c r="J105" s="23">
        <v>158.30000000000001</v>
      </c>
      <c r="K105" s="23"/>
      <c r="L105" s="1">
        <v>37043</v>
      </c>
      <c r="M105" s="23">
        <f t="shared" si="9"/>
        <v>0.30000000000001137</v>
      </c>
      <c r="N105" s="23">
        <f t="shared" si="10"/>
        <v>-3.5000000000000142</v>
      </c>
      <c r="O105" s="23">
        <f t="shared" si="11"/>
        <v>0.40000000000000568</v>
      </c>
      <c r="P105" s="23">
        <f t="shared" si="12"/>
        <v>0.5</v>
      </c>
      <c r="Q105" s="23">
        <f t="shared" si="13"/>
        <v>1.4000000000000057</v>
      </c>
      <c r="R105" s="23">
        <f t="shared" si="14"/>
        <v>1.1000000000000227</v>
      </c>
      <c r="S105" s="23">
        <f t="shared" si="15"/>
        <v>1</v>
      </c>
      <c r="T105" s="23">
        <f t="shared" si="16"/>
        <v>-0.20000000000000284</v>
      </c>
      <c r="U105" s="23">
        <f t="shared" si="16"/>
        <v>-0.89999999999997726</v>
      </c>
    </row>
    <row r="106" spans="1:21" x14ac:dyDescent="0.25">
      <c r="A106" s="1">
        <v>37073</v>
      </c>
      <c r="B106" s="23">
        <v>177.5</v>
      </c>
      <c r="C106" s="23">
        <v>122.6</v>
      </c>
      <c r="D106" s="23">
        <v>104.8</v>
      </c>
      <c r="E106" s="23">
        <v>174</v>
      </c>
      <c r="F106" s="23">
        <v>177.6</v>
      </c>
      <c r="G106" s="23">
        <v>273.10000000000002</v>
      </c>
      <c r="H106" s="23">
        <v>285.8</v>
      </c>
      <c r="I106" s="23">
        <v>105</v>
      </c>
      <c r="J106" s="23">
        <v>154.4</v>
      </c>
      <c r="K106" s="23"/>
      <c r="L106" s="1">
        <v>37073</v>
      </c>
      <c r="M106" s="23">
        <f t="shared" si="9"/>
        <v>-0.5</v>
      </c>
      <c r="N106" s="23">
        <f t="shared" si="10"/>
        <v>-3.7000000000000028</v>
      </c>
      <c r="O106" s="23">
        <f t="shared" si="11"/>
        <v>0.39999999999999147</v>
      </c>
      <c r="P106" s="23">
        <f t="shared" si="12"/>
        <v>0.59999999999999432</v>
      </c>
      <c r="Q106" s="23">
        <f t="shared" si="13"/>
        <v>0.29999999999998295</v>
      </c>
      <c r="R106" s="23">
        <f t="shared" si="14"/>
        <v>0.60000000000002274</v>
      </c>
      <c r="S106" s="23">
        <f t="shared" si="15"/>
        <v>4.6000000000000227</v>
      </c>
      <c r="T106" s="23">
        <f t="shared" si="16"/>
        <v>0.20000000000000284</v>
      </c>
      <c r="U106" s="23">
        <f t="shared" si="16"/>
        <v>-3.9000000000000057</v>
      </c>
    </row>
    <row r="107" spans="1:21" x14ac:dyDescent="0.25">
      <c r="A107" s="1">
        <v>37104</v>
      </c>
      <c r="B107" s="23">
        <v>177.5</v>
      </c>
      <c r="C107" s="23">
        <v>122.6</v>
      </c>
      <c r="D107" s="23">
        <v>105.8</v>
      </c>
      <c r="E107" s="23">
        <v>174.4</v>
      </c>
      <c r="F107" s="23">
        <v>178</v>
      </c>
      <c r="G107" s="23">
        <v>274.39999999999998</v>
      </c>
      <c r="H107" s="23">
        <v>283.3</v>
      </c>
      <c r="I107" s="23">
        <v>105.1</v>
      </c>
      <c r="J107" s="23">
        <v>153.30000000000001</v>
      </c>
      <c r="K107" s="23"/>
      <c r="L107" s="1">
        <v>37104</v>
      </c>
      <c r="M107" s="23">
        <f t="shared" si="9"/>
        <v>0</v>
      </c>
      <c r="N107" s="23">
        <f t="shared" si="10"/>
        <v>0</v>
      </c>
      <c r="O107" s="23">
        <f t="shared" si="11"/>
        <v>1</v>
      </c>
      <c r="P107" s="23">
        <f t="shared" si="12"/>
        <v>0.40000000000000568</v>
      </c>
      <c r="Q107" s="23">
        <f t="shared" si="13"/>
        <v>0.40000000000000568</v>
      </c>
      <c r="R107" s="23">
        <f t="shared" si="14"/>
        <v>1.2999999999999545</v>
      </c>
      <c r="S107" s="23">
        <f t="shared" si="15"/>
        <v>-2.5</v>
      </c>
      <c r="T107" s="23">
        <f t="shared" si="16"/>
        <v>9.9999999999994316E-2</v>
      </c>
      <c r="U107" s="23">
        <f t="shared" si="16"/>
        <v>-1.0999999999999943</v>
      </c>
    </row>
    <row r="108" spans="1:21" x14ac:dyDescent="0.25">
      <c r="A108" s="1">
        <v>37135</v>
      </c>
      <c r="B108" s="23">
        <v>178.3</v>
      </c>
      <c r="C108" s="23">
        <v>126.8</v>
      </c>
      <c r="D108" s="23">
        <v>106.6</v>
      </c>
      <c r="E108" s="23">
        <v>174.6</v>
      </c>
      <c r="F108" s="23">
        <v>177.4</v>
      </c>
      <c r="G108" s="23">
        <v>275</v>
      </c>
      <c r="H108" s="23">
        <v>287.8</v>
      </c>
      <c r="I108" s="23">
        <v>105.2</v>
      </c>
      <c r="J108" s="23">
        <v>155.5</v>
      </c>
      <c r="K108" s="23"/>
      <c r="L108" s="1">
        <v>37135</v>
      </c>
      <c r="M108" s="23">
        <f t="shared" si="9"/>
        <v>0.80000000000001137</v>
      </c>
      <c r="N108" s="23">
        <f t="shared" si="10"/>
        <v>4.2000000000000028</v>
      </c>
      <c r="O108" s="23">
        <f t="shared" si="11"/>
        <v>0.79999999999999716</v>
      </c>
      <c r="P108" s="23">
        <f t="shared" si="12"/>
        <v>0.19999999999998863</v>
      </c>
      <c r="Q108" s="23">
        <f t="shared" si="13"/>
        <v>-0.59999999999999432</v>
      </c>
      <c r="R108" s="23">
        <f t="shared" si="14"/>
        <v>0.60000000000002274</v>
      </c>
      <c r="S108" s="23">
        <f t="shared" si="15"/>
        <v>4.5</v>
      </c>
      <c r="T108" s="23">
        <f t="shared" si="16"/>
        <v>0.10000000000000853</v>
      </c>
      <c r="U108" s="23">
        <f t="shared" si="16"/>
        <v>2.1999999999999886</v>
      </c>
    </row>
    <row r="109" spans="1:21" x14ac:dyDescent="0.25">
      <c r="A109" s="1">
        <v>37165</v>
      </c>
      <c r="B109" s="23">
        <v>177.7</v>
      </c>
      <c r="C109" s="23">
        <v>129.5</v>
      </c>
      <c r="D109" s="23">
        <v>107.1</v>
      </c>
      <c r="E109" s="23">
        <v>175.3</v>
      </c>
      <c r="F109" s="23">
        <v>176.7</v>
      </c>
      <c r="G109" s="23">
        <v>275.89999999999998</v>
      </c>
      <c r="H109" s="23">
        <v>285.60000000000002</v>
      </c>
      <c r="I109" s="23">
        <v>105.3</v>
      </c>
      <c r="J109" s="23">
        <v>152.30000000000001</v>
      </c>
      <c r="K109" s="23"/>
      <c r="L109" s="1">
        <v>37165</v>
      </c>
      <c r="M109" s="23">
        <f t="shared" si="9"/>
        <v>-0.60000000000002274</v>
      </c>
      <c r="N109" s="23">
        <f t="shared" si="10"/>
        <v>2.7000000000000028</v>
      </c>
      <c r="O109" s="23">
        <f t="shared" si="11"/>
        <v>0.5</v>
      </c>
      <c r="P109" s="23">
        <f t="shared" si="12"/>
        <v>0.70000000000001705</v>
      </c>
      <c r="Q109" s="23">
        <f t="shared" si="13"/>
        <v>-0.70000000000001705</v>
      </c>
      <c r="R109" s="23">
        <f t="shared" si="14"/>
        <v>0.89999999999997726</v>
      </c>
      <c r="S109" s="23">
        <f t="shared" si="15"/>
        <v>-2.1999999999999886</v>
      </c>
      <c r="T109" s="23">
        <f t="shared" si="16"/>
        <v>9.9999999999994316E-2</v>
      </c>
      <c r="U109" s="23">
        <f t="shared" si="16"/>
        <v>-3.1999999999999886</v>
      </c>
    </row>
    <row r="110" spans="1:21" x14ac:dyDescent="0.25">
      <c r="A110" s="1">
        <v>37196</v>
      </c>
      <c r="B110" s="23">
        <v>177.4</v>
      </c>
      <c r="C110" s="23">
        <v>128</v>
      </c>
      <c r="D110" s="23">
        <v>107</v>
      </c>
      <c r="E110" s="23">
        <v>175.2</v>
      </c>
      <c r="F110" s="23">
        <v>176.9</v>
      </c>
      <c r="G110" s="23">
        <v>276.7</v>
      </c>
      <c r="H110" s="23">
        <v>289.2</v>
      </c>
      <c r="I110" s="23">
        <v>105.5</v>
      </c>
      <c r="J110" s="23">
        <v>150.19999999999999</v>
      </c>
      <c r="K110" s="23"/>
      <c r="L110" s="1">
        <v>37196</v>
      </c>
      <c r="M110" s="23">
        <f t="shared" si="9"/>
        <v>-0.29999999999998295</v>
      </c>
      <c r="N110" s="23">
        <f t="shared" si="10"/>
        <v>-1.5</v>
      </c>
      <c r="O110" s="23">
        <f t="shared" si="11"/>
        <v>-9.9999999999994316E-2</v>
      </c>
      <c r="P110" s="23">
        <f t="shared" si="12"/>
        <v>-0.10000000000002274</v>
      </c>
      <c r="Q110" s="23">
        <f t="shared" si="13"/>
        <v>0.20000000000001705</v>
      </c>
      <c r="R110" s="23">
        <f t="shared" si="14"/>
        <v>0.80000000000001137</v>
      </c>
      <c r="S110" s="23">
        <f t="shared" si="15"/>
        <v>3.5999999999999659</v>
      </c>
      <c r="T110" s="23">
        <f t="shared" si="16"/>
        <v>0.20000000000000284</v>
      </c>
      <c r="U110" s="23">
        <f t="shared" si="16"/>
        <v>-2.1000000000000227</v>
      </c>
    </row>
    <row r="111" spans="1:21" x14ac:dyDescent="0.25">
      <c r="A111" s="1">
        <v>37226</v>
      </c>
      <c r="B111" s="23">
        <v>176.7</v>
      </c>
      <c r="C111" s="23">
        <v>123.7</v>
      </c>
      <c r="D111" s="23">
        <v>106.9</v>
      </c>
      <c r="E111" s="23">
        <v>175.2</v>
      </c>
      <c r="F111" s="23">
        <v>176.9</v>
      </c>
      <c r="G111" s="23">
        <v>277.3</v>
      </c>
      <c r="H111" s="23">
        <v>286.39999999999998</v>
      </c>
      <c r="I111" s="23">
        <v>105.3</v>
      </c>
      <c r="J111" s="23">
        <v>148.5</v>
      </c>
      <c r="K111" s="23"/>
      <c r="L111" s="1">
        <v>37226</v>
      </c>
      <c r="M111" s="23">
        <f t="shared" si="9"/>
        <v>-0.70000000000001705</v>
      </c>
      <c r="N111" s="23">
        <f t="shared" si="10"/>
        <v>-4.2999999999999972</v>
      </c>
      <c r="O111" s="23">
        <f t="shared" si="11"/>
        <v>-9.9999999999994316E-2</v>
      </c>
      <c r="P111" s="23">
        <f t="shared" si="12"/>
        <v>0</v>
      </c>
      <c r="Q111" s="23">
        <f t="shared" si="13"/>
        <v>0</v>
      </c>
      <c r="R111" s="23">
        <f t="shared" si="14"/>
        <v>0.60000000000002274</v>
      </c>
      <c r="S111" s="23">
        <f t="shared" si="15"/>
        <v>-2.8000000000000114</v>
      </c>
      <c r="T111" s="23">
        <f t="shared" si="16"/>
        <v>-0.20000000000000284</v>
      </c>
      <c r="U111" s="23">
        <f t="shared" si="16"/>
        <v>-1.6999999999999886</v>
      </c>
    </row>
    <row r="112" spans="1:21" x14ac:dyDescent="0.25">
      <c r="A112" s="1">
        <v>37257</v>
      </c>
      <c r="B112" s="23">
        <v>177.1</v>
      </c>
      <c r="C112" s="23">
        <v>120.4</v>
      </c>
      <c r="D112" s="23">
        <v>107.2</v>
      </c>
      <c r="E112" s="23">
        <v>176.2</v>
      </c>
      <c r="F112" s="23">
        <v>177.6</v>
      </c>
      <c r="G112" s="23">
        <v>279.60000000000002</v>
      </c>
      <c r="H112" s="23">
        <v>287.2</v>
      </c>
      <c r="I112" s="23">
        <v>105.7</v>
      </c>
      <c r="J112" s="23">
        <v>148.6</v>
      </c>
      <c r="K112" s="23"/>
      <c r="L112" s="1">
        <v>37257</v>
      </c>
      <c r="M112" s="23">
        <f t="shared" si="9"/>
        <v>0.40000000000000568</v>
      </c>
      <c r="N112" s="23">
        <f t="shared" si="10"/>
        <v>-3.2999999999999972</v>
      </c>
      <c r="O112" s="23">
        <f t="shared" si="11"/>
        <v>0.29999999999999716</v>
      </c>
      <c r="P112" s="23">
        <f t="shared" si="12"/>
        <v>1</v>
      </c>
      <c r="Q112" s="23">
        <f t="shared" si="13"/>
        <v>0.69999999999998863</v>
      </c>
      <c r="R112" s="23">
        <f t="shared" si="14"/>
        <v>2.3000000000000114</v>
      </c>
      <c r="S112" s="23">
        <f t="shared" si="15"/>
        <v>0.80000000000001137</v>
      </c>
      <c r="T112" s="23">
        <f t="shared" si="16"/>
        <v>0.40000000000000568</v>
      </c>
      <c r="U112" s="23">
        <f t="shared" si="16"/>
        <v>9.9999999999994316E-2</v>
      </c>
    </row>
    <row r="113" spans="1:21" x14ac:dyDescent="0.25">
      <c r="A113" s="1">
        <v>37288</v>
      </c>
      <c r="B113" s="23">
        <v>177.8</v>
      </c>
      <c r="C113" s="23">
        <v>123.5</v>
      </c>
      <c r="D113" s="23">
        <v>107.3</v>
      </c>
      <c r="E113" s="23">
        <v>176.4</v>
      </c>
      <c r="F113" s="23">
        <v>178.5</v>
      </c>
      <c r="G113" s="23">
        <v>281</v>
      </c>
      <c r="H113" s="23">
        <v>290.2</v>
      </c>
      <c r="I113" s="23">
        <v>105.9</v>
      </c>
      <c r="J113" s="23">
        <v>148.4</v>
      </c>
      <c r="K113" s="23"/>
      <c r="L113" s="1">
        <v>37288</v>
      </c>
      <c r="M113" s="23">
        <f t="shared" si="9"/>
        <v>0.70000000000001705</v>
      </c>
      <c r="N113" s="23">
        <f t="shared" si="10"/>
        <v>3.0999999999999943</v>
      </c>
      <c r="O113" s="23">
        <f t="shared" si="11"/>
        <v>9.9999999999994316E-2</v>
      </c>
      <c r="P113" s="23">
        <f t="shared" si="12"/>
        <v>0.20000000000001705</v>
      </c>
      <c r="Q113" s="23">
        <f t="shared" si="13"/>
        <v>0.90000000000000568</v>
      </c>
      <c r="R113" s="23">
        <f t="shared" si="14"/>
        <v>1.3999999999999773</v>
      </c>
      <c r="S113" s="23">
        <f t="shared" si="15"/>
        <v>3</v>
      </c>
      <c r="T113" s="23">
        <f t="shared" si="16"/>
        <v>0.20000000000000284</v>
      </c>
      <c r="U113" s="23">
        <f t="shared" si="16"/>
        <v>-0.19999999999998863</v>
      </c>
    </row>
    <row r="114" spans="1:21" x14ac:dyDescent="0.25">
      <c r="A114" s="1">
        <v>37316</v>
      </c>
      <c r="B114" s="23">
        <v>178.8</v>
      </c>
      <c r="C114" s="23">
        <v>128.19999999999999</v>
      </c>
      <c r="D114" s="23">
        <v>106.6</v>
      </c>
      <c r="E114" s="23">
        <v>176.6</v>
      </c>
      <c r="F114" s="23">
        <v>179.1</v>
      </c>
      <c r="G114" s="23">
        <v>282</v>
      </c>
      <c r="H114" s="23">
        <v>288.5</v>
      </c>
      <c r="I114" s="23">
        <v>106.1</v>
      </c>
      <c r="J114" s="23">
        <v>150.5</v>
      </c>
      <c r="K114" s="23"/>
      <c r="L114" s="1">
        <v>37316</v>
      </c>
      <c r="M114" s="23">
        <f t="shared" si="9"/>
        <v>1</v>
      </c>
      <c r="N114" s="23">
        <f t="shared" si="10"/>
        <v>4.6999999999999886</v>
      </c>
      <c r="O114" s="23">
        <f t="shared" si="11"/>
        <v>-0.70000000000000284</v>
      </c>
      <c r="P114" s="23">
        <f t="shared" si="12"/>
        <v>0.19999999999998863</v>
      </c>
      <c r="Q114" s="23">
        <f t="shared" si="13"/>
        <v>0.59999999999999432</v>
      </c>
      <c r="R114" s="23">
        <f t="shared" si="14"/>
        <v>1</v>
      </c>
      <c r="S114" s="23">
        <f t="shared" si="15"/>
        <v>-1.6999999999999886</v>
      </c>
      <c r="T114" s="23">
        <f t="shared" si="16"/>
        <v>0.19999999999998863</v>
      </c>
      <c r="U114" s="23">
        <f t="shared" si="16"/>
        <v>2.0999999999999943</v>
      </c>
    </row>
    <row r="115" spans="1:21" x14ac:dyDescent="0.25">
      <c r="A115" s="1">
        <v>37347</v>
      </c>
      <c r="B115" s="23">
        <v>179.8</v>
      </c>
      <c r="C115" s="23">
        <v>128.80000000000001</v>
      </c>
      <c r="D115" s="23">
        <v>106.2</v>
      </c>
      <c r="E115" s="23">
        <v>176.7</v>
      </c>
      <c r="F115" s="23">
        <v>179.5</v>
      </c>
      <c r="G115" s="23">
        <v>283.2</v>
      </c>
      <c r="H115" s="23">
        <v>292.89999999999998</v>
      </c>
      <c r="I115" s="23">
        <v>106.5</v>
      </c>
      <c r="J115" s="23">
        <v>153.69999999999999</v>
      </c>
      <c r="K115" s="23"/>
      <c r="L115" s="1">
        <v>37347</v>
      </c>
      <c r="M115" s="23">
        <f t="shared" si="9"/>
        <v>1</v>
      </c>
      <c r="N115" s="23">
        <f t="shared" si="10"/>
        <v>0.60000000000002274</v>
      </c>
      <c r="O115" s="23">
        <f t="shared" si="11"/>
        <v>-0.39999999999999147</v>
      </c>
      <c r="P115" s="23">
        <f t="shared" si="12"/>
        <v>9.9999999999994316E-2</v>
      </c>
      <c r="Q115" s="23">
        <f t="shared" si="13"/>
        <v>0.40000000000000568</v>
      </c>
      <c r="R115" s="23">
        <f t="shared" si="14"/>
        <v>1.1999999999999886</v>
      </c>
      <c r="S115" s="23">
        <f t="shared" si="15"/>
        <v>4.3999999999999773</v>
      </c>
      <c r="T115" s="23">
        <f t="shared" si="16"/>
        <v>0.40000000000000568</v>
      </c>
      <c r="U115" s="23">
        <f t="shared" si="16"/>
        <v>3.1999999999999886</v>
      </c>
    </row>
    <row r="116" spans="1:21" x14ac:dyDescent="0.25">
      <c r="A116" s="1">
        <v>37377</v>
      </c>
      <c r="B116" s="23">
        <v>179.8</v>
      </c>
      <c r="C116" s="23">
        <v>127.1</v>
      </c>
      <c r="D116" s="23">
        <v>106.6</v>
      </c>
      <c r="E116" s="23">
        <v>176.4</v>
      </c>
      <c r="F116" s="23">
        <v>179.7</v>
      </c>
      <c r="G116" s="23">
        <v>284.10000000000002</v>
      </c>
      <c r="H116" s="23">
        <v>291.5</v>
      </c>
      <c r="I116" s="23">
        <v>106.4</v>
      </c>
      <c r="J116" s="23">
        <v>153.80000000000001</v>
      </c>
      <c r="K116" s="23"/>
      <c r="L116" s="1">
        <v>37377</v>
      </c>
      <c r="M116" s="23">
        <f t="shared" si="9"/>
        <v>0</v>
      </c>
      <c r="N116" s="23">
        <f t="shared" si="10"/>
        <v>-1.7000000000000171</v>
      </c>
      <c r="O116" s="23">
        <f t="shared" si="11"/>
        <v>0.39999999999999147</v>
      </c>
      <c r="P116" s="23">
        <f t="shared" si="12"/>
        <v>-0.29999999999998295</v>
      </c>
      <c r="Q116" s="23">
        <f t="shared" si="13"/>
        <v>0.19999999999998863</v>
      </c>
      <c r="R116" s="23">
        <f t="shared" si="14"/>
        <v>0.90000000000003411</v>
      </c>
      <c r="S116" s="23">
        <f t="shared" si="15"/>
        <v>-1.3999999999999773</v>
      </c>
      <c r="T116" s="23">
        <f t="shared" si="16"/>
        <v>-9.9999999999994316E-2</v>
      </c>
      <c r="U116" s="23">
        <f t="shared" si="16"/>
        <v>0.10000000000002274</v>
      </c>
    </row>
    <row r="117" spans="1:21" x14ac:dyDescent="0.25">
      <c r="A117" s="1">
        <v>37408</v>
      </c>
      <c r="B117" s="23">
        <v>179.9</v>
      </c>
      <c r="C117" s="23">
        <v>122.7</v>
      </c>
      <c r="D117" s="23">
        <v>106.9</v>
      </c>
      <c r="E117" s="23">
        <v>176.4</v>
      </c>
      <c r="F117" s="23">
        <v>180.7</v>
      </c>
      <c r="G117" s="23">
        <v>284.7</v>
      </c>
      <c r="H117" s="23">
        <v>294.39999999999998</v>
      </c>
      <c r="I117" s="23">
        <v>106.2</v>
      </c>
      <c r="J117" s="23">
        <v>153.4</v>
      </c>
      <c r="K117" s="23"/>
      <c r="L117" s="1">
        <v>37408</v>
      </c>
      <c r="M117" s="23">
        <f t="shared" si="9"/>
        <v>9.9999999999994316E-2</v>
      </c>
      <c r="N117" s="23">
        <f t="shared" si="10"/>
        <v>-4.3999999999999915</v>
      </c>
      <c r="O117" s="23">
        <f t="shared" si="11"/>
        <v>0.30000000000001137</v>
      </c>
      <c r="P117" s="23">
        <f t="shared" si="12"/>
        <v>0</v>
      </c>
      <c r="Q117" s="23">
        <f t="shared" si="13"/>
        <v>1</v>
      </c>
      <c r="R117" s="23">
        <f t="shared" si="14"/>
        <v>0.59999999999996589</v>
      </c>
      <c r="S117" s="23">
        <f t="shared" si="15"/>
        <v>2.8999999999999773</v>
      </c>
      <c r="T117" s="23">
        <f t="shared" si="16"/>
        <v>-0.20000000000000284</v>
      </c>
      <c r="U117" s="23">
        <f t="shared" si="16"/>
        <v>-0.40000000000000568</v>
      </c>
    </row>
    <row r="118" spans="1:21" x14ac:dyDescent="0.25">
      <c r="A118" s="1">
        <v>37438</v>
      </c>
      <c r="B118" s="23">
        <v>180.1</v>
      </c>
      <c r="C118" s="23">
        <v>118.7</v>
      </c>
      <c r="D118" s="23">
        <v>107.6</v>
      </c>
      <c r="E118" s="23">
        <v>176.6</v>
      </c>
      <c r="F118" s="23">
        <v>181.2</v>
      </c>
      <c r="G118" s="23">
        <v>286.60000000000002</v>
      </c>
      <c r="H118" s="23">
        <v>294.5</v>
      </c>
      <c r="I118" s="23">
        <v>106.2</v>
      </c>
      <c r="J118" s="23">
        <v>153.69999999999999</v>
      </c>
      <c r="K118" s="23"/>
      <c r="L118" s="1">
        <v>37438</v>
      </c>
      <c r="M118" s="23">
        <f t="shared" si="9"/>
        <v>0.19999999999998863</v>
      </c>
      <c r="N118" s="23">
        <f t="shared" si="10"/>
        <v>-4</v>
      </c>
      <c r="O118" s="23">
        <f t="shared" si="11"/>
        <v>0.69999999999998863</v>
      </c>
      <c r="P118" s="23">
        <f t="shared" si="12"/>
        <v>0.19999999999998863</v>
      </c>
      <c r="Q118" s="23">
        <f t="shared" si="13"/>
        <v>0.5</v>
      </c>
      <c r="R118" s="23">
        <f t="shared" si="14"/>
        <v>1.9000000000000341</v>
      </c>
      <c r="S118" s="23">
        <f t="shared" si="15"/>
        <v>0.10000000000002274</v>
      </c>
      <c r="T118" s="23">
        <f t="shared" si="16"/>
        <v>0</v>
      </c>
      <c r="U118" s="23">
        <f t="shared" si="16"/>
        <v>0.29999999999998295</v>
      </c>
    </row>
    <row r="119" spans="1:21" x14ac:dyDescent="0.25">
      <c r="A119" s="1">
        <v>37469</v>
      </c>
      <c r="B119" s="23">
        <v>180.7</v>
      </c>
      <c r="C119" s="23">
        <v>120.5</v>
      </c>
      <c r="D119" s="23">
        <v>108.9</v>
      </c>
      <c r="E119" s="23">
        <v>176.6</v>
      </c>
      <c r="F119" s="23">
        <v>181.7</v>
      </c>
      <c r="G119" s="23">
        <v>287.3</v>
      </c>
      <c r="H119" s="23">
        <v>295.89999999999998</v>
      </c>
      <c r="I119" s="23">
        <v>106.3</v>
      </c>
      <c r="J119" s="23">
        <v>153.9</v>
      </c>
      <c r="K119" s="23"/>
      <c r="L119" s="1">
        <v>37469</v>
      </c>
      <c r="M119" s="23">
        <f t="shared" si="9"/>
        <v>0.59999999999999432</v>
      </c>
      <c r="N119" s="23">
        <f t="shared" si="10"/>
        <v>1.7999999999999972</v>
      </c>
      <c r="O119" s="23">
        <f t="shared" si="11"/>
        <v>1.3000000000000114</v>
      </c>
      <c r="P119" s="23">
        <f t="shared" si="12"/>
        <v>0</v>
      </c>
      <c r="Q119" s="23">
        <f t="shared" si="13"/>
        <v>0.5</v>
      </c>
      <c r="R119" s="23">
        <f t="shared" si="14"/>
        <v>0.69999999999998863</v>
      </c>
      <c r="S119" s="23">
        <f t="shared" si="15"/>
        <v>1.3999999999999773</v>
      </c>
      <c r="T119" s="23">
        <f t="shared" si="16"/>
        <v>9.9999999999994316E-2</v>
      </c>
      <c r="U119" s="23">
        <f t="shared" si="16"/>
        <v>0.20000000000001705</v>
      </c>
    </row>
    <row r="120" spans="1:21" x14ac:dyDescent="0.25">
      <c r="A120" s="1">
        <v>37500</v>
      </c>
      <c r="B120" s="23">
        <v>181</v>
      </c>
      <c r="C120" s="23">
        <v>124.6</v>
      </c>
      <c r="D120" s="23">
        <v>109.5</v>
      </c>
      <c r="E120" s="23">
        <v>176.9</v>
      </c>
      <c r="F120" s="23">
        <v>181.5</v>
      </c>
      <c r="G120" s="23">
        <v>287.7</v>
      </c>
      <c r="H120" s="23">
        <v>297</v>
      </c>
      <c r="I120" s="23">
        <v>106.2</v>
      </c>
      <c r="J120" s="23">
        <v>154</v>
      </c>
      <c r="K120" s="23"/>
      <c r="L120" s="1">
        <v>37500</v>
      </c>
      <c r="M120" s="23">
        <f t="shared" si="9"/>
        <v>0.30000000000001137</v>
      </c>
      <c r="N120" s="23">
        <f t="shared" si="10"/>
        <v>4.0999999999999943</v>
      </c>
      <c r="O120" s="23">
        <f t="shared" si="11"/>
        <v>0.59999999999999432</v>
      </c>
      <c r="P120" s="23">
        <f t="shared" si="12"/>
        <v>0.30000000000001137</v>
      </c>
      <c r="Q120" s="23">
        <f t="shared" si="13"/>
        <v>-0.19999999999998863</v>
      </c>
      <c r="R120" s="23">
        <f t="shared" si="14"/>
        <v>0.39999999999997726</v>
      </c>
      <c r="S120" s="23">
        <f t="shared" si="15"/>
        <v>1.1000000000000227</v>
      </c>
      <c r="T120" s="23">
        <f t="shared" si="16"/>
        <v>-9.9999999999994316E-2</v>
      </c>
      <c r="U120" s="23">
        <f t="shared" si="16"/>
        <v>9.9999999999994316E-2</v>
      </c>
    </row>
    <row r="121" spans="1:21" x14ac:dyDescent="0.25">
      <c r="A121" s="1">
        <v>37530</v>
      </c>
      <c r="B121" s="23">
        <v>181.3</v>
      </c>
      <c r="C121" s="23">
        <v>126.8</v>
      </c>
      <c r="D121" s="23">
        <v>109.4</v>
      </c>
      <c r="E121" s="23">
        <v>177.1</v>
      </c>
      <c r="F121" s="23">
        <v>181.4</v>
      </c>
      <c r="G121" s="23">
        <v>289.2</v>
      </c>
      <c r="H121" s="23">
        <v>295.39999999999998</v>
      </c>
      <c r="I121" s="23">
        <v>106.4</v>
      </c>
      <c r="J121" s="23">
        <v>154.9</v>
      </c>
      <c r="K121" s="23"/>
      <c r="L121" s="1">
        <v>37530</v>
      </c>
      <c r="M121" s="23">
        <f t="shared" si="9"/>
        <v>0.30000000000001137</v>
      </c>
      <c r="N121" s="23">
        <f t="shared" si="10"/>
        <v>2.2000000000000028</v>
      </c>
      <c r="O121" s="23">
        <f t="shared" si="11"/>
        <v>-9.9999999999994316E-2</v>
      </c>
      <c r="P121" s="23">
        <f t="shared" si="12"/>
        <v>0.19999999999998863</v>
      </c>
      <c r="Q121" s="23">
        <f t="shared" si="13"/>
        <v>-9.9999999999994316E-2</v>
      </c>
      <c r="R121" s="23">
        <f t="shared" si="14"/>
        <v>1.5</v>
      </c>
      <c r="S121" s="23">
        <f t="shared" si="15"/>
        <v>-1.6000000000000227</v>
      </c>
      <c r="T121" s="23">
        <f t="shared" si="16"/>
        <v>0.20000000000000284</v>
      </c>
      <c r="U121" s="23">
        <f t="shared" si="16"/>
        <v>0.90000000000000568</v>
      </c>
    </row>
    <row r="122" spans="1:21" x14ac:dyDescent="0.25">
      <c r="A122" s="1">
        <v>37561</v>
      </c>
      <c r="B122" s="23">
        <v>181.3</v>
      </c>
      <c r="C122" s="23">
        <v>125.5</v>
      </c>
      <c r="D122" s="23">
        <v>109.3</v>
      </c>
      <c r="E122" s="23">
        <v>177.4</v>
      </c>
      <c r="F122" s="23">
        <v>181.2</v>
      </c>
      <c r="G122" s="23">
        <v>290.5</v>
      </c>
      <c r="H122" s="23">
        <v>295.60000000000002</v>
      </c>
      <c r="I122" s="23">
        <v>106.4</v>
      </c>
      <c r="J122" s="23">
        <v>155.19999999999999</v>
      </c>
      <c r="K122" s="23"/>
      <c r="L122" s="1">
        <v>37561</v>
      </c>
      <c r="M122" s="23">
        <f t="shared" si="9"/>
        <v>0</v>
      </c>
      <c r="N122" s="23">
        <f t="shared" si="10"/>
        <v>-1.2999999999999972</v>
      </c>
      <c r="O122" s="23">
        <f t="shared" si="11"/>
        <v>-0.10000000000000853</v>
      </c>
      <c r="P122" s="23">
        <f t="shared" si="12"/>
        <v>0.30000000000001137</v>
      </c>
      <c r="Q122" s="23">
        <f t="shared" si="13"/>
        <v>-0.20000000000001705</v>
      </c>
      <c r="R122" s="23">
        <f t="shared" si="14"/>
        <v>1.3000000000000114</v>
      </c>
      <c r="S122" s="23">
        <f t="shared" si="15"/>
        <v>0.20000000000004547</v>
      </c>
      <c r="T122" s="23">
        <f t="shared" si="16"/>
        <v>0</v>
      </c>
      <c r="U122" s="23">
        <f t="shared" si="16"/>
        <v>0.29999999999998295</v>
      </c>
    </row>
    <row r="123" spans="1:21" x14ac:dyDescent="0.25">
      <c r="A123" s="1">
        <v>37591</v>
      </c>
      <c r="B123" s="23">
        <v>180.9</v>
      </c>
      <c r="C123" s="23">
        <v>121.5</v>
      </c>
      <c r="D123" s="23">
        <v>109.2</v>
      </c>
      <c r="E123" s="23">
        <v>177.8</v>
      </c>
      <c r="F123" s="23">
        <v>181.1</v>
      </c>
      <c r="G123" s="23">
        <v>291.3</v>
      </c>
      <c r="H123" s="23">
        <v>295.8</v>
      </c>
      <c r="I123" s="23">
        <v>106.5</v>
      </c>
      <c r="J123" s="23">
        <v>154.19999999999999</v>
      </c>
      <c r="K123" s="23"/>
      <c r="L123" s="1">
        <v>37591</v>
      </c>
      <c r="M123" s="23">
        <f t="shared" si="9"/>
        <v>-0.40000000000000568</v>
      </c>
      <c r="N123" s="23">
        <f t="shared" si="10"/>
        <v>-4</v>
      </c>
      <c r="O123" s="23">
        <f t="shared" si="11"/>
        <v>-9.9999999999994316E-2</v>
      </c>
      <c r="P123" s="23">
        <f t="shared" si="12"/>
        <v>0.40000000000000568</v>
      </c>
      <c r="Q123" s="23">
        <f t="shared" si="13"/>
        <v>-9.9999999999994316E-2</v>
      </c>
      <c r="R123" s="23">
        <f t="shared" si="14"/>
        <v>0.80000000000001137</v>
      </c>
      <c r="S123" s="23">
        <f t="shared" si="15"/>
        <v>0.19999999999998863</v>
      </c>
      <c r="T123" s="23">
        <f t="shared" si="16"/>
        <v>9.9999999999994316E-2</v>
      </c>
      <c r="U123" s="23">
        <f t="shared" si="16"/>
        <v>-1</v>
      </c>
    </row>
    <row r="124" spans="1:21" x14ac:dyDescent="0.25">
      <c r="A124" s="1">
        <v>37622</v>
      </c>
      <c r="B124" s="23">
        <v>181.7</v>
      </c>
      <c r="C124" s="23">
        <v>118.1</v>
      </c>
      <c r="D124" s="23">
        <v>109.7</v>
      </c>
      <c r="E124" s="23">
        <v>178.1</v>
      </c>
      <c r="F124" s="23">
        <v>182.3</v>
      </c>
      <c r="G124" s="23">
        <v>292.60000000000002</v>
      </c>
      <c r="H124" s="23">
        <v>296.5</v>
      </c>
      <c r="I124" s="23">
        <v>106.9</v>
      </c>
      <c r="J124" s="23">
        <v>155.5</v>
      </c>
      <c r="K124" s="23"/>
      <c r="L124" s="1">
        <v>37622</v>
      </c>
      <c r="M124" s="23">
        <f t="shared" si="9"/>
        <v>0.79999999999998295</v>
      </c>
      <c r="N124" s="23">
        <f t="shared" si="10"/>
        <v>-3.4000000000000057</v>
      </c>
      <c r="O124" s="23">
        <f t="shared" si="11"/>
        <v>0.5</v>
      </c>
      <c r="P124" s="23">
        <f t="shared" si="12"/>
        <v>0.29999999999998295</v>
      </c>
      <c r="Q124" s="23">
        <f t="shared" si="13"/>
        <v>1.2000000000000171</v>
      </c>
      <c r="R124" s="23">
        <f t="shared" si="14"/>
        <v>1.3000000000000114</v>
      </c>
      <c r="S124" s="23">
        <f t="shared" si="15"/>
        <v>0.69999999999998863</v>
      </c>
      <c r="T124" s="23">
        <f t="shared" si="16"/>
        <v>0.40000000000000568</v>
      </c>
      <c r="U124" s="23">
        <f t="shared" si="16"/>
        <v>1.3000000000000114</v>
      </c>
    </row>
    <row r="125" spans="1:21" x14ac:dyDescent="0.25">
      <c r="A125" s="1">
        <v>37653</v>
      </c>
      <c r="B125" s="23">
        <v>183.1</v>
      </c>
      <c r="C125" s="23">
        <v>120.6</v>
      </c>
      <c r="D125" s="23">
        <v>109.7</v>
      </c>
      <c r="E125" s="23">
        <v>178.9</v>
      </c>
      <c r="F125" s="23">
        <v>183.2</v>
      </c>
      <c r="G125" s="23">
        <v>293.7</v>
      </c>
      <c r="H125" s="23">
        <v>297.5</v>
      </c>
      <c r="I125" s="23">
        <v>107.2</v>
      </c>
      <c r="J125" s="23">
        <v>158.9</v>
      </c>
      <c r="K125" s="23"/>
      <c r="L125" s="1">
        <v>37653</v>
      </c>
      <c r="M125" s="23">
        <f t="shared" si="9"/>
        <v>1.4000000000000057</v>
      </c>
      <c r="N125" s="23">
        <f t="shared" si="10"/>
        <v>2.5</v>
      </c>
      <c r="O125" s="23">
        <f t="shared" si="11"/>
        <v>0</v>
      </c>
      <c r="P125" s="23">
        <f t="shared" si="12"/>
        <v>0.80000000000001137</v>
      </c>
      <c r="Q125" s="23">
        <f t="shared" si="13"/>
        <v>0.89999999999997726</v>
      </c>
      <c r="R125" s="23">
        <f t="shared" si="14"/>
        <v>1.0999999999999659</v>
      </c>
      <c r="S125" s="23">
        <f t="shared" si="15"/>
        <v>1</v>
      </c>
      <c r="T125" s="23">
        <f t="shared" si="16"/>
        <v>0.29999999999999716</v>
      </c>
      <c r="U125" s="23">
        <f t="shared" si="16"/>
        <v>3.4000000000000057</v>
      </c>
    </row>
    <row r="126" spans="1:21" x14ac:dyDescent="0.25">
      <c r="A126" s="1">
        <v>37681</v>
      </c>
      <c r="B126" s="23">
        <v>184.2</v>
      </c>
      <c r="C126" s="23">
        <v>123.6</v>
      </c>
      <c r="D126" s="23">
        <v>109.4</v>
      </c>
      <c r="E126" s="23">
        <v>179.2</v>
      </c>
      <c r="F126" s="23">
        <v>184.3</v>
      </c>
      <c r="G126" s="23">
        <v>294.2</v>
      </c>
      <c r="H126" s="23">
        <v>297.3</v>
      </c>
      <c r="I126" s="23">
        <v>107.4</v>
      </c>
      <c r="J126" s="23">
        <v>161</v>
      </c>
      <c r="K126" s="23"/>
      <c r="L126" s="1">
        <v>37681</v>
      </c>
      <c r="M126" s="23">
        <f t="shared" si="9"/>
        <v>1.0999999999999943</v>
      </c>
      <c r="N126" s="23">
        <f t="shared" si="10"/>
        <v>3</v>
      </c>
      <c r="O126" s="23">
        <f t="shared" si="11"/>
        <v>-0.29999999999999716</v>
      </c>
      <c r="P126" s="23">
        <f t="shared" si="12"/>
        <v>0.29999999999998295</v>
      </c>
      <c r="Q126" s="23">
        <f t="shared" si="13"/>
        <v>1.1000000000000227</v>
      </c>
      <c r="R126" s="23">
        <f t="shared" si="14"/>
        <v>0.5</v>
      </c>
      <c r="S126" s="23">
        <f t="shared" si="15"/>
        <v>-0.19999999999998863</v>
      </c>
      <c r="T126" s="23">
        <f t="shared" si="16"/>
        <v>0.20000000000000284</v>
      </c>
      <c r="U126" s="23">
        <f t="shared" si="16"/>
        <v>2.0999999999999943</v>
      </c>
    </row>
    <row r="127" spans="1:21" x14ac:dyDescent="0.25">
      <c r="A127" s="1">
        <v>37712</v>
      </c>
      <c r="B127" s="23">
        <v>183.8</v>
      </c>
      <c r="C127" s="23">
        <v>123.9</v>
      </c>
      <c r="D127" s="23">
        <v>109</v>
      </c>
      <c r="E127" s="23">
        <v>179</v>
      </c>
      <c r="F127" s="23">
        <v>184.1</v>
      </c>
      <c r="G127" s="23">
        <v>294.60000000000002</v>
      </c>
      <c r="H127" s="23">
        <v>298.10000000000002</v>
      </c>
      <c r="I127" s="23">
        <v>107.4</v>
      </c>
      <c r="J127" s="23">
        <v>159.30000000000001</v>
      </c>
      <c r="K127" s="23"/>
      <c r="L127" s="1">
        <v>37712</v>
      </c>
      <c r="M127" s="23">
        <f t="shared" si="9"/>
        <v>-0.39999999999997726</v>
      </c>
      <c r="N127" s="23">
        <f t="shared" si="10"/>
        <v>0.30000000000001137</v>
      </c>
      <c r="O127" s="23">
        <f t="shared" si="11"/>
        <v>-0.40000000000000568</v>
      </c>
      <c r="P127" s="23">
        <f t="shared" si="12"/>
        <v>-0.19999999999998863</v>
      </c>
      <c r="Q127" s="23">
        <f t="shared" si="13"/>
        <v>-0.20000000000001705</v>
      </c>
      <c r="R127" s="23">
        <f t="shared" si="14"/>
        <v>0.40000000000003411</v>
      </c>
      <c r="S127" s="23">
        <f t="shared" si="15"/>
        <v>0.80000000000001137</v>
      </c>
      <c r="T127" s="23">
        <f t="shared" si="16"/>
        <v>0</v>
      </c>
      <c r="U127" s="23">
        <f t="shared" si="16"/>
        <v>-1.6999999999999886</v>
      </c>
    </row>
    <row r="128" spans="1:21" x14ac:dyDescent="0.25">
      <c r="A128" s="1">
        <v>37742</v>
      </c>
      <c r="B128" s="23">
        <v>183.5</v>
      </c>
      <c r="C128" s="23">
        <v>122.5</v>
      </c>
      <c r="D128" s="23">
        <v>108.6</v>
      </c>
      <c r="E128" s="23">
        <v>179.4</v>
      </c>
      <c r="F128" s="23">
        <v>184.5</v>
      </c>
      <c r="G128" s="23">
        <v>295.5</v>
      </c>
      <c r="H128" s="23">
        <v>298.10000000000002</v>
      </c>
      <c r="I128" s="23">
        <v>107.6</v>
      </c>
      <c r="J128" s="23">
        <v>157.19999999999999</v>
      </c>
      <c r="K128" s="23"/>
      <c r="L128" s="1">
        <v>37742</v>
      </c>
      <c r="M128" s="23">
        <f t="shared" si="9"/>
        <v>-0.30000000000001137</v>
      </c>
      <c r="N128" s="23">
        <f t="shared" si="10"/>
        <v>-1.4000000000000057</v>
      </c>
      <c r="O128" s="23">
        <f t="shared" si="11"/>
        <v>-0.40000000000000568</v>
      </c>
      <c r="P128" s="23">
        <f t="shared" si="12"/>
        <v>0.40000000000000568</v>
      </c>
      <c r="Q128" s="23">
        <f t="shared" si="13"/>
        <v>0.40000000000000568</v>
      </c>
      <c r="R128" s="23">
        <f t="shared" si="14"/>
        <v>0.89999999999997726</v>
      </c>
      <c r="S128" s="23">
        <f t="shared" si="15"/>
        <v>0</v>
      </c>
      <c r="T128" s="23">
        <f t="shared" si="16"/>
        <v>0.19999999999998863</v>
      </c>
      <c r="U128" s="23">
        <f t="shared" si="16"/>
        <v>-2.1000000000000227</v>
      </c>
    </row>
    <row r="129" spans="1:21" x14ac:dyDescent="0.25">
      <c r="A129" s="1">
        <v>37773</v>
      </c>
      <c r="B129" s="23">
        <v>183.7</v>
      </c>
      <c r="C129" s="23">
        <v>119.5</v>
      </c>
      <c r="D129" s="23">
        <v>108.5</v>
      </c>
      <c r="E129" s="23">
        <v>180.2</v>
      </c>
      <c r="F129" s="23">
        <v>185.3</v>
      </c>
      <c r="G129" s="23">
        <v>296.3</v>
      </c>
      <c r="H129" s="23">
        <v>298.10000000000002</v>
      </c>
      <c r="I129" s="23">
        <v>107.6</v>
      </c>
      <c r="J129" s="23">
        <v>156.80000000000001</v>
      </c>
      <c r="K129" s="23"/>
      <c r="L129" s="1">
        <v>37773</v>
      </c>
      <c r="M129" s="23">
        <f t="shared" si="9"/>
        <v>0.19999999999998863</v>
      </c>
      <c r="N129" s="23">
        <f t="shared" si="10"/>
        <v>-3</v>
      </c>
      <c r="O129" s="23">
        <f t="shared" si="11"/>
        <v>-9.9999999999994316E-2</v>
      </c>
      <c r="P129" s="23">
        <f t="shared" si="12"/>
        <v>0.79999999999998295</v>
      </c>
      <c r="Q129" s="23">
        <f t="shared" si="13"/>
        <v>0.80000000000001137</v>
      </c>
      <c r="R129" s="23">
        <f t="shared" si="14"/>
        <v>0.80000000000001137</v>
      </c>
      <c r="S129" s="23">
        <f t="shared" si="15"/>
        <v>0</v>
      </c>
      <c r="T129" s="23">
        <f t="shared" si="16"/>
        <v>0</v>
      </c>
      <c r="U129" s="23">
        <f t="shared" si="16"/>
        <v>-0.39999999999997726</v>
      </c>
    </row>
    <row r="130" spans="1:21" x14ac:dyDescent="0.25">
      <c r="A130" s="1">
        <v>37803</v>
      </c>
      <c r="B130" s="23">
        <v>183.9</v>
      </c>
      <c r="C130" s="23">
        <v>116.2</v>
      </c>
      <c r="D130" s="23">
        <v>108.9</v>
      </c>
      <c r="E130" s="23">
        <v>180.3</v>
      </c>
      <c r="F130" s="23">
        <v>185.9</v>
      </c>
      <c r="G130" s="23">
        <v>297.60000000000002</v>
      </c>
      <c r="H130" s="23">
        <v>299.2</v>
      </c>
      <c r="I130" s="23">
        <v>107.7</v>
      </c>
      <c r="J130" s="23">
        <v>156.80000000000001</v>
      </c>
      <c r="K130" s="23"/>
      <c r="L130" s="1">
        <v>37803</v>
      </c>
      <c r="M130" s="23">
        <f t="shared" si="9"/>
        <v>0.20000000000001705</v>
      </c>
      <c r="N130" s="23">
        <f t="shared" si="10"/>
        <v>-3.2999999999999972</v>
      </c>
      <c r="O130" s="23">
        <f t="shared" si="11"/>
        <v>0.40000000000000568</v>
      </c>
      <c r="P130" s="23">
        <f t="shared" si="12"/>
        <v>0.10000000000002274</v>
      </c>
      <c r="Q130" s="23">
        <f t="shared" si="13"/>
        <v>0.59999999999999432</v>
      </c>
      <c r="R130" s="23">
        <f t="shared" si="14"/>
        <v>1.3000000000000114</v>
      </c>
      <c r="S130" s="23">
        <f t="shared" si="15"/>
        <v>1.0999999999999659</v>
      </c>
      <c r="T130" s="23">
        <f t="shared" si="16"/>
        <v>0.10000000000000853</v>
      </c>
      <c r="U130" s="23">
        <f t="shared" si="16"/>
        <v>0</v>
      </c>
    </row>
    <row r="131" spans="1:21" x14ac:dyDescent="0.25">
      <c r="A131" s="1">
        <v>37834</v>
      </c>
      <c r="B131" s="23">
        <v>184.6</v>
      </c>
      <c r="C131" s="23">
        <v>117.2</v>
      </c>
      <c r="D131" s="23">
        <v>110.1</v>
      </c>
      <c r="E131" s="23">
        <v>180.9</v>
      </c>
      <c r="F131" s="23">
        <v>186.1</v>
      </c>
      <c r="G131" s="23">
        <v>298.39999999999998</v>
      </c>
      <c r="H131" s="23">
        <v>299.60000000000002</v>
      </c>
      <c r="I131" s="23">
        <v>107.7</v>
      </c>
      <c r="J131" s="23">
        <v>158.30000000000001</v>
      </c>
      <c r="K131" s="23"/>
      <c r="L131" s="1">
        <v>37834</v>
      </c>
      <c r="M131" s="23">
        <f t="shared" si="9"/>
        <v>0.69999999999998863</v>
      </c>
      <c r="N131" s="23">
        <f t="shared" si="10"/>
        <v>1</v>
      </c>
      <c r="O131" s="23">
        <f t="shared" si="11"/>
        <v>1.1999999999999886</v>
      </c>
      <c r="P131" s="23">
        <f t="shared" si="12"/>
        <v>0.59999999999999432</v>
      </c>
      <c r="Q131" s="23">
        <f t="shared" si="13"/>
        <v>0.19999999999998863</v>
      </c>
      <c r="R131" s="23">
        <f t="shared" si="14"/>
        <v>0.79999999999995453</v>
      </c>
      <c r="S131" s="23">
        <f t="shared" si="15"/>
        <v>0.40000000000003411</v>
      </c>
      <c r="T131" s="23">
        <f t="shared" si="16"/>
        <v>0</v>
      </c>
      <c r="U131" s="23">
        <f t="shared" si="16"/>
        <v>1.5</v>
      </c>
    </row>
    <row r="132" spans="1:21" x14ac:dyDescent="0.25">
      <c r="A132" s="1">
        <v>37865</v>
      </c>
      <c r="B132" s="23">
        <v>185.2</v>
      </c>
      <c r="C132" s="23">
        <v>122</v>
      </c>
      <c r="D132" s="23">
        <v>110.9</v>
      </c>
      <c r="E132" s="23">
        <v>181.3</v>
      </c>
      <c r="F132" s="23">
        <v>185.8</v>
      </c>
      <c r="G132" s="23">
        <v>299.2</v>
      </c>
      <c r="H132" s="23">
        <v>299.89999999999998</v>
      </c>
      <c r="I132" s="23">
        <v>107.7</v>
      </c>
      <c r="J132" s="23">
        <v>159.4</v>
      </c>
      <c r="K132" s="23"/>
      <c r="L132" s="1">
        <v>37865</v>
      </c>
      <c r="M132" s="23">
        <f t="shared" si="9"/>
        <v>0.59999999999999432</v>
      </c>
      <c r="N132" s="23">
        <f t="shared" si="10"/>
        <v>4.7999999999999972</v>
      </c>
      <c r="O132" s="23">
        <f t="shared" si="11"/>
        <v>0.80000000000001137</v>
      </c>
      <c r="P132" s="23">
        <f t="shared" si="12"/>
        <v>0.40000000000000568</v>
      </c>
      <c r="Q132" s="23">
        <f t="shared" si="13"/>
        <v>-0.29999999999998295</v>
      </c>
      <c r="R132" s="23">
        <f t="shared" si="14"/>
        <v>0.80000000000001137</v>
      </c>
      <c r="S132" s="23">
        <f t="shared" si="15"/>
        <v>0.29999999999995453</v>
      </c>
      <c r="T132" s="23">
        <f t="shared" si="16"/>
        <v>0</v>
      </c>
      <c r="U132" s="23">
        <f t="shared" si="16"/>
        <v>1.0999999999999943</v>
      </c>
    </row>
    <row r="133" spans="1:21" x14ac:dyDescent="0.25">
      <c r="A133" s="1">
        <v>37895</v>
      </c>
      <c r="B133" s="23">
        <v>185</v>
      </c>
      <c r="C133" s="23">
        <v>124.8</v>
      </c>
      <c r="D133" s="23">
        <v>110.9</v>
      </c>
      <c r="E133" s="23">
        <v>182.2</v>
      </c>
      <c r="F133" s="23">
        <v>185.7</v>
      </c>
      <c r="G133" s="23">
        <v>299.89999999999998</v>
      </c>
      <c r="H133" s="23">
        <v>300.2</v>
      </c>
      <c r="I133" s="23">
        <v>107.6</v>
      </c>
      <c r="J133" s="23">
        <v>157.1</v>
      </c>
      <c r="K133" s="23"/>
      <c r="L133" s="1">
        <v>37895</v>
      </c>
      <c r="M133" s="23">
        <f t="shared" si="9"/>
        <v>-0.19999999999998863</v>
      </c>
      <c r="N133" s="23">
        <f t="shared" si="10"/>
        <v>2.7999999999999972</v>
      </c>
      <c r="O133" s="23">
        <f t="shared" si="11"/>
        <v>0</v>
      </c>
      <c r="P133" s="23">
        <f t="shared" si="12"/>
        <v>0.89999999999997726</v>
      </c>
      <c r="Q133" s="23">
        <f t="shared" si="13"/>
        <v>-0.10000000000002274</v>
      </c>
      <c r="R133" s="23">
        <f t="shared" si="14"/>
        <v>0.69999999999998863</v>
      </c>
      <c r="S133" s="23">
        <f t="shared" si="15"/>
        <v>0.30000000000001137</v>
      </c>
      <c r="T133" s="23">
        <f t="shared" si="16"/>
        <v>-0.10000000000000853</v>
      </c>
      <c r="U133" s="23">
        <f t="shared" si="16"/>
        <v>-2.3000000000000114</v>
      </c>
    </row>
    <row r="134" spans="1:21" x14ac:dyDescent="0.25">
      <c r="A134" s="1">
        <v>37926</v>
      </c>
      <c r="B134" s="23">
        <v>184.5</v>
      </c>
      <c r="C134" s="23">
        <v>123.1</v>
      </c>
      <c r="D134" s="23">
        <v>110.8</v>
      </c>
      <c r="E134" s="23">
        <v>182.9</v>
      </c>
      <c r="F134" s="23">
        <v>185.1</v>
      </c>
      <c r="G134" s="23">
        <v>300.8</v>
      </c>
      <c r="H134" s="23">
        <v>300</v>
      </c>
      <c r="I134" s="23">
        <v>107.8</v>
      </c>
      <c r="J134" s="23">
        <v>155.69999999999999</v>
      </c>
      <c r="K134" s="23"/>
      <c r="L134" s="1">
        <v>37926</v>
      </c>
      <c r="M134" s="23">
        <f t="shared" ref="M134:M197" si="17">B134-B133</f>
        <v>-0.5</v>
      </c>
      <c r="N134" s="23">
        <f t="shared" si="10"/>
        <v>-1.7000000000000028</v>
      </c>
      <c r="O134" s="23">
        <f t="shared" si="11"/>
        <v>-0.10000000000000853</v>
      </c>
      <c r="P134" s="23">
        <f t="shared" si="12"/>
        <v>0.70000000000001705</v>
      </c>
      <c r="Q134" s="23">
        <f t="shared" si="13"/>
        <v>-0.59999999999999432</v>
      </c>
      <c r="R134" s="23">
        <f t="shared" si="14"/>
        <v>0.90000000000003411</v>
      </c>
      <c r="S134" s="23">
        <f t="shared" si="15"/>
        <v>-0.19999999999998863</v>
      </c>
      <c r="T134" s="23">
        <f t="shared" si="16"/>
        <v>0.20000000000000284</v>
      </c>
      <c r="U134" s="23">
        <f t="shared" si="16"/>
        <v>-1.4000000000000057</v>
      </c>
    </row>
    <row r="135" spans="1:21" x14ac:dyDescent="0.25">
      <c r="A135" s="1">
        <v>37956</v>
      </c>
      <c r="B135" s="23">
        <v>184.3</v>
      </c>
      <c r="C135" s="23">
        <v>119</v>
      </c>
      <c r="D135" s="23">
        <v>110.9</v>
      </c>
      <c r="E135" s="23">
        <v>184.1</v>
      </c>
      <c r="F135" s="23">
        <v>185.1</v>
      </c>
      <c r="G135" s="23">
        <v>302.10000000000002</v>
      </c>
      <c r="H135" s="23">
        <v>300.2</v>
      </c>
      <c r="I135" s="23">
        <v>107.7</v>
      </c>
      <c r="J135" s="23">
        <v>154.69999999999999</v>
      </c>
      <c r="K135" s="23"/>
      <c r="L135" s="1">
        <v>37956</v>
      </c>
      <c r="M135" s="23">
        <f t="shared" si="17"/>
        <v>-0.19999999999998863</v>
      </c>
      <c r="N135" s="23">
        <f t="shared" si="10"/>
        <v>-4.0999999999999943</v>
      </c>
      <c r="O135" s="23">
        <f t="shared" si="11"/>
        <v>0.10000000000000853</v>
      </c>
      <c r="P135" s="23">
        <f t="shared" si="12"/>
        <v>1.1999999999999886</v>
      </c>
      <c r="Q135" s="23">
        <f t="shared" si="13"/>
        <v>0</v>
      </c>
      <c r="R135" s="23">
        <f t="shared" si="14"/>
        <v>1.3000000000000114</v>
      </c>
      <c r="S135" s="23">
        <f t="shared" si="15"/>
        <v>0.19999999999998863</v>
      </c>
      <c r="T135" s="23">
        <f t="shared" si="16"/>
        <v>-9.9999999999994316E-2</v>
      </c>
      <c r="U135" s="23">
        <f t="shared" si="16"/>
        <v>-1</v>
      </c>
    </row>
    <row r="136" spans="1:21" x14ac:dyDescent="0.25">
      <c r="A136" s="1">
        <v>37987</v>
      </c>
      <c r="B136" s="23">
        <v>185.2</v>
      </c>
      <c r="C136" s="23">
        <v>115.8</v>
      </c>
      <c r="D136" s="23">
        <v>111.1</v>
      </c>
      <c r="E136" s="23">
        <v>184.3</v>
      </c>
      <c r="F136" s="23">
        <v>186.3</v>
      </c>
      <c r="G136" s="23">
        <v>303.60000000000002</v>
      </c>
      <c r="H136" s="23">
        <v>301.39999999999998</v>
      </c>
      <c r="I136" s="23">
        <v>107.9</v>
      </c>
      <c r="J136" s="23">
        <v>157</v>
      </c>
      <c r="K136" s="23"/>
      <c r="L136" s="1">
        <v>37987</v>
      </c>
      <c r="M136" s="23">
        <f t="shared" si="17"/>
        <v>0.89999999999997726</v>
      </c>
      <c r="N136" s="23">
        <f t="shared" si="10"/>
        <v>-3.2000000000000028</v>
      </c>
      <c r="O136" s="23">
        <f t="shared" si="11"/>
        <v>0.19999999999998863</v>
      </c>
      <c r="P136" s="23">
        <f t="shared" si="12"/>
        <v>0.20000000000001705</v>
      </c>
      <c r="Q136" s="23">
        <f t="shared" si="13"/>
        <v>1.2000000000000171</v>
      </c>
      <c r="R136" s="23">
        <f t="shared" si="14"/>
        <v>1.5</v>
      </c>
      <c r="S136" s="23">
        <f t="shared" si="15"/>
        <v>1.1999999999999886</v>
      </c>
      <c r="T136" s="23">
        <f t="shared" si="16"/>
        <v>0.20000000000000284</v>
      </c>
      <c r="U136" s="23">
        <f t="shared" si="16"/>
        <v>2.3000000000000114</v>
      </c>
    </row>
    <row r="137" spans="1:21" x14ac:dyDescent="0.25">
      <c r="A137" s="1">
        <v>38018</v>
      </c>
      <c r="B137" s="23">
        <v>186.2</v>
      </c>
      <c r="C137" s="23">
        <v>118.6</v>
      </c>
      <c r="D137" s="23">
        <v>111.2</v>
      </c>
      <c r="E137" s="23">
        <v>184.5</v>
      </c>
      <c r="F137" s="23">
        <v>187</v>
      </c>
      <c r="G137" s="23">
        <v>306</v>
      </c>
      <c r="H137" s="23">
        <v>302.3</v>
      </c>
      <c r="I137" s="23">
        <v>108.4</v>
      </c>
      <c r="J137" s="23">
        <v>158.80000000000001</v>
      </c>
      <c r="K137" s="23"/>
      <c r="L137" s="1">
        <v>38018</v>
      </c>
      <c r="M137" s="23">
        <f t="shared" si="17"/>
        <v>1</v>
      </c>
      <c r="N137" s="23">
        <f t="shared" si="10"/>
        <v>2.7999999999999972</v>
      </c>
      <c r="O137" s="23">
        <f t="shared" si="11"/>
        <v>0.10000000000000853</v>
      </c>
      <c r="P137" s="23">
        <f t="shared" si="12"/>
        <v>0.19999999999998863</v>
      </c>
      <c r="Q137" s="23">
        <f t="shared" si="13"/>
        <v>0.69999999999998863</v>
      </c>
      <c r="R137" s="23">
        <f t="shared" si="14"/>
        <v>2.3999999999999773</v>
      </c>
      <c r="S137" s="23">
        <f t="shared" si="15"/>
        <v>0.90000000000003411</v>
      </c>
      <c r="T137" s="23">
        <f t="shared" si="16"/>
        <v>0.5</v>
      </c>
      <c r="U137" s="23">
        <f t="shared" si="16"/>
        <v>1.8000000000000114</v>
      </c>
    </row>
    <row r="138" spans="1:21" x14ac:dyDescent="0.25">
      <c r="A138" s="1">
        <v>38047</v>
      </c>
      <c r="B138" s="23">
        <v>187.4</v>
      </c>
      <c r="C138" s="23">
        <v>123.5</v>
      </c>
      <c r="D138" s="23">
        <v>111.1</v>
      </c>
      <c r="E138" s="23">
        <v>184.9</v>
      </c>
      <c r="F138" s="23">
        <v>187.9</v>
      </c>
      <c r="G138" s="23">
        <v>307.5</v>
      </c>
      <c r="H138" s="23">
        <v>303.10000000000002</v>
      </c>
      <c r="I138" s="23">
        <v>108.8</v>
      </c>
      <c r="J138" s="23">
        <v>160.5</v>
      </c>
      <c r="K138" s="23"/>
      <c r="L138" s="1">
        <v>38047</v>
      </c>
      <c r="M138" s="23">
        <f t="shared" si="17"/>
        <v>1.2000000000000171</v>
      </c>
      <c r="N138" s="23">
        <f t="shared" si="10"/>
        <v>4.9000000000000057</v>
      </c>
      <c r="O138" s="23">
        <f t="shared" si="11"/>
        <v>-0.10000000000000853</v>
      </c>
      <c r="P138" s="23">
        <f t="shared" si="12"/>
        <v>0.40000000000000568</v>
      </c>
      <c r="Q138" s="23">
        <f t="shared" si="13"/>
        <v>0.90000000000000568</v>
      </c>
      <c r="R138" s="23">
        <f t="shared" si="14"/>
        <v>1.5</v>
      </c>
      <c r="S138" s="23">
        <f t="shared" si="15"/>
        <v>0.80000000000001137</v>
      </c>
      <c r="T138" s="23">
        <f t="shared" si="16"/>
        <v>0.39999999999999147</v>
      </c>
      <c r="U138" s="23">
        <f t="shared" si="16"/>
        <v>1.6999999999999886</v>
      </c>
    </row>
    <row r="139" spans="1:21" x14ac:dyDescent="0.25">
      <c r="A139" s="1">
        <v>38078</v>
      </c>
      <c r="B139" s="23">
        <v>188</v>
      </c>
      <c r="C139" s="23">
        <v>124.3</v>
      </c>
      <c r="D139" s="23">
        <v>110.9</v>
      </c>
      <c r="E139" s="23">
        <v>185</v>
      </c>
      <c r="F139" s="23">
        <v>188.4</v>
      </c>
      <c r="G139" s="23">
        <v>308.3</v>
      </c>
      <c r="H139" s="23">
        <v>303.60000000000002</v>
      </c>
      <c r="I139" s="23">
        <v>109</v>
      </c>
      <c r="J139" s="23">
        <v>161.80000000000001</v>
      </c>
      <c r="K139" s="23"/>
      <c r="L139" s="1">
        <v>38078</v>
      </c>
      <c r="M139" s="23">
        <f t="shared" si="17"/>
        <v>0.59999999999999432</v>
      </c>
      <c r="N139" s="23">
        <f t="shared" si="10"/>
        <v>0.79999999999999716</v>
      </c>
      <c r="O139" s="23">
        <f t="shared" si="11"/>
        <v>-0.19999999999998863</v>
      </c>
      <c r="P139" s="23">
        <f t="shared" si="12"/>
        <v>9.9999999999994316E-2</v>
      </c>
      <c r="Q139" s="23">
        <f t="shared" si="13"/>
        <v>0.5</v>
      </c>
      <c r="R139" s="23">
        <f t="shared" si="14"/>
        <v>0.80000000000001137</v>
      </c>
      <c r="S139" s="23">
        <f t="shared" si="15"/>
        <v>0.5</v>
      </c>
      <c r="T139" s="23">
        <f t="shared" si="16"/>
        <v>0.20000000000000284</v>
      </c>
      <c r="U139" s="23">
        <f t="shared" si="16"/>
        <v>1.3000000000000114</v>
      </c>
    </row>
    <row r="140" spans="1:21" x14ac:dyDescent="0.25">
      <c r="A140" s="1">
        <v>38108</v>
      </c>
      <c r="B140" s="23">
        <v>189.1</v>
      </c>
      <c r="C140" s="23">
        <v>123.4</v>
      </c>
      <c r="D140" s="23">
        <v>110.6</v>
      </c>
      <c r="E140" s="23">
        <v>186.5</v>
      </c>
      <c r="F140" s="23">
        <v>188.9</v>
      </c>
      <c r="G140" s="23">
        <v>309</v>
      </c>
      <c r="H140" s="23">
        <v>303.8</v>
      </c>
      <c r="I140" s="23">
        <v>108.8</v>
      </c>
      <c r="J140" s="23">
        <v>165.2</v>
      </c>
      <c r="K140" s="23"/>
      <c r="L140" s="1">
        <v>38108</v>
      </c>
      <c r="M140" s="23">
        <f t="shared" si="17"/>
        <v>1.0999999999999943</v>
      </c>
      <c r="N140" s="23">
        <f t="shared" si="10"/>
        <v>-0.89999999999999147</v>
      </c>
      <c r="O140" s="23">
        <f t="shared" si="11"/>
        <v>-0.30000000000001137</v>
      </c>
      <c r="P140" s="23">
        <f t="shared" si="12"/>
        <v>1.5</v>
      </c>
      <c r="Q140" s="23">
        <f t="shared" si="13"/>
        <v>0.5</v>
      </c>
      <c r="R140" s="23">
        <f t="shared" si="14"/>
        <v>0.69999999999998863</v>
      </c>
      <c r="S140" s="23">
        <f t="shared" si="15"/>
        <v>0.19999999999998863</v>
      </c>
      <c r="T140" s="23">
        <f t="shared" si="16"/>
        <v>-0.20000000000000284</v>
      </c>
      <c r="U140" s="23">
        <f t="shared" si="16"/>
        <v>3.3999999999999773</v>
      </c>
    </row>
    <row r="141" spans="1:21" x14ac:dyDescent="0.25">
      <c r="A141" s="1">
        <v>38139</v>
      </c>
      <c r="B141" s="23">
        <v>189.7</v>
      </c>
      <c r="C141" s="23">
        <v>120.1</v>
      </c>
      <c r="D141" s="23">
        <v>110.8</v>
      </c>
      <c r="E141" s="23">
        <v>186.8</v>
      </c>
      <c r="F141" s="23">
        <v>190.3</v>
      </c>
      <c r="G141" s="23">
        <v>310</v>
      </c>
      <c r="H141" s="23">
        <v>304.10000000000002</v>
      </c>
      <c r="I141" s="23">
        <v>108.9</v>
      </c>
      <c r="J141" s="23">
        <v>165.7</v>
      </c>
      <c r="K141" s="23"/>
      <c r="L141" s="1">
        <v>38139</v>
      </c>
      <c r="M141" s="23">
        <f t="shared" si="17"/>
        <v>0.59999999999999432</v>
      </c>
      <c r="N141" s="23">
        <f t="shared" si="10"/>
        <v>-3.3000000000000114</v>
      </c>
      <c r="O141" s="23">
        <f t="shared" si="11"/>
        <v>0.20000000000000284</v>
      </c>
      <c r="P141" s="23">
        <f t="shared" si="12"/>
        <v>0.30000000000001137</v>
      </c>
      <c r="Q141" s="23">
        <f t="shared" si="13"/>
        <v>1.4000000000000057</v>
      </c>
      <c r="R141" s="23">
        <f t="shared" si="14"/>
        <v>1</v>
      </c>
      <c r="S141" s="23">
        <f t="shared" si="15"/>
        <v>0.30000000000001137</v>
      </c>
      <c r="T141" s="23">
        <f t="shared" si="16"/>
        <v>0.10000000000000853</v>
      </c>
      <c r="U141" s="23">
        <f t="shared" si="16"/>
        <v>0.5</v>
      </c>
    </row>
    <row r="142" spans="1:21" x14ac:dyDescent="0.25">
      <c r="A142" s="1">
        <v>38169</v>
      </c>
      <c r="B142" s="23">
        <v>189.4</v>
      </c>
      <c r="C142" s="23">
        <v>115.9</v>
      </c>
      <c r="D142" s="23">
        <v>110.9</v>
      </c>
      <c r="E142" s="23">
        <v>187.2</v>
      </c>
      <c r="F142" s="23">
        <v>190.9</v>
      </c>
      <c r="G142" s="23">
        <v>311</v>
      </c>
      <c r="H142" s="23">
        <v>305.10000000000002</v>
      </c>
      <c r="I142" s="23">
        <v>108.7</v>
      </c>
      <c r="J142" s="23">
        <v>164</v>
      </c>
      <c r="K142" s="23"/>
      <c r="L142" s="1">
        <v>38169</v>
      </c>
      <c r="M142" s="23">
        <f t="shared" si="17"/>
        <v>-0.29999999999998295</v>
      </c>
      <c r="N142" s="23">
        <f t="shared" si="10"/>
        <v>-4.1999999999999886</v>
      </c>
      <c r="O142" s="23">
        <f t="shared" si="11"/>
        <v>0.10000000000000853</v>
      </c>
      <c r="P142" s="23">
        <f t="shared" si="12"/>
        <v>0.39999999999997726</v>
      </c>
      <c r="Q142" s="23">
        <f t="shared" si="13"/>
        <v>0.59999999999999432</v>
      </c>
      <c r="R142" s="23">
        <f t="shared" si="14"/>
        <v>1</v>
      </c>
      <c r="S142" s="23">
        <f t="shared" si="15"/>
        <v>1</v>
      </c>
      <c r="T142" s="23">
        <f t="shared" si="16"/>
        <v>-0.20000000000000284</v>
      </c>
      <c r="U142" s="23">
        <f t="shared" si="16"/>
        <v>-1.6999999999999886</v>
      </c>
    </row>
    <row r="143" spans="1:21" x14ac:dyDescent="0.25">
      <c r="A143" s="1">
        <v>38200</v>
      </c>
      <c r="B143" s="23">
        <v>189.5</v>
      </c>
      <c r="C143" s="23">
        <v>116.5</v>
      </c>
      <c r="D143" s="23">
        <v>111.7</v>
      </c>
      <c r="E143" s="23">
        <v>187.3</v>
      </c>
      <c r="F143" s="23">
        <v>191.2</v>
      </c>
      <c r="G143" s="23">
        <v>311.60000000000002</v>
      </c>
      <c r="H143" s="23">
        <v>305.5</v>
      </c>
      <c r="I143" s="23">
        <v>108.5</v>
      </c>
      <c r="J143" s="23">
        <v>162.9</v>
      </c>
      <c r="K143" s="23"/>
      <c r="L143" s="1">
        <v>38200</v>
      </c>
      <c r="M143" s="23">
        <f t="shared" si="17"/>
        <v>9.9999999999994316E-2</v>
      </c>
      <c r="N143" s="23">
        <f t="shared" si="10"/>
        <v>0.59999999999999432</v>
      </c>
      <c r="O143" s="23">
        <f t="shared" si="11"/>
        <v>0.79999999999999716</v>
      </c>
      <c r="P143" s="23">
        <f t="shared" si="12"/>
        <v>0.10000000000002274</v>
      </c>
      <c r="Q143" s="23">
        <f t="shared" si="13"/>
        <v>0.29999999999998295</v>
      </c>
      <c r="R143" s="23">
        <f t="shared" si="14"/>
        <v>0.60000000000002274</v>
      </c>
      <c r="S143" s="23">
        <f t="shared" si="15"/>
        <v>0.39999999999997726</v>
      </c>
      <c r="T143" s="23">
        <f t="shared" si="16"/>
        <v>-0.20000000000000284</v>
      </c>
      <c r="U143" s="23">
        <f t="shared" si="16"/>
        <v>-1.0999999999999943</v>
      </c>
    </row>
    <row r="144" spans="1:21" x14ac:dyDescent="0.25">
      <c r="A144" s="1">
        <v>38231</v>
      </c>
      <c r="B144" s="23">
        <v>189.9</v>
      </c>
      <c r="C144" s="23">
        <v>121.2</v>
      </c>
      <c r="D144" s="23">
        <v>112.9</v>
      </c>
      <c r="E144" s="23">
        <v>187.2</v>
      </c>
      <c r="F144" s="23">
        <v>191</v>
      </c>
      <c r="G144" s="23">
        <v>312.3</v>
      </c>
      <c r="H144" s="23">
        <v>306.3</v>
      </c>
      <c r="I144" s="23">
        <v>108.6</v>
      </c>
      <c r="J144" s="23">
        <v>162.9</v>
      </c>
      <c r="K144" s="23"/>
      <c r="L144" s="1">
        <v>38231</v>
      </c>
      <c r="M144" s="23">
        <f t="shared" si="17"/>
        <v>0.40000000000000568</v>
      </c>
      <c r="N144" s="23">
        <f t="shared" si="10"/>
        <v>4.7000000000000028</v>
      </c>
      <c r="O144" s="23">
        <f t="shared" si="11"/>
        <v>1.2000000000000028</v>
      </c>
      <c r="P144" s="23">
        <f t="shared" si="12"/>
        <v>-0.10000000000002274</v>
      </c>
      <c r="Q144" s="23">
        <f t="shared" si="13"/>
        <v>-0.19999999999998863</v>
      </c>
      <c r="R144" s="23">
        <f t="shared" si="14"/>
        <v>0.69999999999998863</v>
      </c>
      <c r="S144" s="23">
        <f t="shared" si="15"/>
        <v>0.80000000000001137</v>
      </c>
      <c r="T144" s="23">
        <f t="shared" si="16"/>
        <v>9.9999999999994316E-2</v>
      </c>
      <c r="U144" s="23">
        <f t="shared" si="16"/>
        <v>0</v>
      </c>
    </row>
    <row r="145" spans="1:21" x14ac:dyDescent="0.25">
      <c r="A145" s="1">
        <v>38261</v>
      </c>
      <c r="B145" s="23">
        <v>190.9</v>
      </c>
      <c r="C145" s="23">
        <v>124.1</v>
      </c>
      <c r="D145" s="23">
        <v>112.5</v>
      </c>
      <c r="E145" s="23">
        <v>188.4</v>
      </c>
      <c r="F145" s="23">
        <v>191</v>
      </c>
      <c r="G145" s="23">
        <v>313.3</v>
      </c>
      <c r="H145" s="23">
        <v>306.8</v>
      </c>
      <c r="I145" s="23">
        <v>108.7</v>
      </c>
      <c r="J145" s="23">
        <v>166.4</v>
      </c>
      <c r="K145" s="23"/>
      <c r="L145" s="1">
        <v>38261</v>
      </c>
      <c r="M145" s="23">
        <f t="shared" si="17"/>
        <v>1</v>
      </c>
      <c r="N145" s="23">
        <f t="shared" si="10"/>
        <v>2.8999999999999915</v>
      </c>
      <c r="O145" s="23">
        <f t="shared" si="11"/>
        <v>-0.40000000000000568</v>
      </c>
      <c r="P145" s="23">
        <f t="shared" si="12"/>
        <v>1.2000000000000171</v>
      </c>
      <c r="Q145" s="23">
        <f t="shared" si="13"/>
        <v>0</v>
      </c>
      <c r="R145" s="23">
        <f t="shared" si="14"/>
        <v>1</v>
      </c>
      <c r="S145" s="23">
        <f t="shared" si="15"/>
        <v>0.5</v>
      </c>
      <c r="T145" s="23">
        <f t="shared" si="16"/>
        <v>0.10000000000000853</v>
      </c>
      <c r="U145" s="23">
        <f t="shared" si="16"/>
        <v>3.5</v>
      </c>
    </row>
    <row r="146" spans="1:21" x14ac:dyDescent="0.25">
      <c r="A146" s="1">
        <v>38292</v>
      </c>
      <c r="B146" s="23">
        <v>191</v>
      </c>
      <c r="C146" s="23">
        <v>123</v>
      </c>
      <c r="D146" s="23">
        <v>112.7</v>
      </c>
      <c r="E146" s="23">
        <v>188.6</v>
      </c>
      <c r="F146" s="23">
        <v>190.8</v>
      </c>
      <c r="G146" s="23">
        <v>314.10000000000002</v>
      </c>
      <c r="H146" s="23">
        <v>307</v>
      </c>
      <c r="I146" s="23">
        <v>108.7</v>
      </c>
      <c r="J146" s="23">
        <v>167.2</v>
      </c>
      <c r="K146" s="23"/>
      <c r="L146" s="1">
        <v>38292</v>
      </c>
      <c r="M146" s="23">
        <f t="shared" si="17"/>
        <v>9.9999999999994316E-2</v>
      </c>
      <c r="N146" s="23">
        <f t="shared" si="10"/>
        <v>-1.0999999999999943</v>
      </c>
      <c r="O146" s="23">
        <f t="shared" si="11"/>
        <v>0.20000000000000284</v>
      </c>
      <c r="P146" s="23">
        <f t="shared" si="12"/>
        <v>0.19999999999998863</v>
      </c>
      <c r="Q146" s="23">
        <f t="shared" si="13"/>
        <v>-0.19999999999998863</v>
      </c>
      <c r="R146" s="23">
        <f t="shared" si="14"/>
        <v>0.80000000000001137</v>
      </c>
      <c r="S146" s="23">
        <f t="shared" si="15"/>
        <v>0.19999999999998863</v>
      </c>
      <c r="T146" s="23">
        <f t="shared" si="16"/>
        <v>0</v>
      </c>
      <c r="U146" s="23">
        <f t="shared" si="16"/>
        <v>0.79999999999998295</v>
      </c>
    </row>
    <row r="147" spans="1:21" x14ac:dyDescent="0.25">
      <c r="A147" s="1">
        <v>38322</v>
      </c>
      <c r="B147" s="23">
        <v>190.3</v>
      </c>
      <c r="C147" s="23">
        <v>118.8</v>
      </c>
      <c r="D147" s="23">
        <v>112.6</v>
      </c>
      <c r="E147" s="23">
        <v>188.9</v>
      </c>
      <c r="F147" s="23">
        <v>190.7</v>
      </c>
      <c r="G147" s="23">
        <v>314.89999999999998</v>
      </c>
      <c r="H147" s="23">
        <v>307.8</v>
      </c>
      <c r="I147" s="23">
        <v>108.5</v>
      </c>
      <c r="J147" s="23">
        <v>164.8</v>
      </c>
      <c r="K147" s="23"/>
      <c r="L147" s="1">
        <v>38322</v>
      </c>
      <c r="M147" s="23">
        <f t="shared" si="17"/>
        <v>-0.69999999999998863</v>
      </c>
      <c r="N147" s="23">
        <f t="shared" si="10"/>
        <v>-4.2000000000000028</v>
      </c>
      <c r="O147" s="23">
        <f t="shared" si="11"/>
        <v>-0.10000000000000853</v>
      </c>
      <c r="P147" s="23">
        <f t="shared" si="12"/>
        <v>0.30000000000001137</v>
      </c>
      <c r="Q147" s="23">
        <f t="shared" si="13"/>
        <v>-0.10000000000002274</v>
      </c>
      <c r="R147" s="23">
        <f t="shared" si="14"/>
        <v>0.79999999999995453</v>
      </c>
      <c r="S147" s="23">
        <f t="shared" si="15"/>
        <v>0.80000000000001137</v>
      </c>
      <c r="T147" s="23">
        <f t="shared" si="16"/>
        <v>-0.20000000000000284</v>
      </c>
      <c r="U147" s="23">
        <f t="shared" si="16"/>
        <v>-2.3999999999999773</v>
      </c>
    </row>
    <row r="148" spans="1:21" x14ac:dyDescent="0.25">
      <c r="A148" s="1">
        <v>38353</v>
      </c>
      <c r="B148" s="23">
        <v>190.7</v>
      </c>
      <c r="C148" s="23">
        <v>116.1</v>
      </c>
      <c r="D148" s="23">
        <v>112.7</v>
      </c>
      <c r="E148" s="23">
        <v>189.5</v>
      </c>
      <c r="F148" s="23">
        <v>191.8</v>
      </c>
      <c r="G148" s="23">
        <v>316.8</v>
      </c>
      <c r="H148" s="23">
        <v>309.3</v>
      </c>
      <c r="I148" s="23">
        <v>108.9</v>
      </c>
      <c r="J148" s="23">
        <v>164</v>
      </c>
      <c r="K148" s="23"/>
      <c r="L148" s="1">
        <v>38353</v>
      </c>
      <c r="M148" s="23">
        <f t="shared" si="17"/>
        <v>0.39999999999997726</v>
      </c>
      <c r="N148" s="23">
        <f t="shared" si="10"/>
        <v>-2.7000000000000028</v>
      </c>
      <c r="O148" s="23">
        <f t="shared" si="11"/>
        <v>0.10000000000000853</v>
      </c>
      <c r="P148" s="23">
        <f t="shared" si="12"/>
        <v>0.59999999999999432</v>
      </c>
      <c r="Q148" s="23">
        <f t="shared" si="13"/>
        <v>1.1000000000000227</v>
      </c>
      <c r="R148" s="23">
        <f t="shared" si="14"/>
        <v>1.9000000000000341</v>
      </c>
      <c r="S148" s="23">
        <f t="shared" si="15"/>
        <v>1.5</v>
      </c>
      <c r="T148" s="23">
        <f t="shared" si="16"/>
        <v>0.40000000000000568</v>
      </c>
      <c r="U148" s="23">
        <f t="shared" si="16"/>
        <v>-0.80000000000001137</v>
      </c>
    </row>
    <row r="149" spans="1:21" x14ac:dyDescent="0.25">
      <c r="A149" s="1">
        <v>38384</v>
      </c>
      <c r="B149" s="23">
        <v>191.8</v>
      </c>
      <c r="C149" s="23">
        <v>118.7</v>
      </c>
      <c r="D149" s="23">
        <v>112.8</v>
      </c>
      <c r="E149" s="23">
        <v>189.3</v>
      </c>
      <c r="F149" s="23">
        <v>192.7</v>
      </c>
      <c r="G149" s="23">
        <v>319.3</v>
      </c>
      <c r="H149" s="23">
        <v>310.8</v>
      </c>
      <c r="I149" s="23">
        <v>109</v>
      </c>
      <c r="J149" s="23">
        <v>166.1</v>
      </c>
      <c r="K149" s="23"/>
      <c r="L149" s="1">
        <v>38384</v>
      </c>
      <c r="M149" s="23">
        <f t="shared" si="17"/>
        <v>1.1000000000000227</v>
      </c>
      <c r="N149" s="23">
        <f t="shared" ref="N149:N212" si="18">C149-C148</f>
        <v>2.6000000000000085</v>
      </c>
      <c r="O149" s="23">
        <f t="shared" ref="O149:O212" si="19">D149-D148</f>
        <v>9.9999999999994316E-2</v>
      </c>
      <c r="P149" s="23">
        <f t="shared" ref="P149:P212" si="20">E149-E148</f>
        <v>-0.19999999999998863</v>
      </c>
      <c r="Q149" s="23">
        <f t="shared" ref="Q149:Q212" si="21">F149-F148</f>
        <v>0.89999999999997726</v>
      </c>
      <c r="R149" s="23">
        <f t="shared" ref="R149:R212" si="22">G149-G148</f>
        <v>2.5</v>
      </c>
      <c r="S149" s="23">
        <f t="shared" ref="S149:S212" si="23">H149-H148</f>
        <v>1.5</v>
      </c>
      <c r="T149" s="23">
        <f t="shared" ref="T149:U212" si="24">I149-I148</f>
        <v>9.9999999999994316E-2</v>
      </c>
      <c r="U149" s="23">
        <f t="shared" si="24"/>
        <v>2.0999999999999943</v>
      </c>
    </row>
    <row r="150" spans="1:21" x14ac:dyDescent="0.25">
      <c r="A150" s="1">
        <v>38412</v>
      </c>
      <c r="B150" s="23">
        <v>193.3</v>
      </c>
      <c r="C150" s="23">
        <v>123.5</v>
      </c>
      <c r="D150" s="23">
        <v>112.7</v>
      </c>
      <c r="E150" s="23">
        <v>189.6</v>
      </c>
      <c r="F150" s="23">
        <v>194.1</v>
      </c>
      <c r="G150" s="23">
        <v>320.7</v>
      </c>
      <c r="H150" s="23">
        <v>311.2</v>
      </c>
      <c r="I150" s="23">
        <v>109</v>
      </c>
      <c r="J150" s="23">
        <v>168.8</v>
      </c>
      <c r="K150" s="23"/>
      <c r="L150" s="1">
        <v>38412</v>
      </c>
      <c r="M150" s="23">
        <f t="shared" si="17"/>
        <v>1.5</v>
      </c>
      <c r="N150" s="23">
        <f t="shared" si="18"/>
        <v>4.7999999999999972</v>
      </c>
      <c r="O150" s="23">
        <f t="shared" si="19"/>
        <v>-9.9999999999994316E-2</v>
      </c>
      <c r="P150" s="23">
        <f t="shared" si="20"/>
        <v>0.29999999999998295</v>
      </c>
      <c r="Q150" s="23">
        <f t="shared" si="21"/>
        <v>1.4000000000000057</v>
      </c>
      <c r="R150" s="23">
        <f t="shared" si="22"/>
        <v>1.3999999999999773</v>
      </c>
      <c r="S150" s="23">
        <f t="shared" si="23"/>
        <v>0.39999999999997726</v>
      </c>
      <c r="T150" s="23">
        <f t="shared" si="24"/>
        <v>0</v>
      </c>
      <c r="U150" s="23">
        <f t="shared" si="24"/>
        <v>2.7000000000000171</v>
      </c>
    </row>
    <row r="151" spans="1:21" x14ac:dyDescent="0.25">
      <c r="A151" s="1">
        <v>38443</v>
      </c>
      <c r="B151" s="23">
        <v>194.6</v>
      </c>
      <c r="C151" s="23">
        <v>123.7</v>
      </c>
      <c r="D151" s="23">
        <v>112.9</v>
      </c>
      <c r="E151" s="23">
        <v>190.7</v>
      </c>
      <c r="F151" s="23">
        <v>194.4</v>
      </c>
      <c r="G151" s="23">
        <v>321.5</v>
      </c>
      <c r="H151" s="23">
        <v>311.60000000000002</v>
      </c>
      <c r="I151" s="23">
        <v>109.2</v>
      </c>
      <c r="J151" s="23">
        <v>173.2</v>
      </c>
      <c r="K151" s="23"/>
      <c r="L151" s="1">
        <v>38443</v>
      </c>
      <c r="M151" s="23">
        <f t="shared" si="17"/>
        <v>1.2999999999999829</v>
      </c>
      <c r="N151" s="23">
        <f t="shared" si="18"/>
        <v>0.20000000000000284</v>
      </c>
      <c r="O151" s="23">
        <f t="shared" si="19"/>
        <v>0.20000000000000284</v>
      </c>
      <c r="P151" s="23">
        <f t="shared" si="20"/>
        <v>1.0999999999999943</v>
      </c>
      <c r="Q151" s="23">
        <f t="shared" si="21"/>
        <v>0.30000000000001137</v>
      </c>
      <c r="R151" s="23">
        <f t="shared" si="22"/>
        <v>0.80000000000001137</v>
      </c>
      <c r="S151" s="23">
        <f t="shared" si="23"/>
        <v>0.40000000000003411</v>
      </c>
      <c r="T151" s="23">
        <f t="shared" si="24"/>
        <v>0.20000000000000284</v>
      </c>
      <c r="U151" s="23">
        <f t="shared" si="24"/>
        <v>4.3999999999999773</v>
      </c>
    </row>
    <row r="152" spans="1:21" x14ac:dyDescent="0.25">
      <c r="A152" s="1">
        <v>38473</v>
      </c>
      <c r="B152" s="23">
        <v>194.4</v>
      </c>
      <c r="C152" s="23">
        <v>122.4</v>
      </c>
      <c r="D152" s="23">
        <v>112.7</v>
      </c>
      <c r="E152" s="23">
        <v>191.1</v>
      </c>
      <c r="F152" s="23">
        <v>194.5</v>
      </c>
      <c r="G152" s="23">
        <v>322.2</v>
      </c>
      <c r="H152" s="23">
        <v>312.5</v>
      </c>
      <c r="I152" s="23">
        <v>109.5</v>
      </c>
      <c r="J152" s="23">
        <v>172.1</v>
      </c>
      <c r="K152" s="23"/>
      <c r="L152" s="1">
        <v>38473</v>
      </c>
      <c r="M152" s="23">
        <f t="shared" si="17"/>
        <v>-0.19999999999998863</v>
      </c>
      <c r="N152" s="23">
        <f t="shared" si="18"/>
        <v>-1.2999999999999972</v>
      </c>
      <c r="O152" s="23">
        <f t="shared" si="19"/>
        <v>-0.20000000000000284</v>
      </c>
      <c r="P152" s="23">
        <f t="shared" si="20"/>
        <v>0.40000000000000568</v>
      </c>
      <c r="Q152" s="23">
        <f t="shared" si="21"/>
        <v>9.9999999999994316E-2</v>
      </c>
      <c r="R152" s="23">
        <f t="shared" si="22"/>
        <v>0.69999999999998863</v>
      </c>
      <c r="S152" s="23">
        <f t="shared" si="23"/>
        <v>0.89999999999997726</v>
      </c>
      <c r="T152" s="23">
        <f t="shared" si="24"/>
        <v>0.29999999999999716</v>
      </c>
      <c r="U152" s="23">
        <f t="shared" si="24"/>
        <v>-1.0999999999999943</v>
      </c>
    </row>
    <row r="153" spans="1:21" x14ac:dyDescent="0.25">
      <c r="A153" s="1">
        <v>38504</v>
      </c>
      <c r="B153" s="23">
        <v>194.5</v>
      </c>
      <c r="C153" s="23">
        <v>118.3</v>
      </c>
      <c r="D153" s="23">
        <v>112.8</v>
      </c>
      <c r="E153" s="23">
        <v>190.9</v>
      </c>
      <c r="F153" s="23">
        <v>195.5</v>
      </c>
      <c r="G153" s="23">
        <v>322.89999999999998</v>
      </c>
      <c r="H153" s="23">
        <v>312.5</v>
      </c>
      <c r="I153" s="23">
        <v>109.1</v>
      </c>
      <c r="J153" s="23">
        <v>171.8</v>
      </c>
      <c r="K153" s="23"/>
      <c r="L153" s="1">
        <v>38504</v>
      </c>
      <c r="M153" s="23">
        <f t="shared" si="17"/>
        <v>9.9999999999994316E-2</v>
      </c>
      <c r="N153" s="23">
        <f t="shared" si="18"/>
        <v>-4.1000000000000085</v>
      </c>
      <c r="O153" s="23">
        <f t="shared" si="19"/>
        <v>9.9999999999994316E-2</v>
      </c>
      <c r="P153" s="23">
        <f t="shared" si="20"/>
        <v>-0.19999999999998863</v>
      </c>
      <c r="Q153" s="23">
        <f t="shared" si="21"/>
        <v>1</v>
      </c>
      <c r="R153" s="23">
        <f t="shared" si="22"/>
        <v>0.69999999999998863</v>
      </c>
      <c r="S153" s="23">
        <f t="shared" si="23"/>
        <v>0</v>
      </c>
      <c r="T153" s="23">
        <f t="shared" si="24"/>
        <v>-0.40000000000000568</v>
      </c>
      <c r="U153" s="23">
        <f t="shared" si="24"/>
        <v>-0.29999999999998295</v>
      </c>
    </row>
    <row r="154" spans="1:21" x14ac:dyDescent="0.25">
      <c r="A154" s="1">
        <v>38534</v>
      </c>
      <c r="B154" s="23">
        <v>195.4</v>
      </c>
      <c r="C154" s="23">
        <v>113.8</v>
      </c>
      <c r="D154" s="23">
        <v>112.9</v>
      </c>
      <c r="E154" s="23">
        <v>191.3</v>
      </c>
      <c r="F154" s="23">
        <v>196.6</v>
      </c>
      <c r="G154" s="23">
        <v>324.10000000000002</v>
      </c>
      <c r="H154" s="23">
        <v>314.10000000000002</v>
      </c>
      <c r="I154" s="23">
        <v>109.1</v>
      </c>
      <c r="J154" s="23">
        <v>174.4</v>
      </c>
      <c r="K154" s="23"/>
      <c r="L154" s="1">
        <v>38534</v>
      </c>
      <c r="M154" s="23">
        <f t="shared" si="17"/>
        <v>0.90000000000000568</v>
      </c>
      <c r="N154" s="23">
        <f t="shared" si="18"/>
        <v>-4.5</v>
      </c>
      <c r="O154" s="23">
        <f t="shared" si="19"/>
        <v>0.10000000000000853</v>
      </c>
      <c r="P154" s="23">
        <f t="shared" si="20"/>
        <v>0.40000000000000568</v>
      </c>
      <c r="Q154" s="23">
        <f t="shared" si="21"/>
        <v>1.0999999999999943</v>
      </c>
      <c r="R154" s="23">
        <f t="shared" si="22"/>
        <v>1.2000000000000455</v>
      </c>
      <c r="S154" s="23">
        <f t="shared" si="23"/>
        <v>1.6000000000000227</v>
      </c>
      <c r="T154" s="23">
        <f t="shared" si="24"/>
        <v>0</v>
      </c>
      <c r="U154" s="23">
        <f t="shared" si="24"/>
        <v>2.5999999999999943</v>
      </c>
    </row>
    <row r="155" spans="1:21" x14ac:dyDescent="0.25">
      <c r="A155" s="1">
        <v>38565</v>
      </c>
      <c r="B155" s="23">
        <v>196.4</v>
      </c>
      <c r="C155" s="23">
        <v>115.8</v>
      </c>
      <c r="D155" s="23">
        <v>113.7</v>
      </c>
      <c r="E155" s="23">
        <v>191.3</v>
      </c>
      <c r="F155" s="23">
        <v>196.9</v>
      </c>
      <c r="G155" s="23">
        <v>323.89999999999998</v>
      </c>
      <c r="H155" s="23">
        <v>314.39999999999998</v>
      </c>
      <c r="I155" s="23">
        <v>109.3</v>
      </c>
      <c r="J155" s="23">
        <v>177.7</v>
      </c>
      <c r="K155" s="23"/>
      <c r="L155" s="1">
        <v>38565</v>
      </c>
      <c r="M155" s="23">
        <f t="shared" si="17"/>
        <v>1</v>
      </c>
      <c r="N155" s="23">
        <f t="shared" si="18"/>
        <v>2</v>
      </c>
      <c r="O155" s="23">
        <f t="shared" si="19"/>
        <v>0.79999999999999716</v>
      </c>
      <c r="P155" s="23">
        <f t="shared" si="20"/>
        <v>0</v>
      </c>
      <c r="Q155" s="23">
        <f t="shared" si="21"/>
        <v>0.30000000000001137</v>
      </c>
      <c r="R155" s="23">
        <f t="shared" si="22"/>
        <v>-0.20000000000004547</v>
      </c>
      <c r="S155" s="23">
        <f t="shared" si="23"/>
        <v>0.29999999999995453</v>
      </c>
      <c r="T155" s="23">
        <f t="shared" si="24"/>
        <v>0.20000000000000284</v>
      </c>
      <c r="U155" s="23">
        <f t="shared" si="24"/>
        <v>3.2999999999999829</v>
      </c>
    </row>
    <row r="156" spans="1:21" x14ac:dyDescent="0.25">
      <c r="A156" s="1">
        <v>38596</v>
      </c>
      <c r="B156" s="23">
        <v>198.8</v>
      </c>
      <c r="C156" s="23">
        <v>120.5</v>
      </c>
      <c r="D156" s="23">
        <v>115.3</v>
      </c>
      <c r="E156" s="23">
        <v>191.8</v>
      </c>
      <c r="F156" s="23">
        <v>197</v>
      </c>
      <c r="G156" s="23">
        <v>324.60000000000002</v>
      </c>
      <c r="H156" s="23">
        <v>315</v>
      </c>
      <c r="I156" s="23">
        <v>109.7</v>
      </c>
      <c r="J156" s="23">
        <v>186.5</v>
      </c>
      <c r="K156" s="23"/>
      <c r="L156" s="1">
        <v>38596</v>
      </c>
      <c r="M156" s="23">
        <f t="shared" si="17"/>
        <v>2.4000000000000057</v>
      </c>
      <c r="N156" s="23">
        <f t="shared" si="18"/>
        <v>4.7000000000000028</v>
      </c>
      <c r="O156" s="23">
        <f t="shared" si="19"/>
        <v>1.5999999999999943</v>
      </c>
      <c r="P156" s="23">
        <f t="shared" si="20"/>
        <v>0.5</v>
      </c>
      <c r="Q156" s="23">
        <f t="shared" si="21"/>
        <v>9.9999999999994316E-2</v>
      </c>
      <c r="R156" s="23">
        <f t="shared" si="22"/>
        <v>0.70000000000004547</v>
      </c>
      <c r="S156" s="23">
        <f t="shared" si="23"/>
        <v>0.60000000000002274</v>
      </c>
      <c r="T156" s="23">
        <f t="shared" si="24"/>
        <v>0.40000000000000568</v>
      </c>
      <c r="U156" s="23">
        <f t="shared" si="24"/>
        <v>8.8000000000000114</v>
      </c>
    </row>
    <row r="157" spans="1:21" x14ac:dyDescent="0.25">
      <c r="A157" s="1">
        <v>38626</v>
      </c>
      <c r="B157" s="23">
        <v>199.2</v>
      </c>
      <c r="C157" s="23">
        <v>122.7</v>
      </c>
      <c r="D157" s="23">
        <v>115.1</v>
      </c>
      <c r="E157" s="23">
        <v>192.5</v>
      </c>
      <c r="F157" s="23">
        <v>198.4</v>
      </c>
      <c r="G157" s="23">
        <v>326.2</v>
      </c>
      <c r="H157" s="23">
        <v>315.3</v>
      </c>
      <c r="I157" s="23">
        <v>109.9</v>
      </c>
      <c r="J157" s="23">
        <v>184</v>
      </c>
      <c r="K157" s="23"/>
      <c r="L157" s="1">
        <v>38626</v>
      </c>
      <c r="M157" s="23">
        <f t="shared" si="17"/>
        <v>0.39999999999997726</v>
      </c>
      <c r="N157" s="23">
        <f t="shared" si="18"/>
        <v>2.2000000000000028</v>
      </c>
      <c r="O157" s="23">
        <f t="shared" si="19"/>
        <v>-0.20000000000000284</v>
      </c>
      <c r="P157" s="23">
        <f t="shared" si="20"/>
        <v>0.69999999999998863</v>
      </c>
      <c r="Q157" s="23">
        <f t="shared" si="21"/>
        <v>1.4000000000000057</v>
      </c>
      <c r="R157" s="23">
        <f t="shared" si="22"/>
        <v>1.5999999999999659</v>
      </c>
      <c r="S157" s="23">
        <f t="shared" si="23"/>
        <v>0.30000000000001137</v>
      </c>
      <c r="T157" s="23">
        <f t="shared" si="24"/>
        <v>0.20000000000000284</v>
      </c>
      <c r="U157" s="23">
        <f t="shared" si="24"/>
        <v>-2.5</v>
      </c>
    </row>
    <row r="158" spans="1:21" x14ac:dyDescent="0.25">
      <c r="A158" s="1">
        <v>38657</v>
      </c>
      <c r="B158" s="23">
        <v>197.6</v>
      </c>
      <c r="C158" s="23">
        <v>121.5</v>
      </c>
      <c r="D158" s="23">
        <v>115.3</v>
      </c>
      <c r="E158" s="23">
        <v>192.8</v>
      </c>
      <c r="F158" s="23">
        <v>198.5</v>
      </c>
      <c r="G158" s="23">
        <v>328.1</v>
      </c>
      <c r="H158" s="23">
        <v>316.2</v>
      </c>
      <c r="I158" s="23">
        <v>109.8</v>
      </c>
      <c r="J158" s="23">
        <v>175.6</v>
      </c>
      <c r="K158" s="23"/>
      <c r="L158" s="1">
        <v>38657</v>
      </c>
      <c r="M158" s="23">
        <f t="shared" si="17"/>
        <v>-1.5999999999999943</v>
      </c>
      <c r="N158" s="23">
        <f t="shared" si="18"/>
        <v>-1.2000000000000028</v>
      </c>
      <c r="O158" s="23">
        <f t="shared" si="19"/>
        <v>0.20000000000000284</v>
      </c>
      <c r="P158" s="23">
        <f t="shared" si="20"/>
        <v>0.30000000000001137</v>
      </c>
      <c r="Q158" s="23">
        <f t="shared" si="21"/>
        <v>9.9999999999994316E-2</v>
      </c>
      <c r="R158" s="23">
        <f t="shared" si="22"/>
        <v>1.9000000000000341</v>
      </c>
      <c r="S158" s="23">
        <f t="shared" si="23"/>
        <v>0.89999999999997726</v>
      </c>
      <c r="T158" s="23">
        <f t="shared" si="24"/>
        <v>-0.10000000000000853</v>
      </c>
      <c r="U158" s="23">
        <f t="shared" si="24"/>
        <v>-8.4000000000000057</v>
      </c>
    </row>
    <row r="159" spans="1:21" x14ac:dyDescent="0.25">
      <c r="A159" s="1">
        <v>38687</v>
      </c>
      <c r="B159" s="23">
        <v>196.8</v>
      </c>
      <c r="C159" s="23">
        <v>117.5</v>
      </c>
      <c r="D159" s="23">
        <v>115.3</v>
      </c>
      <c r="E159" s="23">
        <v>193.2</v>
      </c>
      <c r="F159" s="23">
        <v>198.3</v>
      </c>
      <c r="G159" s="23">
        <v>328.4</v>
      </c>
      <c r="H159" s="23">
        <v>317.3</v>
      </c>
      <c r="I159" s="23">
        <v>109.7</v>
      </c>
      <c r="J159" s="23">
        <v>172.7</v>
      </c>
      <c r="K159" s="23"/>
      <c r="L159" s="1">
        <v>38687</v>
      </c>
      <c r="M159" s="23">
        <f t="shared" si="17"/>
        <v>-0.79999999999998295</v>
      </c>
      <c r="N159" s="23">
        <f t="shared" si="18"/>
        <v>-4</v>
      </c>
      <c r="O159" s="23">
        <f t="shared" si="19"/>
        <v>0</v>
      </c>
      <c r="P159" s="23">
        <f t="shared" si="20"/>
        <v>0.39999999999997726</v>
      </c>
      <c r="Q159" s="23">
        <f t="shared" si="21"/>
        <v>-0.19999999999998863</v>
      </c>
      <c r="R159" s="23">
        <f t="shared" si="22"/>
        <v>0.29999999999995453</v>
      </c>
      <c r="S159" s="23">
        <f t="shared" si="23"/>
        <v>1.1000000000000227</v>
      </c>
      <c r="T159" s="23">
        <f t="shared" si="24"/>
        <v>-9.9999999999994316E-2</v>
      </c>
      <c r="U159" s="23">
        <f t="shared" si="24"/>
        <v>-2.9000000000000057</v>
      </c>
    </row>
    <row r="160" spans="1:21" x14ac:dyDescent="0.25">
      <c r="A160" s="1">
        <v>38718</v>
      </c>
      <c r="B160" s="23">
        <v>198.3</v>
      </c>
      <c r="C160" s="23">
        <v>114.9</v>
      </c>
      <c r="D160" s="23">
        <v>115.7</v>
      </c>
      <c r="E160" s="23">
        <v>194.5</v>
      </c>
      <c r="F160" s="23">
        <v>200</v>
      </c>
      <c r="G160" s="23">
        <v>329.5</v>
      </c>
      <c r="H160" s="23">
        <v>318.2</v>
      </c>
      <c r="I160" s="23">
        <v>109.9</v>
      </c>
      <c r="J160" s="23">
        <v>175.9</v>
      </c>
      <c r="K160" s="23"/>
      <c r="L160" s="1">
        <v>38718</v>
      </c>
      <c r="M160" s="23">
        <f t="shared" si="17"/>
        <v>1.5</v>
      </c>
      <c r="N160" s="23">
        <f t="shared" si="18"/>
        <v>-2.5999999999999943</v>
      </c>
      <c r="O160" s="23">
        <f t="shared" si="19"/>
        <v>0.40000000000000568</v>
      </c>
      <c r="P160" s="23">
        <f t="shared" si="20"/>
        <v>1.3000000000000114</v>
      </c>
      <c r="Q160" s="23">
        <f t="shared" si="21"/>
        <v>1.6999999999999886</v>
      </c>
      <c r="R160" s="23">
        <f t="shared" si="22"/>
        <v>1.1000000000000227</v>
      </c>
      <c r="S160" s="23">
        <f t="shared" si="23"/>
        <v>0.89999999999997726</v>
      </c>
      <c r="T160" s="23">
        <f t="shared" si="24"/>
        <v>0.20000000000000284</v>
      </c>
      <c r="U160" s="23">
        <f t="shared" si="24"/>
        <v>3.2000000000000171</v>
      </c>
    </row>
    <row r="161" spans="1:21" x14ac:dyDescent="0.25">
      <c r="A161" s="1">
        <v>38749</v>
      </c>
      <c r="B161" s="23">
        <v>198.7</v>
      </c>
      <c r="C161" s="23">
        <v>116.6</v>
      </c>
      <c r="D161" s="23">
        <v>115.7</v>
      </c>
      <c r="E161" s="23">
        <v>194.4</v>
      </c>
      <c r="F161" s="23">
        <v>200.5</v>
      </c>
      <c r="G161" s="23">
        <v>332.1</v>
      </c>
      <c r="H161" s="23">
        <v>319.10000000000002</v>
      </c>
      <c r="I161" s="23">
        <v>110.2</v>
      </c>
      <c r="J161" s="23">
        <v>175.8</v>
      </c>
      <c r="K161" s="23"/>
      <c r="L161" s="1">
        <v>38749</v>
      </c>
      <c r="M161" s="23">
        <f t="shared" si="17"/>
        <v>0.39999999999997726</v>
      </c>
      <c r="N161" s="23">
        <f t="shared" si="18"/>
        <v>1.6999999999999886</v>
      </c>
      <c r="O161" s="23">
        <f t="shared" si="19"/>
        <v>0</v>
      </c>
      <c r="P161" s="23">
        <f t="shared" si="20"/>
        <v>-9.9999999999994316E-2</v>
      </c>
      <c r="Q161" s="23">
        <f t="shared" si="21"/>
        <v>0.5</v>
      </c>
      <c r="R161" s="23">
        <f t="shared" si="22"/>
        <v>2.6000000000000227</v>
      </c>
      <c r="S161" s="23">
        <f t="shared" si="23"/>
        <v>0.90000000000003411</v>
      </c>
      <c r="T161" s="23">
        <f t="shared" si="24"/>
        <v>0.29999999999999716</v>
      </c>
      <c r="U161" s="23">
        <f t="shared" si="24"/>
        <v>-9.9999999999994316E-2</v>
      </c>
    </row>
    <row r="162" spans="1:21" x14ac:dyDescent="0.25">
      <c r="A162" s="1">
        <v>38777</v>
      </c>
      <c r="B162" s="23">
        <v>199.8</v>
      </c>
      <c r="C162" s="23">
        <v>122</v>
      </c>
      <c r="D162" s="23">
        <v>115.6</v>
      </c>
      <c r="E162" s="23">
        <v>194.5</v>
      </c>
      <c r="F162" s="23">
        <v>201.3</v>
      </c>
      <c r="G162" s="23">
        <v>333.8</v>
      </c>
      <c r="H162" s="23">
        <v>320</v>
      </c>
      <c r="I162" s="23">
        <v>110.6</v>
      </c>
      <c r="J162" s="23">
        <v>177.4</v>
      </c>
      <c r="K162" s="23"/>
      <c r="L162" s="1">
        <v>38777</v>
      </c>
      <c r="M162" s="23">
        <f t="shared" si="17"/>
        <v>1.1000000000000227</v>
      </c>
      <c r="N162" s="23">
        <f t="shared" si="18"/>
        <v>5.4000000000000057</v>
      </c>
      <c r="O162" s="23">
        <f t="shared" si="19"/>
        <v>-0.10000000000000853</v>
      </c>
      <c r="P162" s="23">
        <f t="shared" si="20"/>
        <v>9.9999999999994316E-2</v>
      </c>
      <c r="Q162" s="23">
        <f t="shared" si="21"/>
        <v>0.80000000000001137</v>
      </c>
      <c r="R162" s="23">
        <f t="shared" si="22"/>
        <v>1.6999999999999886</v>
      </c>
      <c r="S162" s="23">
        <f t="shared" si="23"/>
        <v>0.89999999999997726</v>
      </c>
      <c r="T162" s="23">
        <f t="shared" si="24"/>
        <v>0.39999999999999147</v>
      </c>
      <c r="U162" s="23">
        <f t="shared" si="24"/>
        <v>1.5999999999999943</v>
      </c>
    </row>
    <row r="163" spans="1:21" x14ac:dyDescent="0.25">
      <c r="A163" s="1">
        <v>38808</v>
      </c>
      <c r="B163" s="23">
        <v>201.5</v>
      </c>
      <c r="C163" s="23">
        <v>123.4</v>
      </c>
      <c r="D163" s="23">
        <v>115.8</v>
      </c>
      <c r="E163" s="23">
        <v>194.2</v>
      </c>
      <c r="F163" s="23">
        <v>201.7</v>
      </c>
      <c r="G163" s="23">
        <v>334.7</v>
      </c>
      <c r="H163" s="23">
        <v>320</v>
      </c>
      <c r="I163" s="23">
        <v>111.1</v>
      </c>
      <c r="J163" s="23">
        <v>184.1</v>
      </c>
      <c r="K163" s="23"/>
      <c r="L163" s="1">
        <v>38808</v>
      </c>
      <c r="M163" s="23">
        <f t="shared" si="17"/>
        <v>1.6999999999999886</v>
      </c>
      <c r="N163" s="23">
        <f t="shared" si="18"/>
        <v>1.4000000000000057</v>
      </c>
      <c r="O163" s="23">
        <f t="shared" si="19"/>
        <v>0.20000000000000284</v>
      </c>
      <c r="P163" s="23">
        <f t="shared" si="20"/>
        <v>-0.30000000000001137</v>
      </c>
      <c r="Q163" s="23">
        <f t="shared" si="21"/>
        <v>0.39999999999997726</v>
      </c>
      <c r="R163" s="23">
        <f t="shared" si="22"/>
        <v>0.89999999999997726</v>
      </c>
      <c r="S163" s="23">
        <f t="shared" si="23"/>
        <v>0</v>
      </c>
      <c r="T163" s="23">
        <f t="shared" si="24"/>
        <v>0.5</v>
      </c>
      <c r="U163" s="23">
        <f t="shared" si="24"/>
        <v>6.6999999999999886</v>
      </c>
    </row>
    <row r="164" spans="1:21" x14ac:dyDescent="0.25">
      <c r="A164" s="1">
        <v>38838</v>
      </c>
      <c r="B164" s="23">
        <v>202.5</v>
      </c>
      <c r="C164" s="23">
        <v>122.4</v>
      </c>
      <c r="D164" s="23">
        <v>115.7</v>
      </c>
      <c r="E164" s="23">
        <v>194.7</v>
      </c>
      <c r="F164" s="23">
        <v>202.2</v>
      </c>
      <c r="G164" s="23">
        <v>335.6</v>
      </c>
      <c r="H164" s="23">
        <v>320.2</v>
      </c>
      <c r="I164" s="23">
        <v>111.2</v>
      </c>
      <c r="J164" s="23">
        <v>187.6</v>
      </c>
      <c r="K164" s="23"/>
      <c r="L164" s="1">
        <v>38838</v>
      </c>
      <c r="M164" s="23">
        <f t="shared" si="17"/>
        <v>1</v>
      </c>
      <c r="N164" s="23">
        <f t="shared" si="18"/>
        <v>-1</v>
      </c>
      <c r="O164" s="23">
        <f t="shared" si="19"/>
        <v>-9.9999999999994316E-2</v>
      </c>
      <c r="P164" s="23">
        <f t="shared" si="20"/>
        <v>0.5</v>
      </c>
      <c r="Q164" s="23">
        <f t="shared" si="21"/>
        <v>0.5</v>
      </c>
      <c r="R164" s="23">
        <f t="shared" si="22"/>
        <v>0.90000000000003411</v>
      </c>
      <c r="S164" s="23">
        <f t="shared" si="23"/>
        <v>0.19999999999998863</v>
      </c>
      <c r="T164" s="23">
        <f t="shared" si="24"/>
        <v>0.10000000000000853</v>
      </c>
      <c r="U164" s="23">
        <f t="shared" si="24"/>
        <v>3.5</v>
      </c>
    </row>
    <row r="165" spans="1:21" x14ac:dyDescent="0.25">
      <c r="A165" s="1">
        <v>38869</v>
      </c>
      <c r="B165" s="23">
        <v>202.9</v>
      </c>
      <c r="C165" s="23">
        <v>118.9</v>
      </c>
      <c r="D165" s="23">
        <v>115.9</v>
      </c>
      <c r="E165" s="23">
        <v>195.1</v>
      </c>
      <c r="F165" s="23">
        <v>203.7</v>
      </c>
      <c r="G165" s="23">
        <v>336</v>
      </c>
      <c r="H165" s="23">
        <v>321.5</v>
      </c>
      <c r="I165" s="23">
        <v>111.2</v>
      </c>
      <c r="J165" s="23">
        <v>187.3</v>
      </c>
      <c r="K165" s="23"/>
      <c r="L165" s="1">
        <v>38869</v>
      </c>
      <c r="M165" s="23">
        <f t="shared" si="17"/>
        <v>0.40000000000000568</v>
      </c>
      <c r="N165" s="23">
        <f t="shared" si="18"/>
        <v>-3.5</v>
      </c>
      <c r="O165" s="23">
        <f t="shared" si="19"/>
        <v>0.20000000000000284</v>
      </c>
      <c r="P165" s="23">
        <f t="shared" si="20"/>
        <v>0.40000000000000568</v>
      </c>
      <c r="Q165" s="23">
        <f t="shared" si="21"/>
        <v>1.5</v>
      </c>
      <c r="R165" s="23">
        <f t="shared" si="22"/>
        <v>0.39999999999997726</v>
      </c>
      <c r="S165" s="23">
        <f t="shared" si="23"/>
        <v>1.3000000000000114</v>
      </c>
      <c r="T165" s="23">
        <f t="shared" si="24"/>
        <v>0</v>
      </c>
      <c r="U165" s="23">
        <f t="shared" si="24"/>
        <v>-0.29999999999998295</v>
      </c>
    </row>
    <row r="166" spans="1:21" x14ac:dyDescent="0.25">
      <c r="A166" s="1">
        <v>38899</v>
      </c>
      <c r="B166" s="23">
        <v>203.5</v>
      </c>
      <c r="C166" s="23">
        <v>113.8</v>
      </c>
      <c r="D166" s="23">
        <v>116.3</v>
      </c>
      <c r="E166" s="23">
        <v>195.6</v>
      </c>
      <c r="F166" s="23">
        <v>204.7</v>
      </c>
      <c r="G166" s="23">
        <v>337</v>
      </c>
      <c r="H166" s="23">
        <v>321.2</v>
      </c>
      <c r="I166" s="23">
        <v>111.3</v>
      </c>
      <c r="J166" s="23">
        <v>189</v>
      </c>
      <c r="K166" s="23"/>
      <c r="L166" s="1">
        <v>38899</v>
      </c>
      <c r="M166" s="23">
        <f t="shared" si="17"/>
        <v>0.59999999999999432</v>
      </c>
      <c r="N166" s="23">
        <f t="shared" si="18"/>
        <v>-5.1000000000000085</v>
      </c>
      <c r="O166" s="23">
        <f t="shared" si="19"/>
        <v>0.39999999999999147</v>
      </c>
      <c r="P166" s="23">
        <f t="shared" si="20"/>
        <v>0.5</v>
      </c>
      <c r="Q166" s="23">
        <f t="shared" si="21"/>
        <v>1</v>
      </c>
      <c r="R166" s="23">
        <f t="shared" si="22"/>
        <v>1</v>
      </c>
      <c r="S166" s="23">
        <f t="shared" si="23"/>
        <v>-0.30000000000001137</v>
      </c>
      <c r="T166" s="23">
        <f t="shared" si="24"/>
        <v>9.9999999999994316E-2</v>
      </c>
      <c r="U166" s="23">
        <f t="shared" si="24"/>
        <v>1.6999999999999886</v>
      </c>
    </row>
    <row r="167" spans="1:21" x14ac:dyDescent="0.25">
      <c r="A167" s="1">
        <v>38930</v>
      </c>
      <c r="B167" s="23">
        <v>203.9</v>
      </c>
      <c r="C167" s="23">
        <v>116.1</v>
      </c>
      <c r="D167" s="23">
        <v>117.5</v>
      </c>
      <c r="E167" s="23">
        <v>196</v>
      </c>
      <c r="F167" s="23">
        <v>205.1</v>
      </c>
      <c r="G167" s="23">
        <v>337.7</v>
      </c>
      <c r="H167" s="23">
        <v>321.7</v>
      </c>
      <c r="I167" s="23">
        <v>111.3</v>
      </c>
      <c r="J167" s="23">
        <v>188.5</v>
      </c>
      <c r="K167" s="23"/>
      <c r="L167" s="1">
        <v>38930</v>
      </c>
      <c r="M167" s="23">
        <f t="shared" si="17"/>
        <v>0.40000000000000568</v>
      </c>
      <c r="N167" s="23">
        <f t="shared" si="18"/>
        <v>2.2999999999999972</v>
      </c>
      <c r="O167" s="23">
        <f t="shared" si="19"/>
        <v>1.2000000000000028</v>
      </c>
      <c r="P167" s="23">
        <f t="shared" si="20"/>
        <v>0.40000000000000568</v>
      </c>
      <c r="Q167" s="23">
        <f t="shared" si="21"/>
        <v>0.40000000000000568</v>
      </c>
      <c r="R167" s="23">
        <f t="shared" si="22"/>
        <v>0.69999999999998863</v>
      </c>
      <c r="S167" s="23">
        <f t="shared" si="23"/>
        <v>0.5</v>
      </c>
      <c r="T167" s="23">
        <f t="shared" si="24"/>
        <v>0</v>
      </c>
      <c r="U167" s="23">
        <f t="shared" si="24"/>
        <v>-0.5</v>
      </c>
    </row>
    <row r="168" spans="1:21" x14ac:dyDescent="0.25">
      <c r="A168" s="1">
        <v>38961</v>
      </c>
      <c r="B168" s="23">
        <v>202.9</v>
      </c>
      <c r="C168" s="23">
        <v>121.7</v>
      </c>
      <c r="D168" s="23">
        <v>118.4</v>
      </c>
      <c r="E168" s="23">
        <v>196.7</v>
      </c>
      <c r="F168" s="23">
        <v>205</v>
      </c>
      <c r="G168" s="23">
        <v>338.3</v>
      </c>
      <c r="H168" s="23">
        <v>323.3</v>
      </c>
      <c r="I168" s="23">
        <v>111.1</v>
      </c>
      <c r="J168" s="23">
        <v>180.6</v>
      </c>
      <c r="K168" s="23"/>
      <c r="L168" s="1">
        <v>38961</v>
      </c>
      <c r="M168" s="23">
        <f t="shared" si="17"/>
        <v>-1</v>
      </c>
      <c r="N168" s="23">
        <f t="shared" si="18"/>
        <v>5.6000000000000085</v>
      </c>
      <c r="O168" s="23">
        <f t="shared" si="19"/>
        <v>0.90000000000000568</v>
      </c>
      <c r="P168" s="23">
        <f t="shared" si="20"/>
        <v>0.69999999999998863</v>
      </c>
      <c r="Q168" s="23">
        <f t="shared" si="21"/>
        <v>-9.9999999999994316E-2</v>
      </c>
      <c r="R168" s="23">
        <f t="shared" si="22"/>
        <v>0.60000000000002274</v>
      </c>
      <c r="S168" s="23">
        <f t="shared" si="23"/>
        <v>1.6000000000000227</v>
      </c>
      <c r="T168" s="23">
        <f t="shared" si="24"/>
        <v>-0.20000000000000284</v>
      </c>
      <c r="U168" s="23">
        <f t="shared" si="24"/>
        <v>-7.9000000000000057</v>
      </c>
    </row>
    <row r="169" spans="1:21" x14ac:dyDescent="0.25">
      <c r="A169" s="1">
        <v>38991</v>
      </c>
      <c r="B169" s="23">
        <v>201.8</v>
      </c>
      <c r="C169" s="23">
        <v>123.3</v>
      </c>
      <c r="D169" s="23">
        <v>118.5</v>
      </c>
      <c r="E169" s="23">
        <v>197.5</v>
      </c>
      <c r="F169" s="23">
        <v>204.4</v>
      </c>
      <c r="G169" s="23">
        <v>339.3</v>
      </c>
      <c r="H169" s="23">
        <v>324.3</v>
      </c>
      <c r="I169" s="23">
        <v>111.2</v>
      </c>
      <c r="J169" s="23">
        <v>174.8</v>
      </c>
      <c r="K169" s="23"/>
      <c r="L169" s="1">
        <v>38991</v>
      </c>
      <c r="M169" s="23">
        <f t="shared" si="17"/>
        <v>-1.0999999999999943</v>
      </c>
      <c r="N169" s="23">
        <f t="shared" si="18"/>
        <v>1.5999999999999943</v>
      </c>
      <c r="O169" s="23">
        <f t="shared" si="19"/>
        <v>9.9999999999994316E-2</v>
      </c>
      <c r="P169" s="23">
        <f t="shared" si="20"/>
        <v>0.80000000000001137</v>
      </c>
      <c r="Q169" s="23">
        <f t="shared" si="21"/>
        <v>-0.59999999999999432</v>
      </c>
      <c r="R169" s="23">
        <f t="shared" si="22"/>
        <v>1</v>
      </c>
      <c r="S169" s="23">
        <f t="shared" si="23"/>
        <v>1</v>
      </c>
      <c r="T169" s="23">
        <f t="shared" si="24"/>
        <v>0.10000000000000853</v>
      </c>
      <c r="U169" s="23">
        <f t="shared" si="24"/>
        <v>-5.7999999999999829</v>
      </c>
    </row>
    <row r="170" spans="1:21" x14ac:dyDescent="0.25">
      <c r="A170" s="1">
        <v>39022</v>
      </c>
      <c r="B170" s="23">
        <v>201.5</v>
      </c>
      <c r="C170" s="23">
        <v>121.7</v>
      </c>
      <c r="D170" s="23">
        <v>118.1</v>
      </c>
      <c r="E170" s="23">
        <v>197.2</v>
      </c>
      <c r="F170" s="23">
        <v>204.5</v>
      </c>
      <c r="G170" s="23">
        <v>340.1</v>
      </c>
      <c r="H170" s="23">
        <v>324.3</v>
      </c>
      <c r="I170" s="23">
        <v>111.2</v>
      </c>
      <c r="J170" s="23">
        <v>173.9</v>
      </c>
      <c r="K170" s="23"/>
      <c r="L170" s="1">
        <v>39022</v>
      </c>
      <c r="M170" s="23">
        <f t="shared" si="17"/>
        <v>-0.30000000000001137</v>
      </c>
      <c r="N170" s="23">
        <f t="shared" si="18"/>
        <v>-1.5999999999999943</v>
      </c>
      <c r="O170" s="23">
        <f t="shared" si="19"/>
        <v>-0.40000000000000568</v>
      </c>
      <c r="P170" s="23">
        <f t="shared" si="20"/>
        <v>-0.30000000000001137</v>
      </c>
      <c r="Q170" s="23">
        <f t="shared" si="21"/>
        <v>9.9999999999994316E-2</v>
      </c>
      <c r="R170" s="23">
        <f t="shared" si="22"/>
        <v>0.80000000000001137</v>
      </c>
      <c r="S170" s="23">
        <f t="shared" si="23"/>
        <v>0</v>
      </c>
      <c r="T170" s="23">
        <f t="shared" si="24"/>
        <v>0</v>
      </c>
      <c r="U170" s="23">
        <f t="shared" si="24"/>
        <v>-0.90000000000000568</v>
      </c>
    </row>
    <row r="171" spans="1:21" x14ac:dyDescent="0.25">
      <c r="A171" s="1">
        <v>39052</v>
      </c>
      <c r="B171" s="23">
        <v>201.8</v>
      </c>
      <c r="C171" s="23">
        <v>118.6</v>
      </c>
      <c r="D171" s="23">
        <v>118</v>
      </c>
      <c r="E171" s="23">
        <v>197.4</v>
      </c>
      <c r="F171" s="23">
        <v>204.8</v>
      </c>
      <c r="G171" s="23">
        <v>340.1</v>
      </c>
      <c r="H171" s="23">
        <v>326.7</v>
      </c>
      <c r="I171" s="23">
        <v>110.8</v>
      </c>
      <c r="J171" s="23">
        <v>175.4</v>
      </c>
      <c r="K171" s="23"/>
      <c r="L171" s="1">
        <v>39052</v>
      </c>
      <c r="M171" s="23">
        <f t="shared" si="17"/>
        <v>0.30000000000001137</v>
      </c>
      <c r="N171" s="23">
        <f t="shared" si="18"/>
        <v>-3.1000000000000085</v>
      </c>
      <c r="O171" s="23">
        <f t="shared" si="19"/>
        <v>-9.9999999999994316E-2</v>
      </c>
      <c r="P171" s="23">
        <f t="shared" si="20"/>
        <v>0.20000000000001705</v>
      </c>
      <c r="Q171" s="23">
        <f t="shared" si="21"/>
        <v>0.30000000000001137</v>
      </c>
      <c r="R171" s="23">
        <f t="shared" si="22"/>
        <v>0</v>
      </c>
      <c r="S171" s="23">
        <f t="shared" si="23"/>
        <v>2.3999999999999773</v>
      </c>
      <c r="T171" s="23">
        <f t="shared" si="24"/>
        <v>-0.40000000000000568</v>
      </c>
      <c r="U171" s="23">
        <f t="shared" si="24"/>
        <v>1.5</v>
      </c>
    </row>
    <row r="172" spans="1:21" x14ac:dyDescent="0.25">
      <c r="A172" s="1">
        <v>39083</v>
      </c>
      <c r="B172" s="23">
        <v>202.416</v>
      </c>
      <c r="C172" s="23">
        <v>115.988</v>
      </c>
      <c r="D172" s="23">
        <v>117.815</v>
      </c>
      <c r="E172" s="23">
        <v>199.19800000000001</v>
      </c>
      <c r="F172" s="23">
        <v>206.05699999999999</v>
      </c>
      <c r="G172" s="23">
        <v>343.51</v>
      </c>
      <c r="H172" s="23">
        <v>329.19799999999998</v>
      </c>
      <c r="I172" s="23">
        <v>111.012</v>
      </c>
      <c r="J172" s="23">
        <v>174.46299999999999</v>
      </c>
      <c r="K172" s="23"/>
      <c r="L172" s="1">
        <v>39083</v>
      </c>
      <c r="M172" s="23">
        <f t="shared" si="17"/>
        <v>0.61599999999998545</v>
      </c>
      <c r="N172" s="23">
        <f t="shared" si="18"/>
        <v>-2.6119999999999948</v>
      </c>
      <c r="O172" s="23">
        <f t="shared" si="19"/>
        <v>-0.18500000000000227</v>
      </c>
      <c r="P172" s="23">
        <f t="shared" si="20"/>
        <v>1.7980000000000018</v>
      </c>
      <c r="Q172" s="23">
        <f t="shared" si="21"/>
        <v>1.2569999999999766</v>
      </c>
      <c r="R172" s="23">
        <f t="shared" si="22"/>
        <v>3.4099999999999682</v>
      </c>
      <c r="S172" s="23">
        <f t="shared" si="23"/>
        <v>2.4979999999999905</v>
      </c>
      <c r="T172" s="23">
        <f t="shared" si="24"/>
        <v>0.2120000000000033</v>
      </c>
      <c r="U172" s="23">
        <f t="shared" si="24"/>
        <v>-0.93700000000001182</v>
      </c>
    </row>
    <row r="173" spans="1:21" x14ac:dyDescent="0.25">
      <c r="A173" s="1">
        <v>39114</v>
      </c>
      <c r="B173" s="23">
        <v>203.499</v>
      </c>
      <c r="C173" s="23">
        <v>119.017</v>
      </c>
      <c r="D173" s="23">
        <v>117.971</v>
      </c>
      <c r="E173" s="23">
        <v>200.40199999999999</v>
      </c>
      <c r="F173" s="23">
        <v>207.17699999999999</v>
      </c>
      <c r="G173" s="23">
        <v>346.45699999999999</v>
      </c>
      <c r="H173" s="23">
        <v>330.459</v>
      </c>
      <c r="I173" s="23">
        <v>111.17400000000001</v>
      </c>
      <c r="J173" s="23">
        <v>174.79900000000001</v>
      </c>
      <c r="K173" s="23"/>
      <c r="L173" s="1">
        <v>39114</v>
      </c>
      <c r="M173" s="23">
        <f t="shared" si="17"/>
        <v>1.0829999999999984</v>
      </c>
      <c r="N173" s="23">
        <f t="shared" si="18"/>
        <v>3.0289999999999964</v>
      </c>
      <c r="O173" s="23">
        <f t="shared" si="19"/>
        <v>0.15600000000000591</v>
      </c>
      <c r="P173" s="23">
        <f t="shared" si="20"/>
        <v>1.2039999999999793</v>
      </c>
      <c r="Q173" s="23">
        <f t="shared" si="21"/>
        <v>1.1200000000000045</v>
      </c>
      <c r="R173" s="23">
        <f t="shared" si="22"/>
        <v>2.9470000000000027</v>
      </c>
      <c r="S173" s="23">
        <f t="shared" si="23"/>
        <v>1.2610000000000241</v>
      </c>
      <c r="T173" s="23">
        <f t="shared" si="24"/>
        <v>0.16200000000000614</v>
      </c>
      <c r="U173" s="23">
        <f t="shared" si="24"/>
        <v>0.33600000000001273</v>
      </c>
    </row>
    <row r="174" spans="1:21" x14ac:dyDescent="0.25">
      <c r="A174" s="1">
        <v>39142</v>
      </c>
      <c r="B174" s="23">
        <v>205.352</v>
      </c>
      <c r="C174" s="23">
        <v>122.58199999999999</v>
      </c>
      <c r="D174" s="23">
        <v>118.23099999999999</v>
      </c>
      <c r="E174" s="23">
        <v>200.869</v>
      </c>
      <c r="F174" s="23">
        <v>208.08</v>
      </c>
      <c r="G174" s="23">
        <v>347.17200000000003</v>
      </c>
      <c r="H174" s="23">
        <v>331.14400000000001</v>
      </c>
      <c r="I174" s="23">
        <v>111.244</v>
      </c>
      <c r="J174" s="23">
        <v>180.346</v>
      </c>
      <c r="K174" s="23"/>
      <c r="L174" s="1">
        <v>39142</v>
      </c>
      <c r="M174" s="23">
        <f t="shared" si="17"/>
        <v>1.8530000000000086</v>
      </c>
      <c r="N174" s="23">
        <f t="shared" si="18"/>
        <v>3.5649999999999977</v>
      </c>
      <c r="O174" s="23">
        <f t="shared" si="19"/>
        <v>0.25999999999999091</v>
      </c>
      <c r="P174" s="23">
        <f t="shared" si="20"/>
        <v>0.46700000000001296</v>
      </c>
      <c r="Q174" s="23">
        <f t="shared" si="21"/>
        <v>0.90300000000002001</v>
      </c>
      <c r="R174" s="23">
        <f t="shared" si="22"/>
        <v>0.71500000000003183</v>
      </c>
      <c r="S174" s="23">
        <f t="shared" si="23"/>
        <v>0.68500000000000227</v>
      </c>
      <c r="T174" s="23">
        <f t="shared" si="24"/>
        <v>6.9999999999993179E-2</v>
      </c>
      <c r="U174" s="23">
        <f t="shared" si="24"/>
        <v>5.546999999999997</v>
      </c>
    </row>
    <row r="175" spans="1:21" x14ac:dyDescent="0.25">
      <c r="A175" s="1">
        <v>39173</v>
      </c>
      <c r="B175" s="23">
        <v>206.68600000000001</v>
      </c>
      <c r="C175" s="23">
        <v>122.934</v>
      </c>
      <c r="D175" s="23">
        <v>118.301</v>
      </c>
      <c r="E175" s="23">
        <v>201.292</v>
      </c>
      <c r="F175" s="23">
        <v>208.541</v>
      </c>
      <c r="G175" s="23">
        <v>348.22500000000002</v>
      </c>
      <c r="H175" s="23">
        <v>331.74299999999999</v>
      </c>
      <c r="I175" s="23">
        <v>111.48099999999999</v>
      </c>
      <c r="J175" s="23">
        <v>185.23099999999999</v>
      </c>
      <c r="K175" s="23"/>
      <c r="L175" s="1">
        <v>39173</v>
      </c>
      <c r="M175" s="23">
        <f t="shared" si="17"/>
        <v>1.3340000000000032</v>
      </c>
      <c r="N175" s="23">
        <f t="shared" si="18"/>
        <v>0.35200000000000387</v>
      </c>
      <c r="O175" s="23">
        <f t="shared" si="19"/>
        <v>7.000000000000739E-2</v>
      </c>
      <c r="P175" s="23">
        <f t="shared" si="20"/>
        <v>0.42300000000000182</v>
      </c>
      <c r="Q175" s="23">
        <f t="shared" si="21"/>
        <v>0.46099999999998431</v>
      </c>
      <c r="R175" s="23">
        <f t="shared" si="22"/>
        <v>1.0529999999999973</v>
      </c>
      <c r="S175" s="23">
        <f t="shared" si="23"/>
        <v>0.59899999999998954</v>
      </c>
      <c r="T175" s="23">
        <f t="shared" si="24"/>
        <v>0.23699999999999477</v>
      </c>
      <c r="U175" s="23">
        <f t="shared" si="24"/>
        <v>4.8849999999999909</v>
      </c>
    </row>
    <row r="176" spans="1:21" x14ac:dyDescent="0.25">
      <c r="A176" s="1">
        <v>39203</v>
      </c>
      <c r="B176" s="23">
        <v>207.94900000000001</v>
      </c>
      <c r="C176" s="23">
        <v>121.452</v>
      </c>
      <c r="D176" s="23">
        <v>118.78700000000001</v>
      </c>
      <c r="E176" s="23">
        <v>202.22499999999999</v>
      </c>
      <c r="F176" s="23">
        <v>208.90199999999999</v>
      </c>
      <c r="G176" s="23">
        <v>349.08699999999999</v>
      </c>
      <c r="H176" s="23">
        <v>332.78500000000003</v>
      </c>
      <c r="I176" s="23">
        <v>111.65900000000001</v>
      </c>
      <c r="J176" s="23">
        <v>189.96100000000001</v>
      </c>
      <c r="K176" s="23"/>
      <c r="L176" s="1">
        <v>39203</v>
      </c>
      <c r="M176" s="23">
        <f t="shared" si="17"/>
        <v>1.2630000000000052</v>
      </c>
      <c r="N176" s="23">
        <f t="shared" si="18"/>
        <v>-1.4819999999999993</v>
      </c>
      <c r="O176" s="23">
        <f t="shared" si="19"/>
        <v>0.48600000000000421</v>
      </c>
      <c r="P176" s="23">
        <f t="shared" si="20"/>
        <v>0.93299999999999272</v>
      </c>
      <c r="Q176" s="23">
        <f t="shared" si="21"/>
        <v>0.36099999999999</v>
      </c>
      <c r="R176" s="23">
        <f t="shared" si="22"/>
        <v>0.86199999999996635</v>
      </c>
      <c r="S176" s="23">
        <f t="shared" si="23"/>
        <v>1.04200000000003</v>
      </c>
      <c r="T176" s="23">
        <f t="shared" si="24"/>
        <v>0.17800000000001148</v>
      </c>
      <c r="U176" s="23">
        <f t="shared" si="24"/>
        <v>4.7300000000000182</v>
      </c>
    </row>
    <row r="177" spans="1:21" x14ac:dyDescent="0.25">
      <c r="A177" s="1">
        <v>39234</v>
      </c>
      <c r="B177" s="23">
        <v>208.352</v>
      </c>
      <c r="C177" s="23">
        <v>117.22499999999999</v>
      </c>
      <c r="D177" s="23">
        <v>118.73399999999999</v>
      </c>
      <c r="E177" s="23">
        <v>202.88499999999999</v>
      </c>
      <c r="F177" s="23">
        <v>210.649</v>
      </c>
      <c r="G177" s="23">
        <v>349.51</v>
      </c>
      <c r="H177" s="23">
        <v>333.37799999999999</v>
      </c>
      <c r="I177" s="23">
        <v>111.563</v>
      </c>
      <c r="J177" s="23">
        <v>189.06399999999999</v>
      </c>
      <c r="K177" s="23"/>
      <c r="L177" s="1">
        <v>39234</v>
      </c>
      <c r="M177" s="23">
        <f t="shared" si="17"/>
        <v>0.40299999999999159</v>
      </c>
      <c r="N177" s="23">
        <f t="shared" si="18"/>
        <v>-4.2270000000000039</v>
      </c>
      <c r="O177" s="23">
        <f t="shared" si="19"/>
        <v>-5.3000000000011482E-2</v>
      </c>
      <c r="P177" s="23">
        <f t="shared" si="20"/>
        <v>0.65999999999999659</v>
      </c>
      <c r="Q177" s="23">
        <f t="shared" si="21"/>
        <v>1.7470000000000141</v>
      </c>
      <c r="R177" s="23">
        <f t="shared" si="22"/>
        <v>0.42300000000000182</v>
      </c>
      <c r="S177" s="23">
        <f t="shared" si="23"/>
        <v>0.59299999999996089</v>
      </c>
      <c r="T177" s="23">
        <f t="shared" si="24"/>
        <v>-9.6000000000003638E-2</v>
      </c>
      <c r="U177" s="23">
        <f t="shared" si="24"/>
        <v>-0.89700000000001978</v>
      </c>
    </row>
    <row r="178" spans="1:21" x14ac:dyDescent="0.25">
      <c r="A178" s="1">
        <v>39264</v>
      </c>
      <c r="B178" s="23">
        <v>208.29900000000001</v>
      </c>
      <c r="C178" s="23">
        <v>113.5</v>
      </c>
      <c r="D178" s="23">
        <v>119.02500000000001</v>
      </c>
      <c r="E178" s="23">
        <v>203.53299999999999</v>
      </c>
      <c r="F178" s="23">
        <v>211.286</v>
      </c>
      <c r="G178" s="23">
        <v>351.64299999999997</v>
      </c>
      <c r="H178" s="23">
        <v>333.41500000000002</v>
      </c>
      <c r="I178" s="23">
        <v>111.34699999999999</v>
      </c>
      <c r="J178" s="23">
        <v>187.69</v>
      </c>
      <c r="K178" s="23"/>
      <c r="L178" s="1">
        <v>39264</v>
      </c>
      <c r="M178" s="23">
        <f t="shared" si="17"/>
        <v>-5.2999999999997272E-2</v>
      </c>
      <c r="N178" s="23">
        <f t="shared" si="18"/>
        <v>-3.7249999999999943</v>
      </c>
      <c r="O178" s="23">
        <f t="shared" si="19"/>
        <v>0.29100000000001103</v>
      </c>
      <c r="P178" s="23">
        <f t="shared" si="20"/>
        <v>0.64799999999999613</v>
      </c>
      <c r="Q178" s="23">
        <f t="shared" si="21"/>
        <v>0.63700000000000045</v>
      </c>
      <c r="R178" s="23">
        <f t="shared" si="22"/>
        <v>2.1329999999999814</v>
      </c>
      <c r="S178" s="23">
        <f t="shared" si="23"/>
        <v>3.7000000000034561E-2</v>
      </c>
      <c r="T178" s="23">
        <f t="shared" si="24"/>
        <v>-0.21600000000000819</v>
      </c>
      <c r="U178" s="23">
        <f t="shared" si="24"/>
        <v>-1.3739999999999952</v>
      </c>
    </row>
    <row r="179" spans="1:21" x14ac:dyDescent="0.25">
      <c r="A179" s="1">
        <v>39295</v>
      </c>
      <c r="B179" s="23">
        <v>207.917</v>
      </c>
      <c r="C179" s="23">
        <v>114.43899999999999</v>
      </c>
      <c r="D179" s="23">
        <v>120.31100000000001</v>
      </c>
      <c r="E179" s="23">
        <v>204.28899999999999</v>
      </c>
      <c r="F179" s="23">
        <v>211.09800000000001</v>
      </c>
      <c r="G179" s="23">
        <v>352.96100000000001</v>
      </c>
      <c r="H179" s="23">
        <v>333.32499999999999</v>
      </c>
      <c r="I179" s="23">
        <v>111.139</v>
      </c>
      <c r="J179" s="23">
        <v>184.48</v>
      </c>
      <c r="K179" s="23"/>
      <c r="L179" s="1">
        <v>39295</v>
      </c>
      <c r="M179" s="23">
        <f t="shared" si="17"/>
        <v>-0.382000000000005</v>
      </c>
      <c r="N179" s="23">
        <f t="shared" si="18"/>
        <v>0.93899999999999295</v>
      </c>
      <c r="O179" s="23">
        <f t="shared" si="19"/>
        <v>1.2860000000000014</v>
      </c>
      <c r="P179" s="23">
        <f t="shared" si="20"/>
        <v>0.75600000000000023</v>
      </c>
      <c r="Q179" s="23">
        <f t="shared" si="21"/>
        <v>-0.18799999999998818</v>
      </c>
      <c r="R179" s="23">
        <f t="shared" si="22"/>
        <v>1.3180000000000405</v>
      </c>
      <c r="S179" s="23">
        <f t="shared" si="23"/>
        <v>-9.0000000000031832E-2</v>
      </c>
      <c r="T179" s="23">
        <f t="shared" si="24"/>
        <v>-0.20799999999999841</v>
      </c>
      <c r="U179" s="23">
        <f t="shared" si="24"/>
        <v>-3.210000000000008</v>
      </c>
    </row>
    <row r="180" spans="1:21" x14ac:dyDescent="0.25">
      <c r="A180" s="1">
        <v>39326</v>
      </c>
      <c r="B180" s="23">
        <v>208.49</v>
      </c>
      <c r="C180" s="23">
        <v>119.535</v>
      </c>
      <c r="D180" s="23">
        <v>121.273</v>
      </c>
      <c r="E180" s="23">
        <v>205.279</v>
      </c>
      <c r="F180" s="23">
        <v>210.86500000000001</v>
      </c>
      <c r="G180" s="23">
        <v>353.72300000000001</v>
      </c>
      <c r="H180" s="23">
        <v>334.80099999999999</v>
      </c>
      <c r="I180" s="23">
        <v>111.4</v>
      </c>
      <c r="J180" s="23">
        <v>184.53200000000001</v>
      </c>
      <c r="K180" s="23"/>
      <c r="L180" s="1">
        <v>39326</v>
      </c>
      <c r="M180" s="23">
        <f t="shared" si="17"/>
        <v>0.5730000000000075</v>
      </c>
      <c r="N180" s="23">
        <f t="shared" si="18"/>
        <v>5.0960000000000036</v>
      </c>
      <c r="O180" s="23">
        <f t="shared" si="19"/>
        <v>0.96199999999998909</v>
      </c>
      <c r="P180" s="23">
        <f t="shared" si="20"/>
        <v>0.99000000000000909</v>
      </c>
      <c r="Q180" s="23">
        <f t="shared" si="21"/>
        <v>-0.23300000000000409</v>
      </c>
      <c r="R180" s="23">
        <f t="shared" si="22"/>
        <v>0.76200000000000045</v>
      </c>
      <c r="S180" s="23">
        <f t="shared" si="23"/>
        <v>1.4759999999999991</v>
      </c>
      <c r="T180" s="23">
        <f t="shared" si="24"/>
        <v>0.26100000000000989</v>
      </c>
      <c r="U180" s="23">
        <f t="shared" si="24"/>
        <v>5.2000000000020918E-2</v>
      </c>
    </row>
    <row r="181" spans="1:21" x14ac:dyDescent="0.25">
      <c r="A181" s="1">
        <v>39356</v>
      </c>
      <c r="B181" s="23">
        <v>208.93600000000001</v>
      </c>
      <c r="C181" s="23">
        <v>121.846</v>
      </c>
      <c r="D181" s="23">
        <v>121.557</v>
      </c>
      <c r="E181" s="23">
        <v>206.124</v>
      </c>
      <c r="F181" s="23">
        <v>210.70099999999999</v>
      </c>
      <c r="G181" s="23">
        <v>355.65300000000002</v>
      </c>
      <c r="H181" s="23">
        <v>335.68</v>
      </c>
      <c r="I181" s="23">
        <v>111.753</v>
      </c>
      <c r="J181" s="23">
        <v>184.952</v>
      </c>
      <c r="K181" s="23"/>
      <c r="L181" s="1">
        <v>39356</v>
      </c>
      <c r="M181" s="23">
        <f t="shared" si="17"/>
        <v>0.44599999999999795</v>
      </c>
      <c r="N181" s="23">
        <f t="shared" si="18"/>
        <v>2.311000000000007</v>
      </c>
      <c r="O181" s="23">
        <f t="shared" si="19"/>
        <v>0.28400000000000603</v>
      </c>
      <c r="P181" s="23">
        <f t="shared" si="20"/>
        <v>0.84499999999999886</v>
      </c>
      <c r="Q181" s="23">
        <f t="shared" si="21"/>
        <v>-0.16400000000001569</v>
      </c>
      <c r="R181" s="23">
        <f t="shared" si="22"/>
        <v>1.9300000000000068</v>
      </c>
      <c r="S181" s="23">
        <f t="shared" si="23"/>
        <v>0.8790000000000191</v>
      </c>
      <c r="T181" s="23">
        <f t="shared" si="24"/>
        <v>0.35299999999999443</v>
      </c>
      <c r="U181" s="23">
        <f t="shared" si="24"/>
        <v>0.41999999999998749</v>
      </c>
    </row>
    <row r="182" spans="1:21" x14ac:dyDescent="0.25">
      <c r="A182" s="1">
        <v>39387</v>
      </c>
      <c r="B182" s="23">
        <v>210.17699999999999</v>
      </c>
      <c r="C182" s="23">
        <v>121.20399999999999</v>
      </c>
      <c r="D182" s="23">
        <v>121.40900000000001</v>
      </c>
      <c r="E182" s="23">
        <v>206.56299999999999</v>
      </c>
      <c r="F182" s="23">
        <v>210.745</v>
      </c>
      <c r="G182" s="23">
        <v>357.041</v>
      </c>
      <c r="H182" s="23">
        <v>336.37900000000002</v>
      </c>
      <c r="I182" s="23">
        <v>111.842</v>
      </c>
      <c r="J182" s="23">
        <v>190.67699999999999</v>
      </c>
      <c r="K182" s="23"/>
      <c r="L182" s="1">
        <v>39387</v>
      </c>
      <c r="M182" s="23">
        <f t="shared" si="17"/>
        <v>1.2409999999999854</v>
      </c>
      <c r="N182" s="23">
        <f t="shared" si="18"/>
        <v>-0.64200000000001012</v>
      </c>
      <c r="O182" s="23">
        <f t="shared" si="19"/>
        <v>-0.14799999999999613</v>
      </c>
      <c r="P182" s="23">
        <f t="shared" si="20"/>
        <v>0.43899999999999295</v>
      </c>
      <c r="Q182" s="23">
        <f t="shared" si="21"/>
        <v>4.4000000000011141E-2</v>
      </c>
      <c r="R182" s="23">
        <f t="shared" si="22"/>
        <v>1.3879999999999768</v>
      </c>
      <c r="S182" s="23">
        <f t="shared" si="23"/>
        <v>0.69900000000001228</v>
      </c>
      <c r="T182" s="23">
        <f t="shared" si="24"/>
        <v>8.8999999999998636E-2</v>
      </c>
      <c r="U182" s="23">
        <f t="shared" si="24"/>
        <v>5.7249999999999943</v>
      </c>
    </row>
    <row r="183" spans="1:21" x14ac:dyDescent="0.25">
      <c r="A183" s="1">
        <v>39417</v>
      </c>
      <c r="B183" s="23">
        <v>210.036</v>
      </c>
      <c r="C183" s="23">
        <v>118.25700000000001</v>
      </c>
      <c r="D183" s="23">
        <v>121.506</v>
      </c>
      <c r="E183" s="23">
        <v>206.93600000000001</v>
      </c>
      <c r="F183" s="23">
        <v>210.93299999999999</v>
      </c>
      <c r="G183" s="23">
        <v>357.661</v>
      </c>
      <c r="H183" s="23">
        <v>337.63299999999998</v>
      </c>
      <c r="I183" s="23">
        <v>111.705</v>
      </c>
      <c r="J183" s="23">
        <v>189.98400000000001</v>
      </c>
      <c r="K183" s="23"/>
      <c r="L183" s="1">
        <v>39417</v>
      </c>
      <c r="M183" s="23">
        <f t="shared" si="17"/>
        <v>-0.14099999999999113</v>
      </c>
      <c r="N183" s="23">
        <f t="shared" si="18"/>
        <v>-2.9469999999999885</v>
      </c>
      <c r="O183" s="23">
        <f t="shared" si="19"/>
        <v>9.6999999999994202E-2</v>
      </c>
      <c r="P183" s="23">
        <f t="shared" si="20"/>
        <v>0.37300000000001887</v>
      </c>
      <c r="Q183" s="23">
        <f t="shared" si="21"/>
        <v>0.18799999999998818</v>
      </c>
      <c r="R183" s="23">
        <f t="shared" si="22"/>
        <v>0.62000000000000455</v>
      </c>
      <c r="S183" s="23">
        <f t="shared" si="23"/>
        <v>1.2539999999999623</v>
      </c>
      <c r="T183" s="23">
        <f t="shared" si="24"/>
        <v>-0.13700000000000045</v>
      </c>
      <c r="U183" s="23">
        <f t="shared" si="24"/>
        <v>-0.69299999999998363</v>
      </c>
    </row>
    <row r="184" spans="1:21" x14ac:dyDescent="0.25">
      <c r="A184" s="1">
        <v>39448</v>
      </c>
      <c r="B184" s="23">
        <v>211.08</v>
      </c>
      <c r="C184" s="23">
        <v>115.795</v>
      </c>
      <c r="D184" s="23">
        <v>121.762</v>
      </c>
      <c r="E184" s="23">
        <v>208.83699999999999</v>
      </c>
      <c r="F184" s="23">
        <v>212.244</v>
      </c>
      <c r="G184" s="23">
        <v>360.459</v>
      </c>
      <c r="H184" s="23">
        <v>339.05200000000002</v>
      </c>
      <c r="I184" s="23">
        <v>112.083</v>
      </c>
      <c r="J184" s="23">
        <v>190.839</v>
      </c>
      <c r="K184" s="23"/>
      <c r="L184" s="1">
        <v>39448</v>
      </c>
      <c r="M184" s="23">
        <f t="shared" si="17"/>
        <v>1.0440000000000111</v>
      </c>
      <c r="N184" s="23">
        <f t="shared" si="18"/>
        <v>-2.4620000000000033</v>
      </c>
      <c r="O184" s="23">
        <f t="shared" si="19"/>
        <v>0.25600000000000023</v>
      </c>
      <c r="P184" s="23">
        <f t="shared" si="20"/>
        <v>1.900999999999982</v>
      </c>
      <c r="Q184" s="23">
        <f t="shared" si="21"/>
        <v>1.311000000000007</v>
      </c>
      <c r="R184" s="23">
        <f t="shared" si="22"/>
        <v>2.7980000000000018</v>
      </c>
      <c r="S184" s="23">
        <f t="shared" si="23"/>
        <v>1.4190000000000396</v>
      </c>
      <c r="T184" s="23">
        <f t="shared" si="24"/>
        <v>0.37800000000000011</v>
      </c>
      <c r="U184" s="23">
        <f t="shared" si="24"/>
        <v>0.85499999999998977</v>
      </c>
    </row>
    <row r="185" spans="1:21" x14ac:dyDescent="0.25">
      <c r="A185" s="1">
        <v>39479</v>
      </c>
      <c r="B185" s="23">
        <v>211.69300000000001</v>
      </c>
      <c r="C185" s="23">
        <v>117.839</v>
      </c>
      <c r="D185" s="23">
        <v>121.76600000000001</v>
      </c>
      <c r="E185" s="23">
        <v>209.46199999999999</v>
      </c>
      <c r="F185" s="23">
        <v>213.02600000000001</v>
      </c>
      <c r="G185" s="23">
        <v>362.15499999999997</v>
      </c>
      <c r="H185" s="23">
        <v>340.19099999999997</v>
      </c>
      <c r="I185" s="23">
        <v>112.36499999999999</v>
      </c>
      <c r="J185" s="23">
        <v>190.52</v>
      </c>
      <c r="K185" s="23"/>
      <c r="L185" s="1">
        <v>39479</v>
      </c>
      <c r="M185" s="23">
        <f t="shared" si="17"/>
        <v>0.61299999999999955</v>
      </c>
      <c r="N185" s="23">
        <f t="shared" si="18"/>
        <v>2.0439999999999969</v>
      </c>
      <c r="O185" s="23">
        <f t="shared" si="19"/>
        <v>4.0000000000048885E-3</v>
      </c>
      <c r="P185" s="23">
        <f t="shared" si="20"/>
        <v>0.625</v>
      </c>
      <c r="Q185" s="23">
        <f t="shared" si="21"/>
        <v>0.78200000000001069</v>
      </c>
      <c r="R185" s="23">
        <f t="shared" si="22"/>
        <v>1.6959999999999695</v>
      </c>
      <c r="S185" s="23">
        <f t="shared" si="23"/>
        <v>1.1389999999999532</v>
      </c>
      <c r="T185" s="23">
        <f t="shared" si="24"/>
        <v>0.28199999999999648</v>
      </c>
      <c r="U185" s="23">
        <f t="shared" si="24"/>
        <v>-0.3189999999999884</v>
      </c>
    </row>
    <row r="186" spans="1:21" x14ac:dyDescent="0.25">
      <c r="A186" s="1">
        <v>39508</v>
      </c>
      <c r="B186" s="23">
        <v>213.52799999999999</v>
      </c>
      <c r="C186" s="23">
        <v>120.881</v>
      </c>
      <c r="D186" s="23">
        <v>121.83199999999999</v>
      </c>
      <c r="E186" s="23">
        <v>209.69200000000001</v>
      </c>
      <c r="F186" s="23">
        <v>214.38900000000001</v>
      </c>
      <c r="G186" s="23">
        <v>363</v>
      </c>
      <c r="H186" s="23">
        <v>341.827</v>
      </c>
      <c r="I186" s="23">
        <v>112.73099999999999</v>
      </c>
      <c r="J186" s="23">
        <v>195.18899999999999</v>
      </c>
      <c r="K186" s="23"/>
      <c r="L186" s="1">
        <v>39508</v>
      </c>
      <c r="M186" s="23">
        <f t="shared" si="17"/>
        <v>1.8349999999999795</v>
      </c>
      <c r="N186" s="23">
        <f t="shared" si="18"/>
        <v>3.0420000000000016</v>
      </c>
      <c r="O186" s="23">
        <f t="shared" si="19"/>
        <v>6.599999999998829E-2</v>
      </c>
      <c r="P186" s="23">
        <f t="shared" si="20"/>
        <v>0.23000000000001819</v>
      </c>
      <c r="Q186" s="23">
        <f t="shared" si="21"/>
        <v>1.3629999999999995</v>
      </c>
      <c r="R186" s="23">
        <f t="shared" si="22"/>
        <v>0.84500000000002728</v>
      </c>
      <c r="S186" s="23">
        <f t="shared" si="23"/>
        <v>1.6360000000000241</v>
      </c>
      <c r="T186" s="23">
        <f t="shared" si="24"/>
        <v>0.36599999999999966</v>
      </c>
      <c r="U186" s="23">
        <f t="shared" si="24"/>
        <v>4.6689999999999827</v>
      </c>
    </row>
    <row r="187" spans="1:21" x14ac:dyDescent="0.25">
      <c r="A187" s="1">
        <v>39539</v>
      </c>
      <c r="B187" s="23">
        <v>214.82300000000001</v>
      </c>
      <c r="C187" s="23">
        <v>122.113</v>
      </c>
      <c r="D187" s="23">
        <v>122.07299999999999</v>
      </c>
      <c r="E187" s="23">
        <v>211.36500000000001</v>
      </c>
      <c r="F187" s="23">
        <v>214.89</v>
      </c>
      <c r="G187" s="23">
        <v>363.18400000000003</v>
      </c>
      <c r="H187" s="23">
        <v>343.41</v>
      </c>
      <c r="I187" s="23">
        <v>112.874</v>
      </c>
      <c r="J187" s="23">
        <v>198.608</v>
      </c>
      <c r="K187" s="23"/>
      <c r="L187" s="1">
        <v>39539</v>
      </c>
      <c r="M187" s="23">
        <f t="shared" si="17"/>
        <v>1.2950000000000159</v>
      </c>
      <c r="N187" s="23">
        <f t="shared" si="18"/>
        <v>1.2319999999999993</v>
      </c>
      <c r="O187" s="23">
        <f t="shared" si="19"/>
        <v>0.24099999999999966</v>
      </c>
      <c r="P187" s="23">
        <f t="shared" si="20"/>
        <v>1.6730000000000018</v>
      </c>
      <c r="Q187" s="23">
        <f t="shared" si="21"/>
        <v>0.50099999999997635</v>
      </c>
      <c r="R187" s="23">
        <f t="shared" si="22"/>
        <v>0.18400000000002592</v>
      </c>
      <c r="S187" s="23">
        <f t="shared" si="23"/>
        <v>1.5830000000000268</v>
      </c>
      <c r="T187" s="23">
        <f t="shared" si="24"/>
        <v>0.14300000000000068</v>
      </c>
      <c r="U187" s="23">
        <f t="shared" si="24"/>
        <v>3.4190000000000111</v>
      </c>
    </row>
    <row r="188" spans="1:21" x14ac:dyDescent="0.25">
      <c r="A188" s="1">
        <v>39569</v>
      </c>
      <c r="B188" s="23">
        <v>216.63200000000001</v>
      </c>
      <c r="C188" s="23">
        <v>120.752</v>
      </c>
      <c r="D188" s="23">
        <v>122.348</v>
      </c>
      <c r="E188" s="23">
        <v>212.251</v>
      </c>
      <c r="F188" s="23">
        <v>215.809</v>
      </c>
      <c r="G188" s="23">
        <v>363.39600000000002</v>
      </c>
      <c r="H188" s="23">
        <v>344.709</v>
      </c>
      <c r="I188" s="23">
        <v>112.98699999999999</v>
      </c>
      <c r="J188" s="23">
        <v>205.262</v>
      </c>
      <c r="K188" s="23"/>
      <c r="L188" s="1">
        <v>39569</v>
      </c>
      <c r="M188" s="23">
        <f t="shared" si="17"/>
        <v>1.8089999999999975</v>
      </c>
      <c r="N188" s="23">
        <f t="shared" si="18"/>
        <v>-1.3610000000000042</v>
      </c>
      <c r="O188" s="23">
        <f t="shared" si="19"/>
        <v>0.27500000000000568</v>
      </c>
      <c r="P188" s="23">
        <f t="shared" si="20"/>
        <v>0.88599999999999568</v>
      </c>
      <c r="Q188" s="23">
        <f t="shared" si="21"/>
        <v>0.91900000000001114</v>
      </c>
      <c r="R188" s="23">
        <f t="shared" si="22"/>
        <v>0.21199999999998909</v>
      </c>
      <c r="S188" s="23">
        <f t="shared" si="23"/>
        <v>1.2989999999999782</v>
      </c>
      <c r="T188" s="23">
        <f t="shared" si="24"/>
        <v>0.11299999999999955</v>
      </c>
      <c r="U188" s="23">
        <f t="shared" si="24"/>
        <v>6.6539999999999964</v>
      </c>
    </row>
    <row r="189" spans="1:21" x14ac:dyDescent="0.25">
      <c r="A189" s="1">
        <v>39600</v>
      </c>
      <c r="B189" s="23">
        <v>218.815</v>
      </c>
      <c r="C189" s="23">
        <v>117.01900000000001</v>
      </c>
      <c r="D189" s="23">
        <v>122.828</v>
      </c>
      <c r="E189" s="23">
        <v>213.38300000000001</v>
      </c>
      <c r="F189" s="23">
        <v>217.941</v>
      </c>
      <c r="G189" s="23">
        <v>363.61599999999999</v>
      </c>
      <c r="H189" s="23">
        <v>345.88499999999999</v>
      </c>
      <c r="I189" s="23">
        <v>112.991</v>
      </c>
      <c r="J189" s="23">
        <v>211.78700000000001</v>
      </c>
      <c r="K189" s="23"/>
      <c r="L189" s="1">
        <v>39600</v>
      </c>
      <c r="M189" s="23">
        <f t="shared" si="17"/>
        <v>2.1829999999999927</v>
      </c>
      <c r="N189" s="23">
        <f t="shared" si="18"/>
        <v>-3.7329999999999899</v>
      </c>
      <c r="O189" s="23">
        <f t="shared" si="19"/>
        <v>0.48000000000000398</v>
      </c>
      <c r="P189" s="23">
        <f t="shared" si="20"/>
        <v>1.132000000000005</v>
      </c>
      <c r="Q189" s="23">
        <f t="shared" si="21"/>
        <v>2.132000000000005</v>
      </c>
      <c r="R189" s="23">
        <f t="shared" si="22"/>
        <v>0.21999999999997044</v>
      </c>
      <c r="S189" s="23">
        <f t="shared" si="23"/>
        <v>1.1759999999999877</v>
      </c>
      <c r="T189" s="23">
        <f t="shared" si="24"/>
        <v>4.0000000000048885E-3</v>
      </c>
      <c r="U189" s="23">
        <f t="shared" si="24"/>
        <v>6.5250000000000057</v>
      </c>
    </row>
    <row r="190" spans="1:21" x14ac:dyDescent="0.25">
      <c r="A190" s="1">
        <v>39630</v>
      </c>
      <c r="B190" s="23">
        <v>219.964</v>
      </c>
      <c r="C190" s="23">
        <v>114.357</v>
      </c>
      <c r="D190" s="23">
        <v>123.44499999999999</v>
      </c>
      <c r="E190" s="23">
        <v>215.32599999999999</v>
      </c>
      <c r="F190" s="23">
        <v>219.61</v>
      </c>
      <c r="G190" s="23">
        <v>363.96300000000002</v>
      </c>
      <c r="H190" s="23">
        <v>346.81</v>
      </c>
      <c r="I190" s="23">
        <v>113.277</v>
      </c>
      <c r="J190" s="23">
        <v>212.80600000000001</v>
      </c>
      <c r="K190" s="23"/>
      <c r="L190" s="1">
        <v>39630</v>
      </c>
      <c r="M190" s="23">
        <f t="shared" si="17"/>
        <v>1.1490000000000009</v>
      </c>
      <c r="N190" s="23">
        <f t="shared" si="18"/>
        <v>-2.6620000000000061</v>
      </c>
      <c r="O190" s="23">
        <f t="shared" si="19"/>
        <v>0.61699999999999022</v>
      </c>
      <c r="P190" s="23">
        <f t="shared" si="20"/>
        <v>1.9429999999999836</v>
      </c>
      <c r="Q190" s="23">
        <f t="shared" si="21"/>
        <v>1.6690000000000111</v>
      </c>
      <c r="R190" s="23">
        <f t="shared" si="22"/>
        <v>0.34700000000003683</v>
      </c>
      <c r="S190" s="23">
        <f t="shared" si="23"/>
        <v>0.92500000000001137</v>
      </c>
      <c r="T190" s="23">
        <f t="shared" si="24"/>
        <v>0.28600000000000136</v>
      </c>
      <c r="U190" s="23">
        <f t="shared" si="24"/>
        <v>1.0190000000000055</v>
      </c>
    </row>
    <row r="191" spans="1:21" x14ac:dyDescent="0.25">
      <c r="A191" s="1">
        <v>39661</v>
      </c>
      <c r="B191" s="23">
        <v>219.08600000000001</v>
      </c>
      <c r="C191" s="23">
        <v>116.376</v>
      </c>
      <c r="D191" s="23">
        <v>124.65300000000001</v>
      </c>
      <c r="E191" s="23">
        <v>216.41900000000001</v>
      </c>
      <c r="F191" s="23">
        <v>219.148</v>
      </c>
      <c r="G191" s="23">
        <v>364.47699999999998</v>
      </c>
      <c r="H191" s="23">
        <v>346.99</v>
      </c>
      <c r="I191" s="23">
        <v>113.786</v>
      </c>
      <c r="J191" s="23">
        <v>206.739</v>
      </c>
      <c r="K191" s="23"/>
      <c r="L191" s="1">
        <v>39661</v>
      </c>
      <c r="M191" s="23">
        <f t="shared" si="17"/>
        <v>-0.8779999999999859</v>
      </c>
      <c r="N191" s="23">
        <f t="shared" si="18"/>
        <v>2.0190000000000055</v>
      </c>
      <c r="O191" s="23">
        <f t="shared" si="19"/>
        <v>1.2080000000000126</v>
      </c>
      <c r="P191" s="23">
        <f t="shared" si="20"/>
        <v>1.0930000000000177</v>
      </c>
      <c r="Q191" s="23">
        <f t="shared" si="21"/>
        <v>-0.46200000000001751</v>
      </c>
      <c r="R191" s="23">
        <f t="shared" si="22"/>
        <v>0.51399999999995316</v>
      </c>
      <c r="S191" s="23">
        <f t="shared" si="23"/>
        <v>0.18000000000000682</v>
      </c>
      <c r="T191" s="23">
        <f t="shared" si="24"/>
        <v>0.50900000000000034</v>
      </c>
      <c r="U191" s="23">
        <f t="shared" si="24"/>
        <v>-6.0670000000000073</v>
      </c>
    </row>
    <row r="192" spans="1:21" x14ac:dyDescent="0.25">
      <c r="A192" s="1">
        <v>39692</v>
      </c>
      <c r="B192" s="23">
        <v>218.78299999999999</v>
      </c>
      <c r="C192" s="23">
        <v>121.16800000000001</v>
      </c>
      <c r="D192" s="23">
        <v>125.505</v>
      </c>
      <c r="E192" s="23">
        <v>217.672</v>
      </c>
      <c r="F192" s="23">
        <v>218.184</v>
      </c>
      <c r="G192" s="23">
        <v>365.036</v>
      </c>
      <c r="H192" s="23">
        <v>348.166</v>
      </c>
      <c r="I192" s="23">
        <v>114.032</v>
      </c>
      <c r="J192" s="23">
        <v>203.86099999999999</v>
      </c>
      <c r="K192" s="23"/>
      <c r="L192" s="1">
        <v>39692</v>
      </c>
      <c r="M192" s="23">
        <f t="shared" si="17"/>
        <v>-0.30300000000002569</v>
      </c>
      <c r="N192" s="23">
        <f t="shared" si="18"/>
        <v>4.7920000000000016</v>
      </c>
      <c r="O192" s="23">
        <f t="shared" si="19"/>
        <v>0.85199999999998965</v>
      </c>
      <c r="P192" s="23">
        <f t="shared" si="20"/>
        <v>1.2529999999999859</v>
      </c>
      <c r="Q192" s="23">
        <f t="shared" si="21"/>
        <v>-0.96399999999999864</v>
      </c>
      <c r="R192" s="23">
        <f t="shared" si="22"/>
        <v>0.55900000000002592</v>
      </c>
      <c r="S192" s="23">
        <f t="shared" si="23"/>
        <v>1.1759999999999877</v>
      </c>
      <c r="T192" s="23">
        <f t="shared" si="24"/>
        <v>0.24599999999999511</v>
      </c>
      <c r="U192" s="23">
        <f t="shared" si="24"/>
        <v>-2.8780000000000143</v>
      </c>
    </row>
    <row r="193" spans="1:21" x14ac:dyDescent="0.25">
      <c r="A193" s="1">
        <v>39722</v>
      </c>
      <c r="B193" s="23">
        <v>216.57300000000001</v>
      </c>
      <c r="C193" s="23">
        <v>122.24299999999999</v>
      </c>
      <c r="D193" s="23">
        <v>125.68600000000001</v>
      </c>
      <c r="E193" s="23">
        <v>218.70500000000001</v>
      </c>
      <c r="F193" s="23">
        <v>217.38300000000001</v>
      </c>
      <c r="G193" s="23">
        <v>365.74599999999998</v>
      </c>
      <c r="H193" s="23">
        <v>349.27600000000001</v>
      </c>
      <c r="I193" s="23">
        <v>114.169</v>
      </c>
      <c r="J193" s="23">
        <v>192.709</v>
      </c>
      <c r="K193" s="23"/>
      <c r="L193" s="1">
        <v>39722</v>
      </c>
      <c r="M193" s="23">
        <f t="shared" si="17"/>
        <v>-2.2099999999999795</v>
      </c>
      <c r="N193" s="23">
        <f t="shared" si="18"/>
        <v>1.0749999999999886</v>
      </c>
      <c r="O193" s="23">
        <f t="shared" si="19"/>
        <v>0.1810000000000116</v>
      </c>
      <c r="P193" s="23">
        <f t="shared" si="20"/>
        <v>1.0330000000000155</v>
      </c>
      <c r="Q193" s="23">
        <f t="shared" si="21"/>
        <v>-0.80099999999998772</v>
      </c>
      <c r="R193" s="23">
        <f t="shared" si="22"/>
        <v>0.70999999999997954</v>
      </c>
      <c r="S193" s="23">
        <f t="shared" si="23"/>
        <v>1.1100000000000136</v>
      </c>
      <c r="T193" s="23">
        <f t="shared" si="24"/>
        <v>0.13700000000000045</v>
      </c>
      <c r="U193" s="23">
        <f t="shared" si="24"/>
        <v>-11.151999999999987</v>
      </c>
    </row>
    <row r="194" spans="1:21" x14ac:dyDescent="0.25">
      <c r="A194" s="1">
        <v>39753</v>
      </c>
      <c r="B194" s="23">
        <v>212.42500000000001</v>
      </c>
      <c r="C194" s="23">
        <v>121.262</v>
      </c>
      <c r="D194" s="23">
        <v>125.758</v>
      </c>
      <c r="E194" s="23">
        <v>218.75200000000001</v>
      </c>
      <c r="F194" s="23">
        <v>216.46700000000001</v>
      </c>
      <c r="G194" s="23">
        <v>366.613</v>
      </c>
      <c r="H194" s="23">
        <v>349.04</v>
      </c>
      <c r="I194" s="23">
        <v>114.078</v>
      </c>
      <c r="J194" s="23">
        <v>173.64400000000001</v>
      </c>
      <c r="K194" s="23"/>
      <c r="L194" s="1">
        <v>39753</v>
      </c>
      <c r="M194" s="23">
        <f t="shared" si="17"/>
        <v>-4.1479999999999961</v>
      </c>
      <c r="N194" s="23">
        <f t="shared" si="18"/>
        <v>-0.98099999999999454</v>
      </c>
      <c r="O194" s="23">
        <f t="shared" si="19"/>
        <v>7.1999999999988518E-2</v>
      </c>
      <c r="P194" s="23">
        <f t="shared" si="20"/>
        <v>4.6999999999997044E-2</v>
      </c>
      <c r="Q194" s="23">
        <f t="shared" si="21"/>
        <v>-0.91599999999999682</v>
      </c>
      <c r="R194" s="23">
        <f t="shared" si="22"/>
        <v>0.86700000000001864</v>
      </c>
      <c r="S194" s="23">
        <f t="shared" si="23"/>
        <v>-0.23599999999999</v>
      </c>
      <c r="T194" s="23">
        <f t="shared" si="24"/>
        <v>-9.0999999999993975E-2</v>
      </c>
      <c r="U194" s="23">
        <f t="shared" si="24"/>
        <v>-19.064999999999998</v>
      </c>
    </row>
    <row r="195" spans="1:21" x14ac:dyDescent="0.25">
      <c r="A195" s="1">
        <v>39783</v>
      </c>
      <c r="B195" s="23">
        <v>210.22800000000001</v>
      </c>
      <c r="C195" s="23">
        <v>117.078</v>
      </c>
      <c r="D195" s="23">
        <v>125.92100000000001</v>
      </c>
      <c r="E195" s="23">
        <v>218.839</v>
      </c>
      <c r="F195" s="23">
        <v>216.07300000000001</v>
      </c>
      <c r="G195" s="23">
        <v>367.13299999999998</v>
      </c>
      <c r="H195" s="23">
        <v>349.22</v>
      </c>
      <c r="I195" s="23">
        <v>113.67400000000001</v>
      </c>
      <c r="J195" s="23">
        <v>164.62799999999999</v>
      </c>
      <c r="K195" s="23"/>
      <c r="L195" s="1">
        <v>39783</v>
      </c>
      <c r="M195" s="23">
        <f t="shared" si="17"/>
        <v>-2.1970000000000027</v>
      </c>
      <c r="N195" s="23">
        <f t="shared" si="18"/>
        <v>-4.1839999999999975</v>
      </c>
      <c r="O195" s="23">
        <f t="shared" si="19"/>
        <v>0.16300000000001091</v>
      </c>
      <c r="P195" s="23">
        <f t="shared" si="20"/>
        <v>8.6999999999989086E-2</v>
      </c>
      <c r="Q195" s="23">
        <f t="shared" si="21"/>
        <v>-0.39400000000000546</v>
      </c>
      <c r="R195" s="23">
        <f t="shared" si="22"/>
        <v>0.51999999999998181</v>
      </c>
      <c r="S195" s="23">
        <f t="shared" si="23"/>
        <v>0.18000000000000682</v>
      </c>
      <c r="T195" s="23">
        <f t="shared" si="24"/>
        <v>-0.40399999999999636</v>
      </c>
      <c r="U195" s="23">
        <f t="shared" si="24"/>
        <v>-9.0160000000000196</v>
      </c>
    </row>
    <row r="196" spans="1:21" x14ac:dyDescent="0.25">
      <c r="A196" s="1">
        <v>39814</v>
      </c>
      <c r="B196" s="23">
        <v>211.143</v>
      </c>
      <c r="C196" s="23">
        <v>114.764</v>
      </c>
      <c r="D196" s="23">
        <v>126.151</v>
      </c>
      <c r="E196" s="23">
        <v>219.72900000000001</v>
      </c>
      <c r="F196" s="23">
        <v>216.928</v>
      </c>
      <c r="G196" s="23">
        <v>369.83</v>
      </c>
      <c r="H196" s="23">
        <v>350.25900000000001</v>
      </c>
      <c r="I196" s="23">
        <v>113.822</v>
      </c>
      <c r="J196" s="23">
        <v>166.738</v>
      </c>
      <c r="K196" s="23"/>
      <c r="L196" s="1">
        <v>39814</v>
      </c>
      <c r="M196" s="23">
        <f t="shared" si="17"/>
        <v>0.91499999999999204</v>
      </c>
      <c r="N196" s="23">
        <f t="shared" si="18"/>
        <v>-2.3140000000000072</v>
      </c>
      <c r="O196" s="23">
        <f t="shared" si="19"/>
        <v>0.22999999999998977</v>
      </c>
      <c r="P196" s="23">
        <f t="shared" si="20"/>
        <v>0.89000000000001478</v>
      </c>
      <c r="Q196" s="23">
        <f t="shared" si="21"/>
        <v>0.85499999999998977</v>
      </c>
      <c r="R196" s="23">
        <f t="shared" si="22"/>
        <v>2.6970000000000027</v>
      </c>
      <c r="S196" s="23">
        <f t="shared" si="23"/>
        <v>1.0389999999999873</v>
      </c>
      <c r="T196" s="23">
        <f t="shared" si="24"/>
        <v>0.14799999999999613</v>
      </c>
      <c r="U196" s="23">
        <f t="shared" si="24"/>
        <v>2.1100000000000136</v>
      </c>
    </row>
    <row r="197" spans="1:21" x14ac:dyDescent="0.25">
      <c r="A197" s="1">
        <v>39845</v>
      </c>
      <c r="B197" s="23">
        <v>212.19300000000001</v>
      </c>
      <c r="C197" s="23">
        <v>118.825</v>
      </c>
      <c r="D197" s="23">
        <v>126.19</v>
      </c>
      <c r="E197" s="23">
        <v>219.333</v>
      </c>
      <c r="F197" s="23">
        <v>217.18</v>
      </c>
      <c r="G197" s="23">
        <v>372.40499999999997</v>
      </c>
      <c r="H197" s="23">
        <v>351.22300000000001</v>
      </c>
      <c r="I197" s="23">
        <v>114.461</v>
      </c>
      <c r="J197" s="23">
        <v>169.542</v>
      </c>
      <c r="K197" s="23"/>
      <c r="L197" s="1">
        <v>39845</v>
      </c>
      <c r="M197" s="23">
        <f t="shared" si="17"/>
        <v>1.0500000000000114</v>
      </c>
      <c r="N197" s="23">
        <f t="shared" si="18"/>
        <v>4.061000000000007</v>
      </c>
      <c r="O197" s="23">
        <f t="shared" si="19"/>
        <v>3.9000000000001478E-2</v>
      </c>
      <c r="P197" s="23">
        <f t="shared" si="20"/>
        <v>-0.39600000000001501</v>
      </c>
      <c r="Q197" s="23">
        <f t="shared" si="21"/>
        <v>0.25200000000000955</v>
      </c>
      <c r="R197" s="23">
        <f t="shared" si="22"/>
        <v>2.5749999999999886</v>
      </c>
      <c r="S197" s="23">
        <f t="shared" si="23"/>
        <v>0.96399999999999864</v>
      </c>
      <c r="T197" s="23">
        <f t="shared" si="24"/>
        <v>0.63899999999999579</v>
      </c>
      <c r="U197" s="23">
        <f t="shared" si="24"/>
        <v>2.804000000000002</v>
      </c>
    </row>
    <row r="198" spans="1:21" x14ac:dyDescent="0.25">
      <c r="A198" s="1">
        <v>39873</v>
      </c>
      <c r="B198" s="23">
        <v>212.709</v>
      </c>
      <c r="C198" s="23">
        <v>122.545</v>
      </c>
      <c r="D198" s="23">
        <v>126.187</v>
      </c>
      <c r="E198" s="23">
        <v>218.79400000000001</v>
      </c>
      <c r="F198" s="23">
        <v>217.374</v>
      </c>
      <c r="G198" s="23">
        <v>373.18900000000002</v>
      </c>
      <c r="H198" s="23">
        <v>361.15600000000001</v>
      </c>
      <c r="I198" s="23">
        <v>114.625</v>
      </c>
      <c r="J198" s="23">
        <v>169.64699999999999</v>
      </c>
      <c r="K198" s="23"/>
      <c r="L198" s="1">
        <v>39873</v>
      </c>
      <c r="M198" s="23">
        <f t="shared" ref="M198:M207" si="25">B198-B197</f>
        <v>0.51599999999999113</v>
      </c>
      <c r="N198" s="23">
        <f t="shared" si="18"/>
        <v>3.7199999999999989</v>
      </c>
      <c r="O198" s="23">
        <f t="shared" si="19"/>
        <v>-3.0000000000001137E-3</v>
      </c>
      <c r="P198" s="23">
        <f t="shared" si="20"/>
        <v>-0.53899999999998727</v>
      </c>
      <c r="Q198" s="23">
        <f t="shared" si="21"/>
        <v>0.1939999999999884</v>
      </c>
      <c r="R198" s="23">
        <f t="shared" si="22"/>
        <v>0.78400000000004866</v>
      </c>
      <c r="S198" s="23">
        <f t="shared" si="23"/>
        <v>9.9329999999999927</v>
      </c>
      <c r="T198" s="23">
        <f t="shared" si="24"/>
        <v>0.16400000000000148</v>
      </c>
      <c r="U198" s="23">
        <f t="shared" si="24"/>
        <v>0.10499999999998977</v>
      </c>
    </row>
    <row r="199" spans="1:21" x14ac:dyDescent="0.25">
      <c r="A199" s="1">
        <v>39904</v>
      </c>
      <c r="B199" s="23">
        <v>213.24</v>
      </c>
      <c r="C199" s="23">
        <v>123.208</v>
      </c>
      <c r="D199" s="23">
        <v>126.273</v>
      </c>
      <c r="E199" s="23">
        <v>218.364</v>
      </c>
      <c r="F199" s="23">
        <v>217.126</v>
      </c>
      <c r="G199" s="23">
        <v>374.17</v>
      </c>
      <c r="H199" s="23">
        <v>370.60599999999999</v>
      </c>
      <c r="I199" s="23">
        <v>114.261</v>
      </c>
      <c r="J199" s="23">
        <v>171.98699999999999</v>
      </c>
      <c r="K199" s="23"/>
      <c r="L199" s="1">
        <v>39904</v>
      </c>
      <c r="M199" s="23">
        <f t="shared" si="25"/>
        <v>0.53100000000000591</v>
      </c>
      <c r="N199" s="23">
        <f t="shared" si="18"/>
        <v>0.6629999999999967</v>
      </c>
      <c r="O199" s="23">
        <f t="shared" si="19"/>
        <v>8.5999999999998522E-2</v>
      </c>
      <c r="P199" s="23">
        <f t="shared" si="20"/>
        <v>-0.43000000000000682</v>
      </c>
      <c r="Q199" s="23">
        <f t="shared" si="21"/>
        <v>-0.24799999999999045</v>
      </c>
      <c r="R199" s="23">
        <f t="shared" si="22"/>
        <v>0.98099999999999454</v>
      </c>
      <c r="S199" s="23">
        <f t="shared" si="23"/>
        <v>9.4499999999999886</v>
      </c>
      <c r="T199" s="23">
        <f t="shared" si="24"/>
        <v>-0.36400000000000432</v>
      </c>
      <c r="U199" s="23">
        <f t="shared" si="24"/>
        <v>2.3400000000000034</v>
      </c>
    </row>
    <row r="200" spans="1:21" x14ac:dyDescent="0.25">
      <c r="A200" s="1">
        <v>39934</v>
      </c>
      <c r="B200" s="23">
        <v>213.85599999999999</v>
      </c>
      <c r="C200" s="23">
        <v>121.751</v>
      </c>
      <c r="D200" s="23">
        <v>126.467</v>
      </c>
      <c r="E200" s="23">
        <v>218.07599999999999</v>
      </c>
      <c r="F200" s="23">
        <v>216.971</v>
      </c>
      <c r="G200" s="23">
        <v>375.02600000000001</v>
      </c>
      <c r="H200" s="23">
        <v>369.90100000000001</v>
      </c>
      <c r="I200" s="23">
        <v>114.264</v>
      </c>
      <c r="J200" s="23">
        <v>175.99700000000001</v>
      </c>
      <c r="K200" s="23"/>
      <c r="L200" s="1">
        <v>39934</v>
      </c>
      <c r="M200" s="23">
        <f t="shared" si="25"/>
        <v>0.61599999999998545</v>
      </c>
      <c r="N200" s="23">
        <f t="shared" si="18"/>
        <v>-1.4569999999999936</v>
      </c>
      <c r="O200" s="23">
        <f t="shared" si="19"/>
        <v>0.19400000000000261</v>
      </c>
      <c r="P200" s="23">
        <f t="shared" si="20"/>
        <v>-0.28800000000001091</v>
      </c>
      <c r="Q200" s="23">
        <f t="shared" si="21"/>
        <v>-0.15500000000000114</v>
      </c>
      <c r="R200" s="23">
        <f t="shared" si="22"/>
        <v>0.85599999999999454</v>
      </c>
      <c r="S200" s="23">
        <f t="shared" si="23"/>
        <v>-0.70499999999998408</v>
      </c>
      <c r="T200" s="23">
        <f t="shared" si="24"/>
        <v>3.0000000000001137E-3</v>
      </c>
      <c r="U200" s="23">
        <f t="shared" si="24"/>
        <v>4.0100000000000193</v>
      </c>
    </row>
    <row r="201" spans="1:21" x14ac:dyDescent="0.25">
      <c r="A201" s="1">
        <v>39965</v>
      </c>
      <c r="B201" s="23">
        <v>215.69300000000001</v>
      </c>
      <c r="C201" s="23">
        <v>118.79900000000001</v>
      </c>
      <c r="D201" s="23">
        <v>126.51900000000001</v>
      </c>
      <c r="E201" s="23">
        <v>218.03</v>
      </c>
      <c r="F201" s="23">
        <v>218.071</v>
      </c>
      <c r="G201" s="23">
        <v>375.09300000000002</v>
      </c>
      <c r="H201" s="23">
        <v>370.59500000000003</v>
      </c>
      <c r="I201" s="23">
        <v>114.643</v>
      </c>
      <c r="J201" s="23">
        <v>183.73500000000001</v>
      </c>
      <c r="K201" s="23"/>
      <c r="L201" s="1">
        <v>39965</v>
      </c>
      <c r="M201" s="23">
        <f t="shared" si="25"/>
        <v>1.8370000000000175</v>
      </c>
      <c r="N201" s="23">
        <f t="shared" si="18"/>
        <v>-2.9519999999999982</v>
      </c>
      <c r="O201" s="23">
        <f t="shared" si="19"/>
        <v>5.2000000000006708E-2</v>
      </c>
      <c r="P201" s="23">
        <f t="shared" si="20"/>
        <v>-4.5999999999992269E-2</v>
      </c>
      <c r="Q201" s="23">
        <f t="shared" si="21"/>
        <v>1.0999999999999943</v>
      </c>
      <c r="R201" s="23">
        <f t="shared" si="22"/>
        <v>6.7000000000007276E-2</v>
      </c>
      <c r="S201" s="23">
        <f t="shared" si="23"/>
        <v>0.69400000000001683</v>
      </c>
      <c r="T201" s="23">
        <f t="shared" si="24"/>
        <v>0.37900000000000489</v>
      </c>
      <c r="U201" s="23">
        <f t="shared" si="24"/>
        <v>7.7379999999999995</v>
      </c>
    </row>
    <row r="202" spans="1:21" x14ac:dyDescent="0.25">
      <c r="A202" s="1">
        <v>39995</v>
      </c>
      <c r="B202" s="23">
        <v>215.351</v>
      </c>
      <c r="C202" s="23">
        <v>115.62</v>
      </c>
      <c r="D202" s="23">
        <v>126.914</v>
      </c>
      <c r="E202" s="23">
        <v>217.608</v>
      </c>
      <c r="F202" s="23">
        <v>218.08500000000001</v>
      </c>
      <c r="G202" s="23">
        <v>375.73899999999998</v>
      </c>
      <c r="H202" s="23">
        <v>372.89400000000001</v>
      </c>
      <c r="I202" s="23">
        <v>114.619</v>
      </c>
      <c r="J202" s="23">
        <v>182.798</v>
      </c>
      <c r="K202" s="23"/>
      <c r="L202" s="1">
        <v>39995</v>
      </c>
      <c r="M202" s="23">
        <f t="shared" si="25"/>
        <v>-0.34200000000001296</v>
      </c>
      <c r="N202" s="23">
        <f t="shared" si="18"/>
        <v>-3.179000000000002</v>
      </c>
      <c r="O202" s="23">
        <f t="shared" si="19"/>
        <v>0.39499999999999602</v>
      </c>
      <c r="P202" s="23">
        <f t="shared" si="20"/>
        <v>-0.42199999999999704</v>
      </c>
      <c r="Q202" s="23">
        <f t="shared" si="21"/>
        <v>1.4000000000010004E-2</v>
      </c>
      <c r="R202" s="23">
        <f t="shared" si="22"/>
        <v>0.64599999999995816</v>
      </c>
      <c r="S202" s="23">
        <f t="shared" si="23"/>
        <v>2.2989999999999782</v>
      </c>
      <c r="T202" s="23">
        <f t="shared" si="24"/>
        <v>-2.4000000000000909E-2</v>
      </c>
      <c r="U202" s="23">
        <f t="shared" si="24"/>
        <v>-0.93700000000001182</v>
      </c>
    </row>
    <row r="203" spans="1:21" x14ac:dyDescent="0.25">
      <c r="A203" s="1">
        <v>40026</v>
      </c>
      <c r="B203" s="23">
        <v>215.834</v>
      </c>
      <c r="C203" s="23">
        <v>117.13</v>
      </c>
      <c r="D203" s="23">
        <v>128.12799999999999</v>
      </c>
      <c r="E203" s="23">
        <v>217.70099999999999</v>
      </c>
      <c r="F203" s="23">
        <v>217.827</v>
      </c>
      <c r="G203" s="23">
        <v>376.53699999999998</v>
      </c>
      <c r="H203" s="23">
        <v>372.69900000000001</v>
      </c>
      <c r="I203" s="23">
        <v>114.755</v>
      </c>
      <c r="J203" s="23">
        <v>184.386</v>
      </c>
      <c r="K203" s="23"/>
      <c r="L203" s="1">
        <v>40026</v>
      </c>
      <c r="M203" s="23">
        <f t="shared" si="25"/>
        <v>0.48300000000000409</v>
      </c>
      <c r="N203" s="23">
        <f t="shared" si="18"/>
        <v>1.5099999999999909</v>
      </c>
      <c r="O203" s="23">
        <f t="shared" si="19"/>
        <v>1.2139999999999844</v>
      </c>
      <c r="P203" s="23">
        <f t="shared" si="20"/>
        <v>9.2999999999989313E-2</v>
      </c>
      <c r="Q203" s="23">
        <f t="shared" si="21"/>
        <v>-0.25800000000000978</v>
      </c>
      <c r="R203" s="23">
        <f t="shared" si="22"/>
        <v>0.79800000000000182</v>
      </c>
      <c r="S203" s="23">
        <f t="shared" si="23"/>
        <v>-0.19499999999999318</v>
      </c>
      <c r="T203" s="23">
        <f t="shared" si="24"/>
        <v>0.13599999999999568</v>
      </c>
      <c r="U203" s="23">
        <f t="shared" si="24"/>
        <v>1.5879999999999939</v>
      </c>
    </row>
    <row r="204" spans="1:21" x14ac:dyDescent="0.25">
      <c r="A204" s="1">
        <v>40057</v>
      </c>
      <c r="B204" s="23">
        <v>215.96899999999999</v>
      </c>
      <c r="C204" s="23">
        <v>122.476</v>
      </c>
      <c r="D204" s="23">
        <v>129.035</v>
      </c>
      <c r="E204" s="23">
        <v>217.61699999999999</v>
      </c>
      <c r="F204" s="23">
        <v>217.178</v>
      </c>
      <c r="G204" s="23">
        <v>377.72699999999998</v>
      </c>
      <c r="H204" s="23">
        <v>374.21899999999999</v>
      </c>
      <c r="I204" s="23">
        <v>114.629</v>
      </c>
      <c r="J204" s="23">
        <v>183.93199999999999</v>
      </c>
      <c r="K204" s="23"/>
      <c r="L204" s="1">
        <v>40057</v>
      </c>
      <c r="M204" s="23">
        <f t="shared" si="25"/>
        <v>0.13499999999999091</v>
      </c>
      <c r="N204" s="23">
        <f t="shared" si="18"/>
        <v>5.3460000000000036</v>
      </c>
      <c r="O204" s="23">
        <f t="shared" si="19"/>
        <v>0.90700000000001069</v>
      </c>
      <c r="P204" s="23">
        <f t="shared" si="20"/>
        <v>-8.4000000000003183E-2</v>
      </c>
      <c r="Q204" s="23">
        <f t="shared" si="21"/>
        <v>-0.64900000000000091</v>
      </c>
      <c r="R204" s="23">
        <f t="shared" si="22"/>
        <v>1.1899999999999977</v>
      </c>
      <c r="S204" s="23">
        <f t="shared" si="23"/>
        <v>1.5199999999999818</v>
      </c>
      <c r="T204" s="23">
        <f t="shared" si="24"/>
        <v>-0.12599999999999056</v>
      </c>
      <c r="U204" s="23">
        <f t="shared" si="24"/>
        <v>-0.45400000000000773</v>
      </c>
    </row>
    <row r="205" spans="1:21" x14ac:dyDescent="0.25">
      <c r="A205" s="1">
        <v>40087</v>
      </c>
      <c r="B205" s="23">
        <v>216.17699999999999</v>
      </c>
      <c r="C205" s="23">
        <v>123.998</v>
      </c>
      <c r="D205" s="23">
        <v>129.12799999999999</v>
      </c>
      <c r="E205" s="23">
        <v>217.95699999999999</v>
      </c>
      <c r="F205" s="23">
        <v>216.61199999999999</v>
      </c>
      <c r="G205" s="23">
        <v>378.55200000000002</v>
      </c>
      <c r="H205" s="23">
        <v>375.44400000000002</v>
      </c>
      <c r="I205" s="23">
        <v>114.157</v>
      </c>
      <c r="J205" s="23">
        <v>185.36199999999999</v>
      </c>
      <c r="K205" s="23"/>
      <c r="L205" s="1">
        <v>40087</v>
      </c>
      <c r="M205" s="23">
        <f t="shared" si="25"/>
        <v>0.20799999999999841</v>
      </c>
      <c r="N205" s="23">
        <f t="shared" si="18"/>
        <v>1.5220000000000056</v>
      </c>
      <c r="O205" s="23">
        <f t="shared" si="19"/>
        <v>9.2999999999989313E-2</v>
      </c>
      <c r="P205" s="23">
        <f t="shared" si="20"/>
        <v>0.34000000000000341</v>
      </c>
      <c r="Q205" s="23">
        <f t="shared" si="21"/>
        <v>-0.5660000000000025</v>
      </c>
      <c r="R205" s="23">
        <f t="shared" si="22"/>
        <v>0.82500000000004547</v>
      </c>
      <c r="S205" s="23">
        <f t="shared" si="23"/>
        <v>1.2250000000000227</v>
      </c>
      <c r="T205" s="23">
        <f t="shared" si="24"/>
        <v>-0.47200000000000841</v>
      </c>
      <c r="U205" s="23">
        <f t="shared" si="24"/>
        <v>1.4300000000000068</v>
      </c>
    </row>
    <row r="206" spans="1:21" x14ac:dyDescent="0.25">
      <c r="A206" s="1">
        <v>40118</v>
      </c>
      <c r="B206" s="23">
        <v>216.33</v>
      </c>
      <c r="C206" s="23">
        <v>122.465</v>
      </c>
      <c r="D206" s="23">
        <v>128.845</v>
      </c>
      <c r="E206" s="23">
        <v>217.733</v>
      </c>
      <c r="F206" s="23">
        <v>215.80799999999999</v>
      </c>
      <c r="G206" s="23">
        <v>379.57499999999999</v>
      </c>
      <c r="H206" s="23">
        <v>376.702</v>
      </c>
      <c r="I206" s="23">
        <v>113.82</v>
      </c>
      <c r="J206" s="23">
        <v>188.58699999999999</v>
      </c>
      <c r="K206" s="23"/>
      <c r="L206" s="1">
        <v>40118</v>
      </c>
      <c r="M206" s="23">
        <f t="shared" si="25"/>
        <v>0.15300000000002001</v>
      </c>
      <c r="N206" s="23">
        <f t="shared" si="18"/>
        <v>-1.5330000000000013</v>
      </c>
      <c r="O206" s="23">
        <f t="shared" si="19"/>
        <v>-0.28299999999998704</v>
      </c>
      <c r="P206" s="23">
        <f t="shared" si="20"/>
        <v>-0.22399999999998954</v>
      </c>
      <c r="Q206" s="23">
        <f t="shared" si="21"/>
        <v>-0.80400000000000205</v>
      </c>
      <c r="R206" s="23">
        <f t="shared" si="22"/>
        <v>1.0229999999999677</v>
      </c>
      <c r="S206" s="23">
        <f t="shared" si="23"/>
        <v>1.2579999999999814</v>
      </c>
      <c r="T206" s="23">
        <f t="shared" si="24"/>
        <v>-0.3370000000000033</v>
      </c>
      <c r="U206" s="23">
        <f t="shared" si="24"/>
        <v>3.2249999999999943</v>
      </c>
    </row>
    <row r="207" spans="1:21" x14ac:dyDescent="0.25">
      <c r="A207" s="1">
        <v>40148</v>
      </c>
      <c r="B207" s="23">
        <v>215.94900000000001</v>
      </c>
      <c r="C207" s="23">
        <v>119.357</v>
      </c>
      <c r="D207" s="23">
        <v>128.88300000000001</v>
      </c>
      <c r="E207" s="23">
        <v>218.04900000000001</v>
      </c>
      <c r="F207" s="23">
        <v>215.523</v>
      </c>
      <c r="G207" s="23">
        <v>379.51600000000002</v>
      </c>
      <c r="H207" s="23">
        <v>377.33</v>
      </c>
      <c r="I207" s="23">
        <v>113.212</v>
      </c>
      <c r="J207" s="23">
        <v>188.31800000000001</v>
      </c>
      <c r="K207" s="23"/>
      <c r="L207" s="1">
        <v>40148</v>
      </c>
      <c r="M207" s="23">
        <f t="shared" si="25"/>
        <v>-0.38100000000000023</v>
      </c>
      <c r="N207" s="23">
        <f t="shared" si="18"/>
        <v>-3.1080000000000041</v>
      </c>
      <c r="O207" s="23">
        <f t="shared" si="19"/>
        <v>3.8000000000010914E-2</v>
      </c>
      <c r="P207" s="23">
        <f t="shared" si="20"/>
        <v>0.3160000000000025</v>
      </c>
      <c r="Q207" s="23">
        <f t="shared" si="21"/>
        <v>-0.28499999999999659</v>
      </c>
      <c r="R207" s="23">
        <f t="shared" si="22"/>
        <v>-5.8999999999969077E-2</v>
      </c>
      <c r="S207" s="23">
        <f t="shared" si="23"/>
        <v>0.6279999999999859</v>
      </c>
      <c r="T207" s="23">
        <f t="shared" si="24"/>
        <v>-0.60799999999998988</v>
      </c>
      <c r="U207" s="23">
        <f t="shared" si="24"/>
        <v>-0.26899999999997704</v>
      </c>
    </row>
    <row r="208" spans="1:21" x14ac:dyDescent="0.25">
      <c r="A208" s="22">
        <v>40179</v>
      </c>
      <c r="B208" s="23">
        <v>216.68700000000001</v>
      </c>
      <c r="C208" s="23">
        <v>116.678</v>
      </c>
      <c r="D208" s="23">
        <v>129.072</v>
      </c>
      <c r="E208" s="23">
        <v>219.22300000000001</v>
      </c>
      <c r="F208" s="23">
        <v>215.92500000000001</v>
      </c>
      <c r="G208" s="23">
        <v>382.68799999999999</v>
      </c>
      <c r="H208" s="23">
        <v>377.65199999999999</v>
      </c>
      <c r="I208" s="23">
        <v>113.31</v>
      </c>
      <c r="J208" s="23">
        <v>190.512</v>
      </c>
      <c r="K208" s="23"/>
      <c r="L208" s="22">
        <v>40179</v>
      </c>
      <c r="M208" s="23">
        <f>B208-B207</f>
        <v>0.73799999999999955</v>
      </c>
      <c r="N208" s="23">
        <f t="shared" si="18"/>
        <v>-2.679000000000002</v>
      </c>
      <c r="O208" s="23">
        <f t="shared" si="19"/>
        <v>0.18899999999999295</v>
      </c>
      <c r="P208" s="23">
        <f t="shared" si="20"/>
        <v>1.1740000000000066</v>
      </c>
      <c r="Q208" s="23">
        <f t="shared" si="21"/>
        <v>0.40200000000001523</v>
      </c>
      <c r="R208" s="23">
        <f t="shared" si="22"/>
        <v>3.1719999999999686</v>
      </c>
      <c r="S208" s="23">
        <f t="shared" si="23"/>
        <v>0.32200000000000273</v>
      </c>
      <c r="T208" s="23">
        <f t="shared" si="24"/>
        <v>9.7999999999998977E-2</v>
      </c>
      <c r="U208" s="23">
        <f>J208-J207</f>
        <v>2.1939999999999884</v>
      </c>
    </row>
    <row r="209" spans="1:21" x14ac:dyDescent="0.25">
      <c r="A209" s="22">
        <v>40210</v>
      </c>
      <c r="B209" s="23">
        <v>216.74100000000001</v>
      </c>
      <c r="C209" s="23">
        <v>118.869</v>
      </c>
      <c r="D209" s="23">
        <v>129.10499999999999</v>
      </c>
      <c r="E209" s="23">
        <v>219.14</v>
      </c>
      <c r="F209" s="23">
        <v>215.84100000000001</v>
      </c>
      <c r="G209" s="23">
        <v>385.90699999999998</v>
      </c>
      <c r="H209" s="23">
        <v>377.99200000000002</v>
      </c>
      <c r="I209" s="23">
        <v>113.345</v>
      </c>
      <c r="J209" s="23">
        <v>189.577</v>
      </c>
      <c r="K209" s="23"/>
      <c r="L209" s="22">
        <v>40210</v>
      </c>
      <c r="M209" s="23">
        <f t="shared" ref="M209:M272" si="26">B209-B208</f>
        <v>5.4000000000002046E-2</v>
      </c>
      <c r="N209" s="23">
        <f t="shared" si="18"/>
        <v>2.1910000000000025</v>
      </c>
      <c r="O209" s="23">
        <f t="shared" si="19"/>
        <v>3.299999999998704E-2</v>
      </c>
      <c r="P209" s="23">
        <f t="shared" si="20"/>
        <v>-8.300000000002683E-2</v>
      </c>
      <c r="Q209" s="23">
        <f t="shared" si="21"/>
        <v>-8.4000000000003183E-2</v>
      </c>
      <c r="R209" s="23">
        <f t="shared" si="22"/>
        <v>3.2189999999999941</v>
      </c>
      <c r="S209" s="23">
        <f t="shared" si="23"/>
        <v>0.34000000000003183</v>
      </c>
      <c r="T209" s="23">
        <f t="shared" si="24"/>
        <v>3.4999999999996589E-2</v>
      </c>
      <c r="U209" s="23">
        <f t="shared" si="24"/>
        <v>-0.93500000000000227</v>
      </c>
    </row>
    <row r="210" spans="1:21" x14ac:dyDescent="0.25">
      <c r="A210" s="22">
        <v>40238</v>
      </c>
      <c r="B210" s="23">
        <v>217.631</v>
      </c>
      <c r="C210" s="23">
        <v>122.07299999999999</v>
      </c>
      <c r="D210" s="23">
        <v>129.23599999999999</v>
      </c>
      <c r="E210" s="23">
        <v>219.37799999999999</v>
      </c>
      <c r="F210" s="23">
        <v>216.023</v>
      </c>
      <c r="G210" s="23">
        <v>387.142</v>
      </c>
      <c r="H210" s="23">
        <v>378.80799999999999</v>
      </c>
      <c r="I210" s="23">
        <v>113.339</v>
      </c>
      <c r="J210" s="23">
        <v>192.13</v>
      </c>
      <c r="K210" s="23"/>
      <c r="L210" s="22">
        <v>40238</v>
      </c>
      <c r="M210" s="23">
        <f t="shared" si="26"/>
        <v>0.88999999999998636</v>
      </c>
      <c r="N210" s="23">
        <f t="shared" si="18"/>
        <v>3.2039999999999935</v>
      </c>
      <c r="O210" s="23">
        <f t="shared" si="19"/>
        <v>0.13100000000000023</v>
      </c>
      <c r="P210" s="23">
        <f t="shared" si="20"/>
        <v>0.23799999999999955</v>
      </c>
      <c r="Q210" s="23">
        <f t="shared" si="21"/>
        <v>0.18199999999998795</v>
      </c>
      <c r="R210" s="23">
        <f t="shared" si="22"/>
        <v>1.2350000000000136</v>
      </c>
      <c r="S210" s="23">
        <f t="shared" si="23"/>
        <v>0.81599999999997408</v>
      </c>
      <c r="T210" s="23">
        <f t="shared" si="24"/>
        <v>-6.0000000000002274E-3</v>
      </c>
      <c r="U210" s="23">
        <f t="shared" si="24"/>
        <v>2.5529999999999973</v>
      </c>
    </row>
    <row r="211" spans="1:21" x14ac:dyDescent="0.25">
      <c r="A211" s="22">
        <v>40269</v>
      </c>
      <c r="B211" s="23">
        <v>218.00899999999999</v>
      </c>
      <c r="C211" s="23">
        <v>122.143</v>
      </c>
      <c r="D211" s="23">
        <v>129.34399999999999</v>
      </c>
      <c r="E211" s="23">
        <v>219.536</v>
      </c>
      <c r="F211" s="23">
        <v>215.798</v>
      </c>
      <c r="G211" s="23">
        <v>387.70299999999997</v>
      </c>
      <c r="H211" s="23">
        <v>378.911</v>
      </c>
      <c r="I211" s="23">
        <v>113.78100000000001</v>
      </c>
      <c r="J211" s="23">
        <v>193.994</v>
      </c>
      <c r="K211" s="23"/>
      <c r="L211" s="22">
        <v>40269</v>
      </c>
      <c r="M211" s="23">
        <f t="shared" si="26"/>
        <v>0.3779999999999859</v>
      </c>
      <c r="N211" s="23">
        <f t="shared" si="18"/>
        <v>7.000000000000739E-2</v>
      </c>
      <c r="O211" s="23">
        <f t="shared" si="19"/>
        <v>0.10800000000000409</v>
      </c>
      <c r="P211" s="23">
        <f t="shared" si="20"/>
        <v>0.15800000000001546</v>
      </c>
      <c r="Q211" s="23">
        <f t="shared" si="21"/>
        <v>-0.22499999999999432</v>
      </c>
      <c r="R211" s="23">
        <f t="shared" si="22"/>
        <v>0.56099999999997863</v>
      </c>
      <c r="S211" s="23">
        <f t="shared" si="23"/>
        <v>0.10300000000000864</v>
      </c>
      <c r="T211" s="23">
        <f t="shared" si="24"/>
        <v>0.44200000000000728</v>
      </c>
      <c r="U211" s="23">
        <f t="shared" si="24"/>
        <v>1.8640000000000043</v>
      </c>
    </row>
    <row r="212" spans="1:21" x14ac:dyDescent="0.25">
      <c r="A212" s="22">
        <v>40299</v>
      </c>
      <c r="B212" s="23">
        <v>218.178</v>
      </c>
      <c r="C212" s="23">
        <v>121.006</v>
      </c>
      <c r="D212" s="23">
        <v>129.27000000000001</v>
      </c>
      <c r="E212" s="23">
        <v>219.69300000000001</v>
      </c>
      <c r="F212" s="23">
        <v>215.98099999999999</v>
      </c>
      <c r="G212" s="23">
        <v>387.762</v>
      </c>
      <c r="H212" s="23">
        <v>379.714</v>
      </c>
      <c r="I212" s="23">
        <v>113.684</v>
      </c>
      <c r="J212" s="23">
        <v>194.761</v>
      </c>
      <c r="K212" s="23"/>
      <c r="L212" s="22">
        <v>40299</v>
      </c>
      <c r="M212" s="23">
        <f t="shared" si="26"/>
        <v>0.16900000000001114</v>
      </c>
      <c r="N212" s="23">
        <f t="shared" si="18"/>
        <v>-1.1370000000000005</v>
      </c>
      <c r="O212" s="23">
        <f t="shared" si="19"/>
        <v>-7.3999999999983856E-2</v>
      </c>
      <c r="P212" s="23">
        <f t="shared" si="20"/>
        <v>0.15700000000001069</v>
      </c>
      <c r="Q212" s="23">
        <f t="shared" si="21"/>
        <v>0.18299999999999272</v>
      </c>
      <c r="R212" s="23">
        <f t="shared" si="22"/>
        <v>5.9000000000025921E-2</v>
      </c>
      <c r="S212" s="23">
        <f t="shared" si="23"/>
        <v>0.80299999999999727</v>
      </c>
      <c r="T212" s="23">
        <f t="shared" si="24"/>
        <v>-9.7000000000008413E-2</v>
      </c>
      <c r="U212" s="23">
        <f t="shared" si="24"/>
        <v>0.76699999999999591</v>
      </c>
    </row>
    <row r="213" spans="1:21" x14ac:dyDescent="0.25">
      <c r="A213" s="22">
        <v>40330</v>
      </c>
      <c r="B213" s="23">
        <v>217.965</v>
      </c>
      <c r="C213" s="23">
        <v>118.319</v>
      </c>
      <c r="D213" s="23">
        <v>129.26300000000001</v>
      </c>
      <c r="E213" s="23">
        <v>219.56200000000001</v>
      </c>
      <c r="F213" s="23">
        <v>216.77799999999999</v>
      </c>
      <c r="G213" s="23">
        <v>388.19900000000001</v>
      </c>
      <c r="H213" s="23">
        <v>380.92599999999999</v>
      </c>
      <c r="I213" s="23">
        <v>113.80200000000001</v>
      </c>
      <c r="J213" s="23">
        <v>192.65100000000001</v>
      </c>
      <c r="K213" s="23"/>
      <c r="L213" s="22">
        <v>40330</v>
      </c>
      <c r="M213" s="23">
        <f t="shared" si="26"/>
        <v>-0.21299999999999386</v>
      </c>
      <c r="N213" s="23">
        <f t="shared" ref="N213:N274" si="27">C213-C212</f>
        <v>-2.6869999999999976</v>
      </c>
      <c r="O213" s="23">
        <f t="shared" ref="O213:O274" si="28">D213-D212</f>
        <v>-7.0000000000050022E-3</v>
      </c>
      <c r="P213" s="23">
        <f t="shared" ref="P213:P274" si="29">E213-E212</f>
        <v>-0.13100000000000023</v>
      </c>
      <c r="Q213" s="23">
        <f t="shared" ref="Q213:Q274" si="30">F213-F212</f>
        <v>0.79699999999999704</v>
      </c>
      <c r="R213" s="23">
        <f t="shared" ref="R213:R274" si="31">G213-G212</f>
        <v>0.43700000000001182</v>
      </c>
      <c r="S213" s="23">
        <f t="shared" ref="S213:S274" si="32">H213-H212</f>
        <v>1.2119999999999891</v>
      </c>
      <c r="T213" s="23">
        <f t="shared" ref="T213:U274" si="33">I213-I212</f>
        <v>0.11800000000000921</v>
      </c>
      <c r="U213" s="23">
        <f t="shared" si="33"/>
        <v>-2.1099999999999852</v>
      </c>
    </row>
    <row r="214" spans="1:21" x14ac:dyDescent="0.25">
      <c r="A214" s="22">
        <v>40360</v>
      </c>
      <c r="B214" s="23">
        <v>218.011</v>
      </c>
      <c r="C214" s="23">
        <v>115.248</v>
      </c>
      <c r="D214" s="23">
        <v>129.58600000000001</v>
      </c>
      <c r="E214" s="23">
        <v>219.53899999999999</v>
      </c>
      <c r="F214" s="23">
        <v>217.07599999999999</v>
      </c>
      <c r="G214" s="23">
        <v>387.89800000000002</v>
      </c>
      <c r="H214" s="23">
        <v>383.24700000000001</v>
      </c>
      <c r="I214" s="23">
        <v>113.68899999999999</v>
      </c>
      <c r="J214" s="23">
        <v>193.03800000000001</v>
      </c>
      <c r="K214" s="23"/>
      <c r="L214" s="22">
        <v>40360</v>
      </c>
      <c r="M214" s="23">
        <f t="shared" si="26"/>
        <v>4.5999999999992269E-2</v>
      </c>
      <c r="N214" s="23">
        <f t="shared" si="27"/>
        <v>-3.070999999999998</v>
      </c>
      <c r="O214" s="23">
        <f t="shared" si="28"/>
        <v>0.3230000000000075</v>
      </c>
      <c r="P214" s="23">
        <f t="shared" si="29"/>
        <v>-2.3000000000024556E-2</v>
      </c>
      <c r="Q214" s="23">
        <f t="shared" si="30"/>
        <v>0.29800000000000182</v>
      </c>
      <c r="R214" s="23">
        <f t="shared" si="31"/>
        <v>-0.30099999999998772</v>
      </c>
      <c r="S214" s="23">
        <f t="shared" si="32"/>
        <v>2.3210000000000264</v>
      </c>
      <c r="T214" s="23">
        <f t="shared" si="33"/>
        <v>-0.11300000000001376</v>
      </c>
      <c r="U214" s="23">
        <f t="shared" si="33"/>
        <v>0.38700000000000045</v>
      </c>
    </row>
    <row r="215" spans="1:21" x14ac:dyDescent="0.25">
      <c r="A215" s="22">
        <v>40391</v>
      </c>
      <c r="B215" s="23">
        <v>218.31200000000001</v>
      </c>
      <c r="C215" s="23">
        <v>116.667</v>
      </c>
      <c r="D215" s="23">
        <v>130.59899999999999</v>
      </c>
      <c r="E215" s="23">
        <v>219.87700000000001</v>
      </c>
      <c r="F215" s="23">
        <v>216.976</v>
      </c>
      <c r="G215" s="23">
        <v>388.46699999999998</v>
      </c>
      <c r="H215" s="23">
        <v>383.685</v>
      </c>
      <c r="I215" s="23">
        <v>113.521</v>
      </c>
      <c r="J215" s="23">
        <v>193.45400000000001</v>
      </c>
      <c r="K215" s="23"/>
      <c r="L215" s="22">
        <v>40391</v>
      </c>
      <c r="M215" s="23">
        <f t="shared" si="26"/>
        <v>0.30100000000001614</v>
      </c>
      <c r="N215" s="23">
        <f t="shared" si="27"/>
        <v>1.4189999999999969</v>
      </c>
      <c r="O215" s="23">
        <f t="shared" si="28"/>
        <v>1.0129999999999768</v>
      </c>
      <c r="P215" s="23">
        <f t="shared" si="29"/>
        <v>0.33800000000002228</v>
      </c>
      <c r="Q215" s="23">
        <f t="shared" si="30"/>
        <v>-9.9999999999994316E-2</v>
      </c>
      <c r="R215" s="23">
        <f t="shared" si="31"/>
        <v>0.56899999999995998</v>
      </c>
      <c r="S215" s="23">
        <f t="shared" si="32"/>
        <v>0.43799999999998818</v>
      </c>
      <c r="T215" s="23">
        <f t="shared" si="33"/>
        <v>-0.16799999999999216</v>
      </c>
      <c r="U215" s="23">
        <f t="shared" si="33"/>
        <v>0.41599999999999682</v>
      </c>
    </row>
    <row r="216" spans="1:21" x14ac:dyDescent="0.25">
      <c r="A216" s="22">
        <v>40422</v>
      </c>
      <c r="B216" s="23">
        <v>218.43899999999999</v>
      </c>
      <c r="C216" s="23">
        <v>121.011</v>
      </c>
      <c r="D216" s="23">
        <v>131.154</v>
      </c>
      <c r="E216" s="23">
        <v>220.58600000000001</v>
      </c>
      <c r="F216" s="23">
        <v>216.602</v>
      </c>
      <c r="G216" s="23">
        <v>390.61599999999999</v>
      </c>
      <c r="H216" s="23">
        <v>383.66300000000001</v>
      </c>
      <c r="I216" s="23">
        <v>113.12</v>
      </c>
      <c r="J216" s="23">
        <v>192.41200000000001</v>
      </c>
      <c r="K216" s="23"/>
      <c r="L216" s="22">
        <v>40422</v>
      </c>
      <c r="M216" s="23">
        <f t="shared" si="26"/>
        <v>0.12699999999998113</v>
      </c>
      <c r="N216" s="23">
        <f t="shared" si="27"/>
        <v>4.3439999999999941</v>
      </c>
      <c r="O216" s="23">
        <f t="shared" si="28"/>
        <v>0.55500000000000682</v>
      </c>
      <c r="P216" s="23">
        <f t="shared" si="29"/>
        <v>0.70900000000000318</v>
      </c>
      <c r="Q216" s="23">
        <f t="shared" si="30"/>
        <v>-0.37399999999999523</v>
      </c>
      <c r="R216" s="23">
        <f t="shared" si="31"/>
        <v>2.1490000000000009</v>
      </c>
      <c r="S216" s="23">
        <f t="shared" si="32"/>
        <v>-2.199999999999136E-2</v>
      </c>
      <c r="T216" s="23">
        <f t="shared" si="33"/>
        <v>-0.40099999999999625</v>
      </c>
      <c r="U216" s="23">
        <f t="shared" si="33"/>
        <v>-1.0420000000000016</v>
      </c>
    </row>
    <row r="217" spans="1:21" x14ac:dyDescent="0.25">
      <c r="A217" s="22">
        <v>40452</v>
      </c>
      <c r="B217" s="23">
        <v>218.71100000000001</v>
      </c>
      <c r="C217" s="23">
        <v>122.45399999999999</v>
      </c>
      <c r="D217" s="23">
        <v>130.959</v>
      </c>
      <c r="E217" s="23">
        <v>221.005</v>
      </c>
      <c r="F217" s="23">
        <v>216.1</v>
      </c>
      <c r="G217" s="23">
        <v>391.24</v>
      </c>
      <c r="H217" s="23">
        <v>382.76400000000001</v>
      </c>
      <c r="I217" s="23">
        <v>112.98399999999999</v>
      </c>
      <c r="J217" s="23">
        <v>194.28299999999999</v>
      </c>
      <c r="K217" s="23"/>
      <c r="L217" s="22">
        <v>40452</v>
      </c>
      <c r="M217" s="23">
        <f t="shared" si="26"/>
        <v>0.27200000000001978</v>
      </c>
      <c r="N217" s="23">
        <f t="shared" si="27"/>
        <v>1.4429999999999978</v>
      </c>
      <c r="O217" s="23">
        <f t="shared" si="28"/>
        <v>-0.19499999999999318</v>
      </c>
      <c r="P217" s="23">
        <f t="shared" si="29"/>
        <v>0.41899999999998272</v>
      </c>
      <c r="Q217" s="23">
        <f t="shared" si="30"/>
        <v>-0.50200000000000955</v>
      </c>
      <c r="R217" s="23">
        <f t="shared" si="31"/>
        <v>0.62400000000002365</v>
      </c>
      <c r="S217" s="23">
        <f t="shared" si="32"/>
        <v>-0.89900000000000091</v>
      </c>
      <c r="T217" s="23">
        <f t="shared" si="33"/>
        <v>-0.13600000000000989</v>
      </c>
      <c r="U217" s="23">
        <f t="shared" si="33"/>
        <v>1.8709999999999809</v>
      </c>
    </row>
    <row r="218" spans="1:21" x14ac:dyDescent="0.25">
      <c r="A218" s="22">
        <v>40483</v>
      </c>
      <c r="B218" s="23">
        <v>218.803</v>
      </c>
      <c r="C218" s="23">
        <v>121.498</v>
      </c>
      <c r="D218" s="23">
        <v>130.89400000000001</v>
      </c>
      <c r="E218" s="23">
        <v>220.99100000000001</v>
      </c>
      <c r="F218" s="23">
        <v>215.83</v>
      </c>
      <c r="G218" s="23">
        <v>391.66</v>
      </c>
      <c r="H218" s="23">
        <v>383.63299999999998</v>
      </c>
      <c r="I218" s="23">
        <v>112.839</v>
      </c>
      <c r="J218" s="23">
        <v>195.65899999999999</v>
      </c>
      <c r="K218" s="23"/>
      <c r="L218" s="22">
        <v>40483</v>
      </c>
      <c r="M218" s="23">
        <f t="shared" si="26"/>
        <v>9.1999999999984539E-2</v>
      </c>
      <c r="N218" s="23">
        <f t="shared" si="27"/>
        <v>-0.95599999999998886</v>
      </c>
      <c r="O218" s="23">
        <f t="shared" si="28"/>
        <v>-6.4999999999997726E-2</v>
      </c>
      <c r="P218" s="23">
        <f t="shared" si="29"/>
        <v>-1.3999999999981583E-2</v>
      </c>
      <c r="Q218" s="23">
        <f t="shared" si="30"/>
        <v>-0.26999999999998181</v>
      </c>
      <c r="R218" s="23">
        <f t="shared" si="31"/>
        <v>0.42000000000001592</v>
      </c>
      <c r="S218" s="23">
        <f t="shared" si="32"/>
        <v>0.86899999999997135</v>
      </c>
      <c r="T218" s="23">
        <f t="shared" si="33"/>
        <v>-0.14499999999999602</v>
      </c>
      <c r="U218" s="23">
        <f t="shared" si="33"/>
        <v>1.3760000000000048</v>
      </c>
    </row>
    <row r="219" spans="1:21" x14ac:dyDescent="0.25">
      <c r="A219" s="22">
        <v>40513</v>
      </c>
      <c r="B219" s="23">
        <v>219.179</v>
      </c>
      <c r="C219" s="23">
        <v>118.071</v>
      </c>
      <c r="D219" s="23">
        <v>130.548</v>
      </c>
      <c r="E219" s="23">
        <v>221.27799999999999</v>
      </c>
      <c r="F219" s="23">
        <v>216.142</v>
      </c>
      <c r="G219" s="23">
        <v>391.94600000000003</v>
      </c>
      <c r="H219" s="23">
        <v>384.50200000000001</v>
      </c>
      <c r="I219" s="23">
        <v>112.345</v>
      </c>
      <c r="J219" s="23">
        <v>198.28</v>
      </c>
      <c r="K219" s="23"/>
      <c r="L219" s="22">
        <v>40513</v>
      </c>
      <c r="M219" s="23">
        <f t="shared" si="26"/>
        <v>0.37600000000000477</v>
      </c>
      <c r="N219" s="23">
        <f t="shared" si="27"/>
        <v>-3.4270000000000067</v>
      </c>
      <c r="O219" s="23">
        <f t="shared" si="28"/>
        <v>-0.34600000000000364</v>
      </c>
      <c r="P219" s="23">
        <f t="shared" si="29"/>
        <v>0.28699999999997772</v>
      </c>
      <c r="Q219" s="23">
        <f t="shared" si="30"/>
        <v>0.3119999999999834</v>
      </c>
      <c r="R219" s="23">
        <f t="shared" si="31"/>
        <v>0.28600000000000136</v>
      </c>
      <c r="S219" s="23">
        <f t="shared" si="32"/>
        <v>0.86900000000002819</v>
      </c>
      <c r="T219" s="23">
        <f t="shared" si="33"/>
        <v>-0.49399999999999977</v>
      </c>
      <c r="U219" s="23">
        <f t="shared" si="33"/>
        <v>2.6210000000000093</v>
      </c>
    </row>
    <row r="220" spans="1:21" x14ac:dyDescent="0.25">
      <c r="A220" s="22">
        <v>40544</v>
      </c>
      <c r="B220" s="23">
        <v>220.22300000000001</v>
      </c>
      <c r="C220" s="23">
        <v>116.664</v>
      </c>
      <c r="D220" s="23">
        <v>130.66499999999999</v>
      </c>
      <c r="E220" s="23">
        <v>223.16</v>
      </c>
      <c r="F220" s="23">
        <v>216.739</v>
      </c>
      <c r="G220" s="23">
        <v>393.858</v>
      </c>
      <c r="H220" s="23">
        <v>384.68900000000002</v>
      </c>
      <c r="I220" s="23">
        <v>112.63800000000001</v>
      </c>
      <c r="J220" s="23">
        <v>200.83500000000001</v>
      </c>
      <c r="K220" s="23"/>
      <c r="L220" s="22">
        <v>40544</v>
      </c>
      <c r="M220" s="23">
        <f t="shared" si="26"/>
        <v>1.0440000000000111</v>
      </c>
      <c r="N220" s="23">
        <f t="shared" si="27"/>
        <v>-1.4069999999999965</v>
      </c>
      <c r="O220" s="23">
        <f t="shared" si="28"/>
        <v>0.11699999999999022</v>
      </c>
      <c r="P220" s="23">
        <f t="shared" si="29"/>
        <v>1.882000000000005</v>
      </c>
      <c r="Q220" s="23">
        <f t="shared" si="30"/>
        <v>0.59700000000000841</v>
      </c>
      <c r="R220" s="23">
        <f t="shared" si="31"/>
        <v>1.9119999999999777</v>
      </c>
      <c r="S220" s="23">
        <f t="shared" si="32"/>
        <v>0.18700000000001182</v>
      </c>
      <c r="T220" s="23">
        <f t="shared" si="33"/>
        <v>0.29300000000000637</v>
      </c>
      <c r="U220" s="23">
        <f t="shared" si="33"/>
        <v>2.5550000000000068</v>
      </c>
    </row>
    <row r="221" spans="1:21" x14ac:dyDescent="0.25">
      <c r="A221" s="22">
        <v>40575</v>
      </c>
      <c r="B221" s="23">
        <v>221.309</v>
      </c>
      <c r="C221" s="23">
        <v>118.369</v>
      </c>
      <c r="D221" s="23">
        <v>130.69200000000001</v>
      </c>
      <c r="E221" s="23">
        <v>224.03899999999999</v>
      </c>
      <c r="F221" s="23">
        <v>217.25899999999999</v>
      </c>
      <c r="G221" s="23">
        <v>397.065</v>
      </c>
      <c r="H221" s="23">
        <v>385.39699999999999</v>
      </c>
      <c r="I221" s="23">
        <v>113.18300000000001</v>
      </c>
      <c r="J221" s="23">
        <v>203.03700000000001</v>
      </c>
      <c r="K221" s="23"/>
      <c r="L221" s="22">
        <v>40575</v>
      </c>
      <c r="M221" s="23">
        <f t="shared" si="26"/>
        <v>1.0859999999999843</v>
      </c>
      <c r="N221" s="23">
        <f t="shared" si="27"/>
        <v>1.7049999999999983</v>
      </c>
      <c r="O221" s="23">
        <f t="shared" si="28"/>
        <v>2.7000000000015234E-2</v>
      </c>
      <c r="P221" s="23">
        <f t="shared" si="29"/>
        <v>0.87899999999999068</v>
      </c>
      <c r="Q221" s="23">
        <f t="shared" si="30"/>
        <v>0.51999999999998181</v>
      </c>
      <c r="R221" s="23">
        <f t="shared" si="31"/>
        <v>3.2069999999999936</v>
      </c>
      <c r="S221" s="23">
        <f t="shared" si="32"/>
        <v>0.70799999999996999</v>
      </c>
      <c r="T221" s="23">
        <f t="shared" si="33"/>
        <v>0.54500000000000171</v>
      </c>
      <c r="U221" s="23">
        <f t="shared" si="33"/>
        <v>2.2019999999999982</v>
      </c>
    </row>
    <row r="222" spans="1:21" x14ac:dyDescent="0.25">
      <c r="A222" s="22">
        <v>40603</v>
      </c>
      <c r="B222" s="23">
        <v>223.46700000000001</v>
      </c>
      <c r="C222" s="23">
        <v>121.286</v>
      </c>
      <c r="D222" s="23">
        <v>130.68199999999999</v>
      </c>
      <c r="E222" s="23">
        <v>225.47900000000001</v>
      </c>
      <c r="F222" s="23">
        <v>217.70699999999999</v>
      </c>
      <c r="G222" s="23">
        <v>397.726</v>
      </c>
      <c r="H222" s="23">
        <v>385.637</v>
      </c>
      <c r="I222" s="23">
        <v>113.261</v>
      </c>
      <c r="J222" s="23">
        <v>211.01400000000001</v>
      </c>
      <c r="K222" s="23"/>
      <c r="L222" s="22">
        <v>40603</v>
      </c>
      <c r="M222" s="23">
        <f t="shared" si="26"/>
        <v>2.1580000000000155</v>
      </c>
      <c r="N222" s="23">
        <f t="shared" si="27"/>
        <v>2.9170000000000016</v>
      </c>
      <c r="O222" s="23">
        <f t="shared" si="28"/>
        <v>-1.0000000000019327E-2</v>
      </c>
      <c r="P222" s="23">
        <f t="shared" si="29"/>
        <v>1.4400000000000261</v>
      </c>
      <c r="Q222" s="23">
        <f t="shared" si="30"/>
        <v>0.4480000000000075</v>
      </c>
      <c r="R222" s="23">
        <f t="shared" si="31"/>
        <v>0.66100000000000136</v>
      </c>
      <c r="S222" s="23">
        <f t="shared" si="32"/>
        <v>0.24000000000000909</v>
      </c>
      <c r="T222" s="23">
        <f t="shared" si="33"/>
        <v>7.7999999999988745E-2</v>
      </c>
      <c r="U222" s="23">
        <f t="shared" si="33"/>
        <v>7.9770000000000039</v>
      </c>
    </row>
    <row r="223" spans="1:21" x14ac:dyDescent="0.25">
      <c r="A223" s="22">
        <v>40634</v>
      </c>
      <c r="B223" s="23">
        <v>224.90600000000001</v>
      </c>
      <c r="C223" s="23">
        <v>122.226</v>
      </c>
      <c r="D223" s="23">
        <v>130.643</v>
      </c>
      <c r="E223" s="23">
        <v>226.24799999999999</v>
      </c>
      <c r="F223" s="23">
        <v>217.90100000000001</v>
      </c>
      <c r="G223" s="23">
        <v>398.81299999999999</v>
      </c>
      <c r="H223" s="23">
        <v>386.226</v>
      </c>
      <c r="I223" s="23">
        <v>113.36799999999999</v>
      </c>
      <c r="J223" s="23">
        <v>216.86699999999999</v>
      </c>
      <c r="K223" s="23"/>
      <c r="L223" s="22">
        <v>40634</v>
      </c>
      <c r="M223" s="23">
        <f t="shared" si="26"/>
        <v>1.438999999999993</v>
      </c>
      <c r="N223" s="23">
        <f t="shared" si="27"/>
        <v>0.93999999999999773</v>
      </c>
      <c r="O223" s="23">
        <f t="shared" si="28"/>
        <v>-3.8999999999987267E-2</v>
      </c>
      <c r="P223" s="23">
        <f t="shared" si="29"/>
        <v>0.76899999999997704</v>
      </c>
      <c r="Q223" s="23">
        <f t="shared" si="30"/>
        <v>0.19400000000001683</v>
      </c>
      <c r="R223" s="23">
        <f t="shared" si="31"/>
        <v>1.0869999999999891</v>
      </c>
      <c r="S223" s="23">
        <f t="shared" si="32"/>
        <v>0.58899999999999864</v>
      </c>
      <c r="T223" s="23">
        <f t="shared" si="33"/>
        <v>0.10699999999999932</v>
      </c>
      <c r="U223" s="23">
        <f t="shared" si="33"/>
        <v>5.8529999999999802</v>
      </c>
    </row>
    <row r="224" spans="1:21" x14ac:dyDescent="0.25">
      <c r="A224" s="22">
        <v>40664</v>
      </c>
      <c r="B224" s="23">
        <v>225.964</v>
      </c>
      <c r="C224" s="23">
        <v>122.271</v>
      </c>
      <c r="D224" s="23">
        <v>130.6</v>
      </c>
      <c r="E224" s="23">
        <v>227.08199999999999</v>
      </c>
      <c r="F224" s="23">
        <v>218.48400000000001</v>
      </c>
      <c r="G224" s="23">
        <v>399.375</v>
      </c>
      <c r="H224" s="23">
        <v>385.476</v>
      </c>
      <c r="I224" s="23">
        <v>113.65900000000001</v>
      </c>
      <c r="J224" s="23">
        <v>220.27</v>
      </c>
      <c r="K224" s="23"/>
      <c r="L224" s="22">
        <v>40664</v>
      </c>
      <c r="M224" s="23">
        <f t="shared" si="26"/>
        <v>1.0579999999999927</v>
      </c>
      <c r="N224" s="23">
        <f t="shared" si="27"/>
        <v>4.5000000000001705E-2</v>
      </c>
      <c r="O224" s="23">
        <f t="shared" si="28"/>
        <v>-4.3000000000006366E-2</v>
      </c>
      <c r="P224" s="23">
        <f t="shared" si="29"/>
        <v>0.83400000000000318</v>
      </c>
      <c r="Q224" s="23">
        <f t="shared" si="30"/>
        <v>0.58299999999999841</v>
      </c>
      <c r="R224" s="23">
        <f t="shared" si="31"/>
        <v>0.56200000000001182</v>
      </c>
      <c r="S224" s="23">
        <f t="shared" si="32"/>
        <v>-0.75</v>
      </c>
      <c r="T224" s="23">
        <f t="shared" si="33"/>
        <v>0.29100000000001103</v>
      </c>
      <c r="U224" s="23">
        <f t="shared" si="33"/>
        <v>3.40300000000002</v>
      </c>
    </row>
    <row r="225" spans="1:21" x14ac:dyDescent="0.25">
      <c r="A225" s="22">
        <v>40695</v>
      </c>
      <c r="B225" s="23">
        <v>225.72200000000001</v>
      </c>
      <c r="C225" s="23">
        <v>120.578</v>
      </c>
      <c r="D225" s="23">
        <v>130.56800000000001</v>
      </c>
      <c r="E225" s="23">
        <v>227.45099999999999</v>
      </c>
      <c r="F225" s="23">
        <v>219.553</v>
      </c>
      <c r="G225" s="23">
        <v>399.55200000000002</v>
      </c>
      <c r="H225" s="23">
        <v>386.17099999999999</v>
      </c>
      <c r="I225" s="23">
        <v>113.654</v>
      </c>
      <c r="J225" s="23">
        <v>216.88</v>
      </c>
      <c r="K225" s="23"/>
      <c r="L225" s="22">
        <v>40695</v>
      </c>
      <c r="M225" s="23">
        <f t="shared" si="26"/>
        <v>-0.24199999999999022</v>
      </c>
      <c r="N225" s="23">
        <f t="shared" si="27"/>
        <v>-1.6929999999999978</v>
      </c>
      <c r="O225" s="23">
        <f t="shared" si="28"/>
        <v>-3.1999999999982265E-2</v>
      </c>
      <c r="P225" s="23">
        <f t="shared" si="29"/>
        <v>0.36899999999999977</v>
      </c>
      <c r="Q225" s="23">
        <f t="shared" si="30"/>
        <v>1.0689999999999884</v>
      </c>
      <c r="R225" s="23">
        <f t="shared" si="31"/>
        <v>0.17700000000002092</v>
      </c>
      <c r="S225" s="23">
        <f t="shared" si="32"/>
        <v>0.69499999999999318</v>
      </c>
      <c r="T225" s="23">
        <f t="shared" si="33"/>
        <v>-5.0000000000096634E-3</v>
      </c>
      <c r="U225" s="23">
        <f t="shared" si="33"/>
        <v>-3.3900000000000148</v>
      </c>
    </row>
    <row r="226" spans="1:21" x14ac:dyDescent="0.25">
      <c r="A226" s="22">
        <v>40725</v>
      </c>
      <c r="B226" s="23">
        <v>225.922</v>
      </c>
      <c r="C226" s="23">
        <v>118.77</v>
      </c>
      <c r="D226" s="23">
        <v>130.85900000000001</v>
      </c>
      <c r="E226" s="23">
        <v>228.32300000000001</v>
      </c>
      <c r="F226" s="23">
        <v>220.23</v>
      </c>
      <c r="G226" s="23">
        <v>400.30500000000001</v>
      </c>
      <c r="H226" s="23">
        <v>386.49400000000003</v>
      </c>
      <c r="I226" s="23">
        <v>113.492</v>
      </c>
      <c r="J226" s="23">
        <v>216.16399999999999</v>
      </c>
      <c r="K226" s="23"/>
      <c r="L226" s="22">
        <v>40725</v>
      </c>
      <c r="M226" s="23">
        <f t="shared" si="26"/>
        <v>0.19999999999998863</v>
      </c>
      <c r="N226" s="23">
        <f t="shared" si="27"/>
        <v>-1.8080000000000069</v>
      </c>
      <c r="O226" s="23">
        <f t="shared" si="28"/>
        <v>0.29099999999999682</v>
      </c>
      <c r="P226" s="23">
        <f t="shared" si="29"/>
        <v>0.8720000000000141</v>
      </c>
      <c r="Q226" s="23">
        <f t="shared" si="30"/>
        <v>0.6769999999999925</v>
      </c>
      <c r="R226" s="23">
        <f t="shared" si="31"/>
        <v>0.7529999999999859</v>
      </c>
      <c r="S226" s="23">
        <f t="shared" si="32"/>
        <v>0.32300000000003593</v>
      </c>
      <c r="T226" s="23">
        <f t="shared" si="33"/>
        <v>-0.16199999999999193</v>
      </c>
      <c r="U226" s="23">
        <f t="shared" si="33"/>
        <v>-0.71600000000000819</v>
      </c>
    </row>
    <row r="227" spans="1:21" x14ac:dyDescent="0.25">
      <c r="A227" s="22">
        <v>40756</v>
      </c>
      <c r="B227" s="23">
        <v>226.54499999999999</v>
      </c>
      <c r="C227" s="23">
        <v>121.547</v>
      </c>
      <c r="D227" s="23">
        <v>132.02799999999999</v>
      </c>
      <c r="E227" s="23">
        <v>229.49</v>
      </c>
      <c r="F227" s="23">
        <v>220.506</v>
      </c>
      <c r="G227" s="23">
        <v>400.87400000000002</v>
      </c>
      <c r="H227" s="23">
        <v>387.053</v>
      </c>
      <c r="I227" s="23">
        <v>113.592</v>
      </c>
      <c r="J227" s="23">
        <v>216.05699999999999</v>
      </c>
      <c r="K227" s="23"/>
      <c r="L227" s="22">
        <v>40756</v>
      </c>
      <c r="M227" s="23">
        <f t="shared" si="26"/>
        <v>0.62299999999999045</v>
      </c>
      <c r="N227" s="23">
        <f t="shared" si="27"/>
        <v>2.777000000000001</v>
      </c>
      <c r="O227" s="23">
        <f t="shared" si="28"/>
        <v>1.1689999999999827</v>
      </c>
      <c r="P227" s="23">
        <f t="shared" si="29"/>
        <v>1.1670000000000016</v>
      </c>
      <c r="Q227" s="23">
        <f t="shared" si="30"/>
        <v>0.27600000000001046</v>
      </c>
      <c r="R227" s="23">
        <f t="shared" si="31"/>
        <v>0.56900000000001683</v>
      </c>
      <c r="S227" s="23">
        <f t="shared" si="32"/>
        <v>0.55899999999996908</v>
      </c>
      <c r="T227" s="23">
        <f t="shared" si="33"/>
        <v>9.9999999999994316E-2</v>
      </c>
      <c r="U227" s="23">
        <f t="shared" si="33"/>
        <v>-0.10699999999999932</v>
      </c>
    </row>
    <row r="228" spans="1:21" x14ac:dyDescent="0.25">
      <c r="A228" s="22">
        <v>40787</v>
      </c>
      <c r="B228" s="23">
        <v>226.88900000000001</v>
      </c>
      <c r="C228" s="23">
        <v>125.27200000000001</v>
      </c>
      <c r="D228" s="23">
        <v>132.62700000000001</v>
      </c>
      <c r="E228" s="23">
        <v>230.44800000000001</v>
      </c>
      <c r="F228" s="23">
        <v>220.54</v>
      </c>
      <c r="G228" s="23">
        <v>401.60500000000002</v>
      </c>
      <c r="H228" s="23">
        <v>388.62700000000001</v>
      </c>
      <c r="I228" s="23">
        <v>113.44</v>
      </c>
      <c r="J228" s="23">
        <v>215.19800000000001</v>
      </c>
      <c r="K228" s="23"/>
      <c r="L228" s="22">
        <v>40787</v>
      </c>
      <c r="M228" s="23">
        <f t="shared" si="26"/>
        <v>0.34400000000002251</v>
      </c>
      <c r="N228" s="23">
        <f t="shared" si="27"/>
        <v>3.7250000000000085</v>
      </c>
      <c r="O228" s="23">
        <f t="shared" si="28"/>
        <v>0.59900000000001796</v>
      </c>
      <c r="P228" s="23">
        <f t="shared" si="29"/>
        <v>0.95799999999999841</v>
      </c>
      <c r="Q228" s="23">
        <f t="shared" si="30"/>
        <v>3.3999999999991815E-2</v>
      </c>
      <c r="R228" s="23">
        <f t="shared" si="31"/>
        <v>0.73099999999999454</v>
      </c>
      <c r="S228" s="23">
        <f t="shared" si="32"/>
        <v>1.5740000000000123</v>
      </c>
      <c r="T228" s="23">
        <f t="shared" si="33"/>
        <v>-0.15200000000000102</v>
      </c>
      <c r="U228" s="23">
        <f t="shared" si="33"/>
        <v>-0.85899999999998045</v>
      </c>
    </row>
    <row r="229" spans="1:21" x14ac:dyDescent="0.25">
      <c r="A229" s="22">
        <v>40817</v>
      </c>
      <c r="B229" s="23">
        <v>226.42099999999999</v>
      </c>
      <c r="C229" s="23">
        <v>127.59</v>
      </c>
      <c r="D229" s="23">
        <v>132.755</v>
      </c>
      <c r="E229" s="23">
        <v>230.88499999999999</v>
      </c>
      <c r="F229" s="23">
        <v>220.13800000000001</v>
      </c>
      <c r="G229" s="23">
        <v>403.43</v>
      </c>
      <c r="H229" s="23">
        <v>389.11900000000003</v>
      </c>
      <c r="I229" s="23">
        <v>113.27</v>
      </c>
      <c r="J229" s="23">
        <v>212.12700000000001</v>
      </c>
      <c r="K229" s="23"/>
      <c r="L229" s="22">
        <v>40817</v>
      </c>
      <c r="M229" s="23">
        <f t="shared" si="26"/>
        <v>-0.46800000000001774</v>
      </c>
      <c r="N229" s="23">
        <f t="shared" si="27"/>
        <v>2.3179999999999978</v>
      </c>
      <c r="O229" s="23">
        <f t="shared" si="28"/>
        <v>0.1279999999999859</v>
      </c>
      <c r="P229" s="23">
        <f t="shared" si="29"/>
        <v>0.4369999999999834</v>
      </c>
      <c r="Q229" s="23">
        <f t="shared" si="30"/>
        <v>-0.40199999999998681</v>
      </c>
      <c r="R229" s="23">
        <f t="shared" si="31"/>
        <v>1.8249999999999886</v>
      </c>
      <c r="S229" s="23">
        <f t="shared" si="32"/>
        <v>0.49200000000001864</v>
      </c>
      <c r="T229" s="23">
        <f t="shared" si="33"/>
        <v>-0.17000000000000171</v>
      </c>
      <c r="U229" s="23">
        <f t="shared" si="33"/>
        <v>-3.070999999999998</v>
      </c>
    </row>
    <row r="230" spans="1:21" x14ac:dyDescent="0.25">
      <c r="A230" s="22">
        <v>40848</v>
      </c>
      <c r="B230" s="23">
        <v>226.23</v>
      </c>
      <c r="C230" s="23">
        <v>127.285</v>
      </c>
      <c r="D230" s="23">
        <v>132.75</v>
      </c>
      <c r="E230" s="23">
        <v>230.65600000000001</v>
      </c>
      <c r="F230" s="23">
        <v>219.96899999999999</v>
      </c>
      <c r="G230" s="23">
        <v>404.858</v>
      </c>
      <c r="H230" s="23">
        <v>390.76100000000002</v>
      </c>
      <c r="I230" s="23">
        <v>113.232</v>
      </c>
      <c r="J230" s="23">
        <v>211.358</v>
      </c>
      <c r="K230" s="23"/>
      <c r="L230" s="22">
        <v>40848</v>
      </c>
      <c r="M230" s="23">
        <f t="shared" si="26"/>
        <v>-0.1910000000000025</v>
      </c>
      <c r="N230" s="23">
        <f t="shared" si="27"/>
        <v>-0.30500000000000682</v>
      </c>
      <c r="O230" s="23">
        <f t="shared" si="28"/>
        <v>-4.9999999999954525E-3</v>
      </c>
      <c r="P230" s="23">
        <f t="shared" si="29"/>
        <v>-0.22899999999998499</v>
      </c>
      <c r="Q230" s="23">
        <f t="shared" si="30"/>
        <v>-0.16900000000001114</v>
      </c>
      <c r="R230" s="23">
        <f t="shared" si="31"/>
        <v>1.4279999999999973</v>
      </c>
      <c r="S230" s="23">
        <f t="shared" si="32"/>
        <v>1.6419999999999959</v>
      </c>
      <c r="T230" s="23">
        <f t="shared" si="33"/>
        <v>-3.7999999999996703E-2</v>
      </c>
      <c r="U230" s="23">
        <f t="shared" si="33"/>
        <v>-0.76900000000000546</v>
      </c>
    </row>
    <row r="231" spans="1:21" x14ac:dyDescent="0.25">
      <c r="A231" s="22">
        <v>40878</v>
      </c>
      <c r="B231" s="23">
        <v>225.672</v>
      </c>
      <c r="C231" s="23">
        <v>123.47</v>
      </c>
      <c r="D231" s="23">
        <v>132.72800000000001</v>
      </c>
      <c r="E231" s="23">
        <v>231.13</v>
      </c>
      <c r="F231" s="23">
        <v>220.19300000000001</v>
      </c>
      <c r="G231" s="23">
        <v>405.62900000000002</v>
      </c>
      <c r="H231" s="23">
        <v>391.04300000000001</v>
      </c>
      <c r="I231" s="23">
        <v>113.499</v>
      </c>
      <c r="J231" s="23">
        <v>208.58500000000001</v>
      </c>
      <c r="K231" s="23"/>
      <c r="L231" s="22">
        <v>40878</v>
      </c>
      <c r="M231" s="23">
        <f t="shared" si="26"/>
        <v>-0.55799999999999272</v>
      </c>
      <c r="N231" s="23">
        <f t="shared" si="27"/>
        <v>-3.8149999999999977</v>
      </c>
      <c r="O231" s="23">
        <f t="shared" si="28"/>
        <v>-2.199999999999136E-2</v>
      </c>
      <c r="P231" s="23">
        <f t="shared" si="29"/>
        <v>0.47399999999998954</v>
      </c>
      <c r="Q231" s="23">
        <f t="shared" si="30"/>
        <v>0.22400000000001796</v>
      </c>
      <c r="R231" s="23">
        <f t="shared" si="31"/>
        <v>0.77100000000001501</v>
      </c>
      <c r="S231" s="23">
        <f t="shared" si="32"/>
        <v>0.28199999999998226</v>
      </c>
      <c r="T231" s="23">
        <f t="shared" si="33"/>
        <v>0.26699999999999591</v>
      </c>
      <c r="U231" s="23">
        <f t="shared" si="33"/>
        <v>-2.7729999999999961</v>
      </c>
    </row>
    <row r="232" spans="1:21" x14ac:dyDescent="0.25">
      <c r="A232" s="22">
        <v>40909</v>
      </c>
      <c r="B232" s="23">
        <v>226.66499999999999</v>
      </c>
      <c r="C232" s="23">
        <v>122.105</v>
      </c>
      <c r="D232" s="23">
        <v>133.06700000000001</v>
      </c>
      <c r="E232" s="23">
        <v>232.559</v>
      </c>
      <c r="F232" s="23">
        <v>220.80500000000001</v>
      </c>
      <c r="G232" s="23">
        <v>408.05599999999998</v>
      </c>
      <c r="H232" s="23">
        <v>391.38200000000001</v>
      </c>
      <c r="I232" s="23">
        <v>114.18300000000001</v>
      </c>
      <c r="J232" s="23">
        <v>210.79900000000001</v>
      </c>
      <c r="K232" s="23"/>
      <c r="L232" s="22">
        <v>40909</v>
      </c>
      <c r="M232" s="23">
        <f t="shared" si="26"/>
        <v>0.992999999999995</v>
      </c>
      <c r="N232" s="23">
        <f t="shared" si="27"/>
        <v>-1.3649999999999949</v>
      </c>
      <c r="O232" s="23">
        <f t="shared" si="28"/>
        <v>0.33899999999999864</v>
      </c>
      <c r="P232" s="23">
        <f t="shared" si="29"/>
        <v>1.429000000000002</v>
      </c>
      <c r="Q232" s="23">
        <f t="shared" si="30"/>
        <v>0.61199999999999477</v>
      </c>
      <c r="R232" s="23">
        <f t="shared" si="31"/>
        <v>2.4269999999999641</v>
      </c>
      <c r="S232" s="23">
        <f t="shared" si="32"/>
        <v>0.33899999999999864</v>
      </c>
      <c r="T232" s="23">
        <f t="shared" si="33"/>
        <v>0.68400000000001171</v>
      </c>
      <c r="U232" s="23">
        <f t="shared" si="33"/>
        <v>2.2139999999999986</v>
      </c>
    </row>
    <row r="233" spans="1:21" x14ac:dyDescent="0.25">
      <c r="A233" s="22">
        <v>40940</v>
      </c>
      <c r="B233" s="23">
        <v>227.66300000000001</v>
      </c>
      <c r="C233" s="23">
        <v>123.312</v>
      </c>
      <c r="D233" s="23">
        <v>133.19900000000001</v>
      </c>
      <c r="E233" s="23">
        <v>232.453</v>
      </c>
      <c r="F233" s="23">
        <v>221.11699999999999</v>
      </c>
      <c r="G233" s="23">
        <v>410.46600000000001</v>
      </c>
      <c r="H233" s="23">
        <v>391.23599999999999</v>
      </c>
      <c r="I233" s="23">
        <v>114.333</v>
      </c>
      <c r="J233" s="23">
        <v>214.429</v>
      </c>
      <c r="K233" s="23"/>
      <c r="L233" s="22">
        <v>40940</v>
      </c>
      <c r="M233" s="23">
        <f t="shared" si="26"/>
        <v>0.99800000000001887</v>
      </c>
      <c r="N233" s="23">
        <f t="shared" si="27"/>
        <v>1.2069999999999936</v>
      </c>
      <c r="O233" s="23">
        <f t="shared" si="28"/>
        <v>0.132000000000005</v>
      </c>
      <c r="P233" s="23">
        <f t="shared" si="29"/>
        <v>-0.10599999999999454</v>
      </c>
      <c r="Q233" s="23">
        <f t="shared" si="30"/>
        <v>0.3119999999999834</v>
      </c>
      <c r="R233" s="23">
        <f t="shared" si="31"/>
        <v>2.410000000000025</v>
      </c>
      <c r="S233" s="23">
        <f t="shared" si="32"/>
        <v>-0.14600000000001501</v>
      </c>
      <c r="T233" s="23">
        <f t="shared" si="33"/>
        <v>0.14999999999999147</v>
      </c>
      <c r="U233" s="23">
        <f t="shared" si="33"/>
        <v>3.6299999999999955</v>
      </c>
    </row>
    <row r="234" spans="1:21" x14ac:dyDescent="0.25">
      <c r="A234" s="22">
        <v>40969</v>
      </c>
      <c r="B234" s="23">
        <v>229.392</v>
      </c>
      <c r="C234" s="23">
        <v>127.258</v>
      </c>
      <c r="D234" s="23">
        <v>133.23500000000001</v>
      </c>
      <c r="E234" s="23">
        <v>232.708</v>
      </c>
      <c r="F234" s="23">
        <v>221.48699999999999</v>
      </c>
      <c r="G234" s="23">
        <v>411.49799999999999</v>
      </c>
      <c r="H234" s="23">
        <v>392.36399999999998</v>
      </c>
      <c r="I234" s="23">
        <v>114.675</v>
      </c>
      <c r="J234" s="23">
        <v>220.84200000000001</v>
      </c>
      <c r="K234" s="23"/>
      <c r="L234" s="22">
        <v>40969</v>
      </c>
      <c r="M234" s="23">
        <f t="shared" si="26"/>
        <v>1.728999999999985</v>
      </c>
      <c r="N234" s="23">
        <f t="shared" si="27"/>
        <v>3.945999999999998</v>
      </c>
      <c r="O234" s="23">
        <f t="shared" si="28"/>
        <v>3.6000000000001364E-2</v>
      </c>
      <c r="P234" s="23">
        <f t="shared" si="29"/>
        <v>0.25499999999999545</v>
      </c>
      <c r="Q234" s="23">
        <f t="shared" si="30"/>
        <v>0.37000000000000455</v>
      </c>
      <c r="R234" s="23">
        <f t="shared" si="31"/>
        <v>1.0319999999999823</v>
      </c>
      <c r="S234" s="23">
        <f t="shared" si="32"/>
        <v>1.1279999999999859</v>
      </c>
      <c r="T234" s="23">
        <f t="shared" si="33"/>
        <v>0.34199999999999875</v>
      </c>
      <c r="U234" s="23">
        <f t="shared" si="33"/>
        <v>6.4130000000000109</v>
      </c>
    </row>
    <row r="235" spans="1:21" x14ac:dyDescent="0.25">
      <c r="A235" s="22">
        <v>41000</v>
      </c>
      <c r="B235" s="23">
        <v>230.08500000000001</v>
      </c>
      <c r="C235" s="23">
        <v>128.48500000000001</v>
      </c>
      <c r="D235" s="23">
        <v>133.28399999999999</v>
      </c>
      <c r="E235" s="23">
        <v>233.11600000000001</v>
      </c>
      <c r="F235" s="23">
        <v>221.68199999999999</v>
      </c>
      <c r="G235" s="23">
        <v>412.48</v>
      </c>
      <c r="H235" s="23">
        <v>393.32</v>
      </c>
      <c r="I235" s="23">
        <v>114.65600000000001</v>
      </c>
      <c r="J235" s="23">
        <v>223.083</v>
      </c>
      <c r="K235" s="23"/>
      <c r="L235" s="22">
        <v>41000</v>
      </c>
      <c r="M235" s="23">
        <f t="shared" si="26"/>
        <v>0.69300000000001205</v>
      </c>
      <c r="N235" s="23">
        <f t="shared" si="27"/>
        <v>1.2270000000000181</v>
      </c>
      <c r="O235" s="23">
        <f t="shared" si="28"/>
        <v>4.8999999999978172E-2</v>
      </c>
      <c r="P235" s="23">
        <f t="shared" si="29"/>
        <v>0.40800000000001546</v>
      </c>
      <c r="Q235" s="23">
        <f t="shared" si="30"/>
        <v>0.19499999999999318</v>
      </c>
      <c r="R235" s="23">
        <f t="shared" si="31"/>
        <v>0.98200000000002774</v>
      </c>
      <c r="S235" s="23">
        <f t="shared" si="32"/>
        <v>0.95600000000001728</v>
      </c>
      <c r="T235" s="23">
        <f t="shared" si="33"/>
        <v>-1.8999999999991246E-2</v>
      </c>
      <c r="U235" s="23">
        <f t="shared" si="33"/>
        <v>2.2409999999999854</v>
      </c>
    </row>
    <row r="236" spans="1:21" x14ac:dyDescent="0.25">
      <c r="A236" s="22">
        <v>41030</v>
      </c>
      <c r="B236" s="23">
        <v>229.815</v>
      </c>
      <c r="C236" s="23">
        <v>127.688</v>
      </c>
      <c r="D236" s="23">
        <v>133.47</v>
      </c>
      <c r="E236" s="23">
        <v>233.25700000000001</v>
      </c>
      <c r="F236" s="23">
        <v>221.971</v>
      </c>
      <c r="G236" s="23">
        <v>413.65499999999997</v>
      </c>
      <c r="H236" s="23">
        <v>392.85899999999998</v>
      </c>
      <c r="I236" s="23">
        <v>114.68899999999999</v>
      </c>
      <c r="J236" s="23">
        <v>220.768</v>
      </c>
      <c r="K236" s="23"/>
      <c r="L236" s="22">
        <v>41030</v>
      </c>
      <c r="M236" s="23">
        <f t="shared" si="26"/>
        <v>-0.27000000000001023</v>
      </c>
      <c r="N236" s="23">
        <f t="shared" si="27"/>
        <v>-0.79700000000001125</v>
      </c>
      <c r="O236" s="23">
        <f t="shared" si="28"/>
        <v>0.18600000000000705</v>
      </c>
      <c r="P236" s="23">
        <f t="shared" si="29"/>
        <v>0.14099999999999113</v>
      </c>
      <c r="Q236" s="23">
        <f t="shared" si="30"/>
        <v>0.28900000000001569</v>
      </c>
      <c r="R236" s="23">
        <f t="shared" si="31"/>
        <v>1.1749999999999545</v>
      </c>
      <c r="S236" s="23">
        <f t="shared" si="32"/>
        <v>-0.46100000000001273</v>
      </c>
      <c r="T236" s="23">
        <f t="shared" si="33"/>
        <v>3.299999999998704E-2</v>
      </c>
      <c r="U236" s="23">
        <f t="shared" si="33"/>
        <v>-2.3149999999999977</v>
      </c>
    </row>
    <row r="237" spans="1:21" x14ac:dyDescent="0.25">
      <c r="A237" s="22">
        <v>41061</v>
      </c>
      <c r="B237" s="23">
        <v>229.47800000000001</v>
      </c>
      <c r="C237" s="23">
        <v>125.241</v>
      </c>
      <c r="D237" s="23">
        <v>133.45599999999999</v>
      </c>
      <c r="E237" s="23">
        <v>233.50899999999999</v>
      </c>
      <c r="F237" s="23">
        <v>223.05099999999999</v>
      </c>
      <c r="G237" s="23">
        <v>415.34500000000003</v>
      </c>
      <c r="H237" s="23">
        <v>393.98899999999998</v>
      </c>
      <c r="I237" s="23">
        <v>115.08</v>
      </c>
      <c r="J237" s="23">
        <v>216.369</v>
      </c>
      <c r="K237" s="23"/>
      <c r="L237" s="22">
        <v>41061</v>
      </c>
      <c r="M237" s="23">
        <f t="shared" si="26"/>
        <v>-0.33699999999998909</v>
      </c>
      <c r="N237" s="23">
        <f t="shared" si="27"/>
        <v>-2.4470000000000027</v>
      </c>
      <c r="O237" s="23">
        <f t="shared" si="28"/>
        <v>-1.4000000000010004E-2</v>
      </c>
      <c r="P237" s="23">
        <f t="shared" si="29"/>
        <v>0.25199999999998113</v>
      </c>
      <c r="Q237" s="23">
        <f t="shared" si="30"/>
        <v>1.0799999999999841</v>
      </c>
      <c r="R237" s="23">
        <f t="shared" si="31"/>
        <v>1.6900000000000546</v>
      </c>
      <c r="S237" s="23">
        <f t="shared" si="32"/>
        <v>1.1299999999999955</v>
      </c>
      <c r="T237" s="23">
        <f t="shared" si="33"/>
        <v>0.39100000000000534</v>
      </c>
      <c r="U237" s="23">
        <f t="shared" si="33"/>
        <v>-4.3990000000000009</v>
      </c>
    </row>
    <row r="238" spans="1:21" x14ac:dyDescent="0.25">
      <c r="A238" s="22">
        <v>41091</v>
      </c>
      <c r="B238" s="23">
        <v>229.10400000000001</v>
      </c>
      <c r="C238" s="23">
        <v>122.3</v>
      </c>
      <c r="D238" s="23">
        <v>133.54599999999999</v>
      </c>
      <c r="E238" s="23">
        <v>233.55699999999999</v>
      </c>
      <c r="F238" s="23">
        <v>223.316</v>
      </c>
      <c r="G238" s="23">
        <v>416.75900000000001</v>
      </c>
      <c r="H238" s="23">
        <v>395.41800000000001</v>
      </c>
      <c r="I238" s="23">
        <v>114.944</v>
      </c>
      <c r="J238" s="23">
        <v>214.29400000000001</v>
      </c>
      <c r="K238" s="23"/>
      <c r="L238" s="22">
        <v>41091</v>
      </c>
      <c r="M238" s="23">
        <f t="shared" si="26"/>
        <v>-0.37399999999999523</v>
      </c>
      <c r="N238" s="23">
        <f t="shared" si="27"/>
        <v>-2.9410000000000025</v>
      </c>
      <c r="O238" s="23">
        <f t="shared" si="28"/>
        <v>9.0000000000003411E-2</v>
      </c>
      <c r="P238" s="23">
        <f t="shared" si="29"/>
        <v>4.8000000000001819E-2</v>
      </c>
      <c r="Q238" s="23">
        <f t="shared" si="30"/>
        <v>0.26500000000001478</v>
      </c>
      <c r="R238" s="23">
        <f t="shared" si="31"/>
        <v>1.4139999999999873</v>
      </c>
      <c r="S238" s="23">
        <f t="shared" si="32"/>
        <v>1.4290000000000305</v>
      </c>
      <c r="T238" s="23">
        <f t="shared" si="33"/>
        <v>-0.13599999999999568</v>
      </c>
      <c r="U238" s="23">
        <f t="shared" si="33"/>
        <v>-2.0749999999999886</v>
      </c>
    </row>
    <row r="239" spans="1:21" x14ac:dyDescent="0.25">
      <c r="A239" s="22">
        <v>41122</v>
      </c>
      <c r="B239" s="23">
        <v>230.37899999999999</v>
      </c>
      <c r="C239" s="23">
        <v>123.568</v>
      </c>
      <c r="D239" s="23">
        <v>134.03899999999999</v>
      </c>
      <c r="E239" s="23">
        <v>234.017</v>
      </c>
      <c r="F239" s="23">
        <v>223.69900000000001</v>
      </c>
      <c r="G239" s="23">
        <v>417.12299999999999</v>
      </c>
      <c r="H239" s="23">
        <v>396.161</v>
      </c>
      <c r="I239" s="23">
        <v>114.929</v>
      </c>
      <c r="J239" s="23">
        <v>219.11</v>
      </c>
      <c r="K239" s="23"/>
      <c r="L239" s="22">
        <v>41122</v>
      </c>
      <c r="M239" s="23">
        <f t="shared" si="26"/>
        <v>1.2749999999999773</v>
      </c>
      <c r="N239" s="23">
        <f t="shared" si="27"/>
        <v>1.2680000000000007</v>
      </c>
      <c r="O239" s="23">
        <f t="shared" si="28"/>
        <v>0.492999999999995</v>
      </c>
      <c r="P239" s="23">
        <f t="shared" si="29"/>
        <v>0.46000000000000796</v>
      </c>
      <c r="Q239" s="23">
        <f t="shared" si="30"/>
        <v>0.38300000000000978</v>
      </c>
      <c r="R239" s="23">
        <f t="shared" si="31"/>
        <v>0.3639999999999759</v>
      </c>
      <c r="S239" s="23">
        <f t="shared" si="32"/>
        <v>0.742999999999995</v>
      </c>
      <c r="T239" s="23">
        <f t="shared" si="33"/>
        <v>-1.5000000000000568E-2</v>
      </c>
      <c r="U239" s="23">
        <f t="shared" si="33"/>
        <v>4.8160000000000025</v>
      </c>
    </row>
    <row r="240" spans="1:21" x14ac:dyDescent="0.25">
      <c r="A240" s="22">
        <v>41153</v>
      </c>
      <c r="B240" s="23">
        <v>231.40700000000001</v>
      </c>
      <c r="C240" s="23">
        <v>128.63</v>
      </c>
      <c r="D240" s="23">
        <v>134.63900000000001</v>
      </c>
      <c r="E240" s="23">
        <v>234.172</v>
      </c>
      <c r="F240" s="23">
        <v>223.90100000000001</v>
      </c>
      <c r="G240" s="23">
        <v>418.03899999999999</v>
      </c>
      <c r="H240" s="23">
        <v>396.15499999999997</v>
      </c>
      <c r="I240" s="23">
        <v>114.96299999999999</v>
      </c>
      <c r="J240" s="23">
        <v>221.745</v>
      </c>
      <c r="K240" s="23"/>
      <c r="L240" s="22">
        <v>41153</v>
      </c>
      <c r="M240" s="23">
        <f t="shared" si="26"/>
        <v>1.02800000000002</v>
      </c>
      <c r="N240" s="23">
        <f t="shared" si="27"/>
        <v>5.0619999999999976</v>
      </c>
      <c r="O240" s="23">
        <f t="shared" si="28"/>
        <v>0.60000000000002274</v>
      </c>
      <c r="P240" s="23">
        <f t="shared" si="29"/>
        <v>0.15500000000000114</v>
      </c>
      <c r="Q240" s="23">
        <f t="shared" si="30"/>
        <v>0.20199999999999818</v>
      </c>
      <c r="R240" s="23">
        <f t="shared" si="31"/>
        <v>0.91599999999999682</v>
      </c>
      <c r="S240" s="23">
        <f t="shared" si="32"/>
        <v>-6.0000000000286491E-3</v>
      </c>
      <c r="T240" s="23">
        <f t="shared" si="33"/>
        <v>3.3999999999991815E-2</v>
      </c>
      <c r="U240" s="23">
        <f t="shared" si="33"/>
        <v>2.6349999999999909</v>
      </c>
    </row>
    <row r="241" spans="1:21" x14ac:dyDescent="0.25">
      <c r="A241" s="22">
        <v>41183</v>
      </c>
      <c r="B241" s="23">
        <v>231.31700000000001</v>
      </c>
      <c r="C241" s="23">
        <v>131.35900000000001</v>
      </c>
      <c r="D241" s="23">
        <v>134.767</v>
      </c>
      <c r="E241" s="23">
        <v>234.71799999999999</v>
      </c>
      <c r="F241" s="23">
        <v>223.708</v>
      </c>
      <c r="G241" s="23">
        <v>418.35899999999998</v>
      </c>
      <c r="H241" s="23">
        <v>396.33699999999999</v>
      </c>
      <c r="I241" s="23">
        <v>114.774</v>
      </c>
      <c r="J241" s="23">
        <v>220.232</v>
      </c>
      <c r="K241" s="23"/>
      <c r="L241" s="22">
        <v>41183</v>
      </c>
      <c r="M241" s="23">
        <f t="shared" si="26"/>
        <v>-9.0000000000003411E-2</v>
      </c>
      <c r="N241" s="23">
        <f t="shared" si="27"/>
        <v>2.7290000000000134</v>
      </c>
      <c r="O241" s="23">
        <f t="shared" si="28"/>
        <v>0.1279999999999859</v>
      </c>
      <c r="P241" s="23">
        <f t="shared" si="29"/>
        <v>0.54599999999999227</v>
      </c>
      <c r="Q241" s="23">
        <f t="shared" si="30"/>
        <v>-0.19300000000001205</v>
      </c>
      <c r="R241" s="23">
        <f t="shared" si="31"/>
        <v>0.31999999999999318</v>
      </c>
      <c r="S241" s="23">
        <f t="shared" si="32"/>
        <v>0.18200000000001637</v>
      </c>
      <c r="T241" s="23">
        <f t="shared" si="33"/>
        <v>-0.18899999999999295</v>
      </c>
      <c r="U241" s="23">
        <f t="shared" si="33"/>
        <v>-1.5130000000000052</v>
      </c>
    </row>
    <row r="242" spans="1:21" x14ac:dyDescent="0.25">
      <c r="A242" s="22">
        <v>41214</v>
      </c>
      <c r="B242" s="23">
        <v>230.221</v>
      </c>
      <c r="C242" s="23">
        <v>129.57300000000001</v>
      </c>
      <c r="D242" s="23">
        <v>134.73599999999999</v>
      </c>
      <c r="E242" s="23">
        <v>234.74199999999999</v>
      </c>
      <c r="F242" s="23">
        <v>223.81399999999999</v>
      </c>
      <c r="G242" s="23">
        <v>418.65300000000002</v>
      </c>
      <c r="H242" s="23">
        <v>396.702</v>
      </c>
      <c r="I242" s="23">
        <v>114.76300000000001</v>
      </c>
      <c r="J242" s="23">
        <v>214.52500000000001</v>
      </c>
      <c r="K242" s="23"/>
      <c r="L242" s="22">
        <v>41214</v>
      </c>
      <c r="M242" s="23">
        <f t="shared" si="26"/>
        <v>-1.0960000000000036</v>
      </c>
      <c r="N242" s="23">
        <f t="shared" si="27"/>
        <v>-1.7860000000000014</v>
      </c>
      <c r="O242" s="23">
        <f t="shared" si="28"/>
        <v>-3.1000000000005912E-2</v>
      </c>
      <c r="P242" s="23">
        <f t="shared" si="29"/>
        <v>2.4000000000000909E-2</v>
      </c>
      <c r="Q242" s="23">
        <f t="shared" si="30"/>
        <v>0.10599999999999454</v>
      </c>
      <c r="R242" s="23">
        <f t="shared" si="31"/>
        <v>0.29400000000003956</v>
      </c>
      <c r="S242" s="23">
        <f t="shared" si="32"/>
        <v>0.36500000000000909</v>
      </c>
      <c r="T242" s="23">
        <f t="shared" si="33"/>
        <v>-1.099999999999568E-2</v>
      </c>
      <c r="U242" s="23">
        <f t="shared" si="33"/>
        <v>-5.7069999999999936</v>
      </c>
    </row>
    <row r="243" spans="1:21" x14ac:dyDescent="0.25">
      <c r="A243" s="22">
        <v>41244</v>
      </c>
      <c r="B243" s="23">
        <v>229.601</v>
      </c>
      <c r="C243" s="23">
        <v>125.65600000000001</v>
      </c>
      <c r="D243" s="23">
        <v>134.69399999999999</v>
      </c>
      <c r="E243" s="23">
        <v>235.23</v>
      </c>
      <c r="F243" s="23">
        <v>224.03200000000001</v>
      </c>
      <c r="G243" s="23">
        <v>418.654</v>
      </c>
      <c r="H243" s="23">
        <v>396.81400000000002</v>
      </c>
      <c r="I243" s="23">
        <v>114.44199999999999</v>
      </c>
      <c r="J243" s="23">
        <v>211.85300000000001</v>
      </c>
      <c r="K243" s="23"/>
      <c r="L243" s="22">
        <v>41244</v>
      </c>
      <c r="M243" s="23">
        <f t="shared" si="26"/>
        <v>-0.62000000000000455</v>
      </c>
      <c r="N243" s="23">
        <f t="shared" si="27"/>
        <v>-3.9170000000000016</v>
      </c>
      <c r="O243" s="23">
        <f t="shared" si="28"/>
        <v>-4.2000000000001592E-2</v>
      </c>
      <c r="P243" s="23">
        <f t="shared" si="29"/>
        <v>0.48799999999999955</v>
      </c>
      <c r="Q243" s="23">
        <f t="shared" si="30"/>
        <v>0.21800000000001774</v>
      </c>
      <c r="R243" s="23">
        <f t="shared" si="31"/>
        <v>9.9999999997635314E-4</v>
      </c>
      <c r="S243" s="23">
        <f t="shared" si="32"/>
        <v>0.11200000000002319</v>
      </c>
      <c r="T243" s="23">
        <f t="shared" si="33"/>
        <v>-0.32100000000001216</v>
      </c>
      <c r="U243" s="23">
        <f t="shared" si="33"/>
        <v>-2.671999999999997</v>
      </c>
    </row>
    <row r="244" spans="1:21" x14ac:dyDescent="0.25">
      <c r="A244" s="22">
        <v>41275</v>
      </c>
      <c r="B244" s="23">
        <v>230.28</v>
      </c>
      <c r="C244" s="23">
        <v>124.687</v>
      </c>
      <c r="D244" s="23">
        <v>135.22499999999999</v>
      </c>
      <c r="E244" s="23">
        <v>236.18299999999999</v>
      </c>
      <c r="F244" s="23">
        <v>224.79</v>
      </c>
      <c r="G244" s="23">
        <v>420.68700000000001</v>
      </c>
      <c r="H244" s="23">
        <v>397.54300000000001</v>
      </c>
      <c r="I244" s="23">
        <v>114.816</v>
      </c>
      <c r="J244" s="23">
        <v>212.29900000000001</v>
      </c>
      <c r="K244" s="23"/>
      <c r="L244" s="22">
        <v>41275</v>
      </c>
      <c r="M244" s="23">
        <f t="shared" si="26"/>
        <v>0.67900000000000205</v>
      </c>
      <c r="N244" s="23">
        <f t="shared" si="27"/>
        <v>-0.9690000000000083</v>
      </c>
      <c r="O244" s="23">
        <f t="shared" si="28"/>
        <v>0.53100000000000591</v>
      </c>
      <c r="P244" s="23">
        <f t="shared" si="29"/>
        <v>0.95300000000000296</v>
      </c>
      <c r="Q244" s="23">
        <f t="shared" si="30"/>
        <v>0.75799999999998136</v>
      </c>
      <c r="R244" s="23">
        <f t="shared" si="31"/>
        <v>2.0330000000000155</v>
      </c>
      <c r="S244" s="23">
        <f t="shared" si="32"/>
        <v>0.72899999999998499</v>
      </c>
      <c r="T244" s="23">
        <f t="shared" si="33"/>
        <v>0.37400000000000944</v>
      </c>
      <c r="U244" s="23">
        <f t="shared" si="33"/>
        <v>0.44599999999999795</v>
      </c>
    </row>
    <row r="245" spans="1:21" x14ac:dyDescent="0.25">
      <c r="A245" s="22">
        <v>41306</v>
      </c>
      <c r="B245" s="23">
        <v>232.166</v>
      </c>
      <c r="C245" s="23">
        <v>126.303</v>
      </c>
      <c r="D245" s="23">
        <v>135.517</v>
      </c>
      <c r="E245" s="23">
        <v>236.23</v>
      </c>
      <c r="F245" s="23">
        <v>225.38200000000001</v>
      </c>
      <c r="G245" s="23">
        <v>423.221</v>
      </c>
      <c r="H245" s="23">
        <v>398.291</v>
      </c>
      <c r="I245" s="23">
        <v>115.35</v>
      </c>
      <c r="J245" s="23">
        <v>219.49100000000001</v>
      </c>
      <c r="K245" s="23"/>
      <c r="L245" s="22">
        <v>41306</v>
      </c>
      <c r="M245" s="23">
        <f t="shared" si="26"/>
        <v>1.8859999999999957</v>
      </c>
      <c r="N245" s="23">
        <f t="shared" si="27"/>
        <v>1.6159999999999997</v>
      </c>
      <c r="O245" s="23">
        <f t="shared" si="28"/>
        <v>0.29200000000000159</v>
      </c>
      <c r="P245" s="23">
        <f t="shared" si="29"/>
        <v>4.6999999999997044E-2</v>
      </c>
      <c r="Q245" s="23">
        <f t="shared" si="30"/>
        <v>0.59200000000001296</v>
      </c>
      <c r="R245" s="23">
        <f t="shared" si="31"/>
        <v>2.5339999999999918</v>
      </c>
      <c r="S245" s="23">
        <f t="shared" si="32"/>
        <v>0.74799999999999045</v>
      </c>
      <c r="T245" s="23">
        <f t="shared" si="33"/>
        <v>0.53399999999999181</v>
      </c>
      <c r="U245" s="23">
        <f t="shared" si="33"/>
        <v>7.1920000000000073</v>
      </c>
    </row>
    <row r="246" spans="1:21" x14ac:dyDescent="0.25">
      <c r="A246" s="22">
        <v>41334</v>
      </c>
      <c r="B246" s="23">
        <v>232.773</v>
      </c>
      <c r="C246" s="23">
        <v>128.279</v>
      </c>
      <c r="D246" s="23">
        <v>135.625</v>
      </c>
      <c r="E246" s="23">
        <v>236.267</v>
      </c>
      <c r="F246" s="23">
        <v>225.643</v>
      </c>
      <c r="G246" s="23">
        <v>424.154</v>
      </c>
      <c r="H246" s="23">
        <v>399.26499999999999</v>
      </c>
      <c r="I246" s="23">
        <v>115.386</v>
      </c>
      <c r="J246" s="23">
        <v>221.08</v>
      </c>
      <c r="K246" s="23"/>
      <c r="L246" s="22">
        <v>41334</v>
      </c>
      <c r="M246" s="23">
        <f t="shared" si="26"/>
        <v>0.60699999999999932</v>
      </c>
      <c r="N246" s="23">
        <f t="shared" si="27"/>
        <v>1.9759999999999991</v>
      </c>
      <c r="O246" s="23">
        <f t="shared" si="28"/>
        <v>0.10800000000000409</v>
      </c>
      <c r="P246" s="23">
        <f t="shared" si="29"/>
        <v>3.7000000000006139E-2</v>
      </c>
      <c r="Q246" s="23">
        <f t="shared" si="30"/>
        <v>0.26099999999999568</v>
      </c>
      <c r="R246" s="23">
        <f t="shared" si="31"/>
        <v>0.93299999999999272</v>
      </c>
      <c r="S246" s="23">
        <f t="shared" si="32"/>
        <v>0.97399999999998954</v>
      </c>
      <c r="T246" s="23">
        <f t="shared" si="33"/>
        <v>3.6000000000001364E-2</v>
      </c>
      <c r="U246" s="23">
        <f t="shared" si="33"/>
        <v>1.5889999999999986</v>
      </c>
    </row>
    <row r="247" spans="1:21" x14ac:dyDescent="0.25">
      <c r="A247" s="22">
        <v>41365</v>
      </c>
      <c r="B247" s="23">
        <v>232.53100000000001</v>
      </c>
      <c r="C247" s="23">
        <v>128.86099999999999</v>
      </c>
      <c r="D247" s="23">
        <v>135.22999999999999</v>
      </c>
      <c r="E247" s="23">
        <v>236.761</v>
      </c>
      <c r="F247" s="23">
        <v>225.98599999999999</v>
      </c>
      <c r="G247" s="23">
        <v>423.815</v>
      </c>
      <c r="H247" s="23">
        <v>400.23899999999998</v>
      </c>
      <c r="I247" s="23">
        <v>115.35899999999999</v>
      </c>
      <c r="J247" s="23">
        <v>218.59200000000001</v>
      </c>
      <c r="K247" s="23"/>
      <c r="L247" s="22">
        <v>41365</v>
      </c>
      <c r="M247" s="23">
        <f t="shared" si="26"/>
        <v>-0.24199999999999022</v>
      </c>
      <c r="N247" s="23">
        <f t="shared" si="27"/>
        <v>0.58199999999999363</v>
      </c>
      <c r="O247" s="23">
        <f t="shared" si="28"/>
        <v>-0.39500000000001023</v>
      </c>
      <c r="P247" s="23">
        <f t="shared" si="29"/>
        <v>0.49399999999999977</v>
      </c>
      <c r="Q247" s="23">
        <f t="shared" si="30"/>
        <v>0.34299999999998931</v>
      </c>
      <c r="R247" s="23">
        <f t="shared" si="31"/>
        <v>-0.33899999999999864</v>
      </c>
      <c r="S247" s="23">
        <f t="shared" si="32"/>
        <v>0.97399999999998954</v>
      </c>
      <c r="T247" s="23">
        <f t="shared" si="33"/>
        <v>-2.7000000000001023E-2</v>
      </c>
      <c r="U247" s="23">
        <f t="shared" si="33"/>
        <v>-2.4879999999999995</v>
      </c>
    </row>
    <row r="248" spans="1:21" x14ac:dyDescent="0.25">
      <c r="A248" s="22">
        <v>41395</v>
      </c>
      <c r="B248" s="23">
        <v>232.94499999999999</v>
      </c>
      <c r="C248" s="23">
        <v>127.952</v>
      </c>
      <c r="D248" s="23">
        <v>135.20400000000001</v>
      </c>
      <c r="E248" s="23">
        <v>236.47399999999999</v>
      </c>
      <c r="F248" s="23">
        <v>226.89599999999999</v>
      </c>
      <c r="G248" s="23">
        <v>422.834</v>
      </c>
      <c r="H248" s="23">
        <v>399.96600000000001</v>
      </c>
      <c r="I248" s="23">
        <v>115.57</v>
      </c>
      <c r="J248" s="23">
        <v>219.43799999999999</v>
      </c>
      <c r="K248" s="23"/>
      <c r="L248" s="22">
        <v>41395</v>
      </c>
      <c r="M248" s="23">
        <f t="shared" si="26"/>
        <v>0.41399999999998727</v>
      </c>
      <c r="N248" s="23">
        <f t="shared" si="27"/>
        <v>-0.90899999999999181</v>
      </c>
      <c r="O248" s="23">
        <f t="shared" si="28"/>
        <v>-2.5999999999982037E-2</v>
      </c>
      <c r="P248" s="23">
        <f t="shared" si="29"/>
        <v>-0.28700000000000614</v>
      </c>
      <c r="Q248" s="23">
        <f t="shared" si="30"/>
        <v>0.90999999999999659</v>
      </c>
      <c r="R248" s="23">
        <f t="shared" si="31"/>
        <v>-0.98099999999999454</v>
      </c>
      <c r="S248" s="23">
        <f t="shared" si="32"/>
        <v>-0.27299999999996771</v>
      </c>
      <c r="T248" s="23">
        <f t="shared" si="33"/>
        <v>0.21099999999999852</v>
      </c>
      <c r="U248" s="23">
        <f t="shared" si="33"/>
        <v>0.84599999999997522</v>
      </c>
    </row>
    <row r="249" spans="1:21" x14ac:dyDescent="0.25">
      <c r="A249" s="22">
        <v>41426</v>
      </c>
      <c r="B249" s="23">
        <v>233.50399999999999</v>
      </c>
      <c r="C249" s="23">
        <v>126.205</v>
      </c>
      <c r="D249" s="23">
        <v>135.09800000000001</v>
      </c>
      <c r="E249" s="23">
        <v>236.726</v>
      </c>
      <c r="F249" s="23">
        <v>228.06800000000001</v>
      </c>
      <c r="G249" s="23">
        <v>424.26400000000001</v>
      </c>
      <c r="H249" s="23">
        <v>400.34699999999998</v>
      </c>
      <c r="I249" s="23">
        <v>115.407</v>
      </c>
      <c r="J249" s="23">
        <v>220.04400000000001</v>
      </c>
      <c r="K249" s="23"/>
      <c r="L249" s="22">
        <v>41426</v>
      </c>
      <c r="M249" s="23">
        <f t="shared" si="26"/>
        <v>0.5589999999999975</v>
      </c>
      <c r="N249" s="23">
        <f t="shared" si="27"/>
        <v>-1.7469999999999999</v>
      </c>
      <c r="O249" s="23">
        <f t="shared" si="28"/>
        <v>-0.10599999999999454</v>
      </c>
      <c r="P249" s="23">
        <f t="shared" si="29"/>
        <v>0.25200000000000955</v>
      </c>
      <c r="Q249" s="23">
        <f t="shared" si="30"/>
        <v>1.1720000000000255</v>
      </c>
      <c r="R249" s="23">
        <f t="shared" si="31"/>
        <v>1.4300000000000068</v>
      </c>
      <c r="S249" s="23">
        <f t="shared" si="32"/>
        <v>0.38099999999997181</v>
      </c>
      <c r="T249" s="23">
        <f t="shared" si="33"/>
        <v>-0.1629999999999967</v>
      </c>
      <c r="U249" s="23">
        <f t="shared" si="33"/>
        <v>0.60600000000002296</v>
      </c>
    </row>
    <row r="250" spans="1:21" x14ac:dyDescent="0.25">
      <c r="A250" s="22">
        <v>41456</v>
      </c>
      <c r="B250" s="23">
        <v>233.596</v>
      </c>
      <c r="C250" s="23">
        <v>124.215</v>
      </c>
      <c r="D250" s="23">
        <v>135.334</v>
      </c>
      <c r="E250" s="23">
        <v>236.95699999999999</v>
      </c>
      <c r="F250" s="23">
        <v>228.374</v>
      </c>
      <c r="G250" s="23">
        <v>424.83600000000001</v>
      </c>
      <c r="H250" s="23">
        <v>401.45400000000001</v>
      </c>
      <c r="I250" s="23">
        <v>115.384</v>
      </c>
      <c r="J250" s="23">
        <v>219.99199999999999</v>
      </c>
      <c r="K250" s="23"/>
      <c r="L250" s="22">
        <v>41456</v>
      </c>
      <c r="M250" s="23">
        <f t="shared" si="26"/>
        <v>9.200000000001296E-2</v>
      </c>
      <c r="N250" s="23">
        <f t="shared" si="27"/>
        <v>-1.9899999999999949</v>
      </c>
      <c r="O250" s="23">
        <f t="shared" si="28"/>
        <v>0.23599999999999</v>
      </c>
      <c r="P250" s="23">
        <f t="shared" si="29"/>
        <v>0.23099999999999454</v>
      </c>
      <c r="Q250" s="23">
        <f t="shared" si="30"/>
        <v>0.30599999999998317</v>
      </c>
      <c r="R250" s="23">
        <f t="shared" si="31"/>
        <v>0.57200000000000273</v>
      </c>
      <c r="S250" s="23">
        <f t="shared" si="32"/>
        <v>1.1070000000000277</v>
      </c>
      <c r="T250" s="23">
        <f t="shared" si="33"/>
        <v>-2.2999999999996135E-2</v>
      </c>
      <c r="U250" s="23">
        <f t="shared" si="33"/>
        <v>-5.2000000000020918E-2</v>
      </c>
    </row>
    <row r="251" spans="1:21" x14ac:dyDescent="0.25">
      <c r="A251" s="22">
        <v>41487</v>
      </c>
      <c r="B251" s="23">
        <v>233.87700000000001</v>
      </c>
      <c r="C251" s="23">
        <v>125.767</v>
      </c>
      <c r="D251" s="23">
        <v>136.119</v>
      </c>
      <c r="E251" s="23">
        <v>237.34800000000001</v>
      </c>
      <c r="F251" s="23">
        <v>228.56399999999999</v>
      </c>
      <c r="G251" s="23">
        <v>426.86599999999999</v>
      </c>
      <c r="H251" s="23">
        <v>402.40300000000002</v>
      </c>
      <c r="I251" s="23">
        <v>115.336</v>
      </c>
      <c r="J251" s="23">
        <v>219.21700000000001</v>
      </c>
      <c r="K251" s="23"/>
      <c r="L251" s="22">
        <v>41487</v>
      </c>
      <c r="M251" s="23">
        <f t="shared" si="26"/>
        <v>0.28100000000000591</v>
      </c>
      <c r="N251" s="23">
        <f t="shared" si="27"/>
        <v>1.5519999999999925</v>
      </c>
      <c r="O251" s="23">
        <f t="shared" si="28"/>
        <v>0.78499999999999659</v>
      </c>
      <c r="P251" s="23">
        <f t="shared" si="29"/>
        <v>0.39100000000001955</v>
      </c>
      <c r="Q251" s="23">
        <f t="shared" si="30"/>
        <v>0.18999999999999773</v>
      </c>
      <c r="R251" s="23">
        <f t="shared" si="31"/>
        <v>2.0299999999999727</v>
      </c>
      <c r="S251" s="23">
        <f t="shared" si="32"/>
        <v>0.94900000000001228</v>
      </c>
      <c r="T251" s="23">
        <f t="shared" si="33"/>
        <v>-4.8000000000001819E-2</v>
      </c>
      <c r="U251" s="23">
        <f t="shared" si="33"/>
        <v>-0.77499999999997726</v>
      </c>
    </row>
    <row r="252" spans="1:21" x14ac:dyDescent="0.25">
      <c r="A252" s="22">
        <v>41518</v>
      </c>
      <c r="B252" s="23">
        <v>234.149</v>
      </c>
      <c r="C252" s="23">
        <v>129.70099999999999</v>
      </c>
      <c r="D252" s="23">
        <v>136.72300000000001</v>
      </c>
      <c r="E252" s="23">
        <v>237.44399999999999</v>
      </c>
      <c r="F252" s="23">
        <v>228.80799999999999</v>
      </c>
      <c r="G252" s="23">
        <v>428.02600000000001</v>
      </c>
      <c r="H252" s="23">
        <v>402.67500000000001</v>
      </c>
      <c r="I252" s="23">
        <v>115.203</v>
      </c>
      <c r="J252" s="23">
        <v>218.08799999999999</v>
      </c>
      <c r="K252" s="23"/>
      <c r="L252" s="22">
        <v>41518</v>
      </c>
      <c r="M252" s="23">
        <f t="shared" si="26"/>
        <v>0.27199999999999136</v>
      </c>
      <c r="N252" s="23">
        <f t="shared" si="27"/>
        <v>3.9339999999999975</v>
      </c>
      <c r="O252" s="23">
        <f t="shared" si="28"/>
        <v>0.60400000000001342</v>
      </c>
      <c r="P252" s="23">
        <f t="shared" si="29"/>
        <v>9.5999999999975216E-2</v>
      </c>
      <c r="Q252" s="23">
        <f t="shared" si="30"/>
        <v>0.24399999999999977</v>
      </c>
      <c r="R252" s="23">
        <f t="shared" si="31"/>
        <v>1.160000000000025</v>
      </c>
      <c r="S252" s="23">
        <f t="shared" si="32"/>
        <v>0.27199999999999136</v>
      </c>
      <c r="T252" s="23">
        <f t="shared" si="33"/>
        <v>-0.13299999999999557</v>
      </c>
      <c r="U252" s="23">
        <f t="shared" si="33"/>
        <v>-1.1290000000000191</v>
      </c>
    </row>
    <row r="253" spans="1:21" x14ac:dyDescent="0.25">
      <c r="A253" s="22">
        <v>41548</v>
      </c>
      <c r="B253" s="23">
        <v>233.54599999999999</v>
      </c>
      <c r="C253" s="23">
        <v>131.07</v>
      </c>
      <c r="D253" s="23">
        <v>136.86000000000001</v>
      </c>
      <c r="E253" s="23">
        <v>237.79400000000001</v>
      </c>
      <c r="F253" s="23">
        <v>228.36199999999999</v>
      </c>
      <c r="G253" s="23">
        <v>428.08199999999999</v>
      </c>
      <c r="H253" s="23">
        <v>402.69299999999998</v>
      </c>
      <c r="I253" s="23">
        <v>115.202</v>
      </c>
      <c r="J253" s="23">
        <v>214.94300000000001</v>
      </c>
      <c r="K253" s="23"/>
      <c r="L253" s="22">
        <v>41548</v>
      </c>
      <c r="M253" s="23">
        <f t="shared" si="26"/>
        <v>-0.60300000000000864</v>
      </c>
      <c r="N253" s="23">
        <f t="shared" si="27"/>
        <v>1.3689999999999998</v>
      </c>
      <c r="O253" s="23">
        <f t="shared" si="28"/>
        <v>0.13700000000000045</v>
      </c>
      <c r="P253" s="23">
        <f t="shared" si="29"/>
        <v>0.35000000000002274</v>
      </c>
      <c r="Q253" s="23">
        <f t="shared" si="30"/>
        <v>-0.44599999999999795</v>
      </c>
      <c r="R253" s="23">
        <f t="shared" si="31"/>
        <v>5.5999999999983174E-2</v>
      </c>
      <c r="S253" s="23">
        <f t="shared" si="32"/>
        <v>1.799999999997226E-2</v>
      </c>
      <c r="T253" s="23">
        <f t="shared" si="33"/>
        <v>-1.0000000000047748E-3</v>
      </c>
      <c r="U253" s="23">
        <f t="shared" si="33"/>
        <v>-3.1449999999999818</v>
      </c>
    </row>
    <row r="254" spans="1:21" x14ac:dyDescent="0.25">
      <c r="A254" s="22">
        <v>41579</v>
      </c>
      <c r="B254" s="23">
        <v>233.06899999999999</v>
      </c>
      <c r="C254" s="23">
        <v>129.435</v>
      </c>
      <c r="D254" s="23">
        <v>136.84399999999999</v>
      </c>
      <c r="E254" s="23">
        <v>237.58500000000001</v>
      </c>
      <c r="F254" s="23">
        <v>228.44900000000001</v>
      </c>
      <c r="G254" s="23">
        <v>427.74</v>
      </c>
      <c r="H254" s="23">
        <v>403.04700000000003</v>
      </c>
      <c r="I254" s="23">
        <v>115.325</v>
      </c>
      <c r="J254" s="23">
        <v>212.84399999999999</v>
      </c>
      <c r="K254" s="23"/>
      <c r="L254" s="22">
        <v>41579</v>
      </c>
      <c r="M254" s="23">
        <f t="shared" si="26"/>
        <v>-0.47700000000000387</v>
      </c>
      <c r="N254" s="23">
        <f t="shared" si="27"/>
        <v>-1.6349999999999909</v>
      </c>
      <c r="O254" s="23">
        <f t="shared" si="28"/>
        <v>-1.6000000000019554E-2</v>
      </c>
      <c r="P254" s="23">
        <f t="shared" si="29"/>
        <v>-0.20900000000000318</v>
      </c>
      <c r="Q254" s="23">
        <f t="shared" si="30"/>
        <v>8.7000000000017508E-2</v>
      </c>
      <c r="R254" s="23">
        <f t="shared" si="31"/>
        <v>-0.34199999999998454</v>
      </c>
      <c r="S254" s="23">
        <f t="shared" si="32"/>
        <v>0.35400000000004184</v>
      </c>
      <c r="T254" s="23">
        <f t="shared" si="33"/>
        <v>0.12300000000000466</v>
      </c>
      <c r="U254" s="23">
        <f t="shared" si="33"/>
        <v>-2.099000000000018</v>
      </c>
    </row>
    <row r="255" spans="1:21" x14ac:dyDescent="0.25">
      <c r="A255" s="22">
        <v>41609</v>
      </c>
      <c r="B255" s="23">
        <v>233.04900000000001</v>
      </c>
      <c r="C255" s="23">
        <v>126.461</v>
      </c>
      <c r="D255" s="23">
        <v>136.857</v>
      </c>
      <c r="E255" s="23">
        <v>237.82</v>
      </c>
      <c r="F255" s="23">
        <v>228.892</v>
      </c>
      <c r="G255" s="23">
        <v>427.089</v>
      </c>
      <c r="H255" s="23">
        <v>404.09699999999998</v>
      </c>
      <c r="I255" s="23">
        <v>114.855</v>
      </c>
      <c r="J255" s="23">
        <v>212.911</v>
      </c>
      <c r="K255" s="23"/>
      <c r="L255" s="22">
        <v>41609</v>
      </c>
      <c r="M255" s="23">
        <f t="shared" si="26"/>
        <v>-1.999999999998181E-2</v>
      </c>
      <c r="N255" s="23">
        <f t="shared" si="27"/>
        <v>-2.9740000000000038</v>
      </c>
      <c r="O255" s="23">
        <f t="shared" si="28"/>
        <v>1.300000000000523E-2</v>
      </c>
      <c r="P255" s="23">
        <f t="shared" si="29"/>
        <v>0.23499999999998522</v>
      </c>
      <c r="Q255" s="23">
        <f t="shared" si="30"/>
        <v>0.44299999999998363</v>
      </c>
      <c r="R255" s="23">
        <f t="shared" si="31"/>
        <v>-0.65100000000001046</v>
      </c>
      <c r="S255" s="23">
        <f t="shared" si="32"/>
        <v>1.0499999999999545</v>
      </c>
      <c r="T255" s="23">
        <f t="shared" si="33"/>
        <v>-0.46999999999999886</v>
      </c>
      <c r="U255" s="23">
        <f t="shared" si="33"/>
        <v>6.7000000000007276E-2</v>
      </c>
    </row>
    <row r="256" spans="1:21" x14ac:dyDescent="0.25">
      <c r="A256" s="22">
        <v>41640</v>
      </c>
      <c r="B256" s="23">
        <v>233.916</v>
      </c>
      <c r="C256" s="23">
        <v>124.27500000000001</v>
      </c>
      <c r="D256" s="23">
        <v>137.005</v>
      </c>
      <c r="E256" s="23">
        <v>238.792</v>
      </c>
      <c r="F256" s="23">
        <v>230.256</v>
      </c>
      <c r="G256" s="23">
        <v>429.62099999999998</v>
      </c>
      <c r="H256" s="23">
        <v>405.12700000000001</v>
      </c>
      <c r="I256" s="23">
        <v>115.27500000000001</v>
      </c>
      <c r="J256" s="23">
        <v>213.45</v>
      </c>
      <c r="K256" s="23"/>
      <c r="L256" s="22">
        <v>41640</v>
      </c>
      <c r="M256" s="23">
        <f t="shared" si="26"/>
        <v>0.86699999999999022</v>
      </c>
      <c r="N256" s="23">
        <f t="shared" si="27"/>
        <v>-2.1859999999999928</v>
      </c>
      <c r="O256" s="23">
        <f t="shared" si="28"/>
        <v>0.14799999999999613</v>
      </c>
      <c r="P256" s="23">
        <f t="shared" si="29"/>
        <v>0.97200000000000841</v>
      </c>
      <c r="Q256" s="23">
        <f t="shared" si="30"/>
        <v>1.3640000000000043</v>
      </c>
      <c r="R256" s="23">
        <f t="shared" si="31"/>
        <v>2.5319999999999823</v>
      </c>
      <c r="S256" s="23">
        <f t="shared" si="32"/>
        <v>1.0300000000000296</v>
      </c>
      <c r="T256" s="23">
        <f t="shared" si="33"/>
        <v>0.42000000000000171</v>
      </c>
      <c r="U256" s="23">
        <f t="shared" si="33"/>
        <v>0.53899999999998727</v>
      </c>
    </row>
    <row r="257" spans="1:21" x14ac:dyDescent="0.25">
      <c r="A257" s="22">
        <v>41671</v>
      </c>
      <c r="B257" s="23">
        <v>234.78100000000001</v>
      </c>
      <c r="C257" s="23">
        <v>125.49299999999999</v>
      </c>
      <c r="D257" s="23">
        <v>137.04499999999999</v>
      </c>
      <c r="E257" s="23">
        <v>239.476</v>
      </c>
      <c r="F257" s="23">
        <v>230.905</v>
      </c>
      <c r="G257" s="23">
        <v>432.76900000000001</v>
      </c>
      <c r="H257" s="23">
        <v>405.91</v>
      </c>
      <c r="I257" s="23">
        <v>115.65600000000001</v>
      </c>
      <c r="J257" s="23">
        <v>214.673</v>
      </c>
      <c r="K257" s="23"/>
      <c r="L257" s="22">
        <v>41671</v>
      </c>
      <c r="M257" s="23">
        <f t="shared" si="26"/>
        <v>0.86500000000000909</v>
      </c>
      <c r="N257" s="23">
        <f t="shared" si="27"/>
        <v>1.2179999999999893</v>
      </c>
      <c r="O257" s="23">
        <f t="shared" si="28"/>
        <v>3.9999999999992042E-2</v>
      </c>
      <c r="P257" s="23">
        <f t="shared" si="29"/>
        <v>0.6839999999999975</v>
      </c>
      <c r="Q257" s="23">
        <f t="shared" si="30"/>
        <v>0.64900000000000091</v>
      </c>
      <c r="R257" s="23">
        <f t="shared" si="31"/>
        <v>3.1480000000000246</v>
      </c>
      <c r="S257" s="23">
        <f t="shared" si="32"/>
        <v>0.78300000000001546</v>
      </c>
      <c r="T257" s="23">
        <f t="shared" si="33"/>
        <v>0.38100000000000023</v>
      </c>
      <c r="U257" s="23">
        <f t="shared" si="33"/>
        <v>1.2230000000000132</v>
      </c>
    </row>
    <row r="258" spans="1:21" x14ac:dyDescent="0.25">
      <c r="A258" s="22">
        <v>41699</v>
      </c>
      <c r="B258" s="23">
        <v>236.29300000000001</v>
      </c>
      <c r="C258" s="23">
        <v>128.88800000000001</v>
      </c>
      <c r="D258" s="23">
        <v>137.125</v>
      </c>
      <c r="E258" s="23">
        <v>240.226</v>
      </c>
      <c r="F258" s="23">
        <v>231.96799999999999</v>
      </c>
      <c r="G258" s="23">
        <v>433.36900000000003</v>
      </c>
      <c r="H258" s="23">
        <v>406.71499999999997</v>
      </c>
      <c r="I258" s="23">
        <v>115.76300000000001</v>
      </c>
      <c r="J258" s="23">
        <v>218.435</v>
      </c>
      <c r="K258" s="23"/>
      <c r="L258" s="22">
        <v>41699</v>
      </c>
      <c r="M258" s="23">
        <f t="shared" si="26"/>
        <v>1.5120000000000005</v>
      </c>
      <c r="N258" s="23">
        <f t="shared" si="27"/>
        <v>3.3950000000000102</v>
      </c>
      <c r="O258" s="23">
        <f t="shared" si="28"/>
        <v>8.0000000000012506E-2</v>
      </c>
      <c r="P258" s="23">
        <f t="shared" si="29"/>
        <v>0.75</v>
      </c>
      <c r="Q258" s="23">
        <f t="shared" si="30"/>
        <v>1.0629999999999882</v>
      </c>
      <c r="R258" s="23">
        <f t="shared" si="31"/>
        <v>0.60000000000002274</v>
      </c>
      <c r="S258" s="23">
        <f t="shared" si="32"/>
        <v>0.80499999999994998</v>
      </c>
      <c r="T258" s="23">
        <f t="shared" si="33"/>
        <v>0.10699999999999932</v>
      </c>
      <c r="U258" s="23">
        <f t="shared" si="33"/>
        <v>3.7620000000000005</v>
      </c>
    </row>
    <row r="259" spans="1:21" x14ac:dyDescent="0.25">
      <c r="A259" s="22">
        <v>41730</v>
      </c>
      <c r="B259" s="23">
        <v>237.072</v>
      </c>
      <c r="C259" s="23">
        <v>129.62899999999999</v>
      </c>
      <c r="D259" s="23">
        <v>137.279</v>
      </c>
      <c r="E259" s="23">
        <v>241.10300000000001</v>
      </c>
      <c r="F259" s="23">
        <v>231.68899999999999</v>
      </c>
      <c r="G259" s="23">
        <v>434.05399999999997</v>
      </c>
      <c r="H259" s="23">
        <v>407.03</v>
      </c>
      <c r="I259" s="23">
        <v>116.042</v>
      </c>
      <c r="J259" s="23">
        <v>221.97200000000001</v>
      </c>
      <c r="K259" s="23"/>
      <c r="L259" s="22">
        <v>41730</v>
      </c>
      <c r="M259" s="23">
        <f t="shared" si="26"/>
        <v>0.77899999999999636</v>
      </c>
      <c r="N259" s="23">
        <f t="shared" si="27"/>
        <v>0.74099999999998545</v>
      </c>
      <c r="O259" s="23">
        <f t="shared" si="28"/>
        <v>0.15399999999999636</v>
      </c>
      <c r="P259" s="23">
        <f t="shared" si="29"/>
        <v>0.87700000000000955</v>
      </c>
      <c r="Q259" s="23">
        <f t="shared" si="30"/>
        <v>-0.27899999999999636</v>
      </c>
      <c r="R259" s="23">
        <f t="shared" si="31"/>
        <v>0.68499999999994543</v>
      </c>
      <c r="S259" s="23">
        <f t="shared" si="32"/>
        <v>0.31499999999999773</v>
      </c>
      <c r="T259" s="23">
        <f t="shared" si="33"/>
        <v>0.27899999999999636</v>
      </c>
      <c r="U259" s="23">
        <f t="shared" si="33"/>
        <v>3.5370000000000061</v>
      </c>
    </row>
    <row r="260" spans="1:21" x14ac:dyDescent="0.25">
      <c r="A260" s="22">
        <v>41760</v>
      </c>
      <c r="B260" s="23">
        <v>237.9</v>
      </c>
      <c r="C260" s="23">
        <v>128.96299999999999</v>
      </c>
      <c r="D260" s="23">
        <v>137.244</v>
      </c>
      <c r="E260" s="23">
        <v>242.065</v>
      </c>
      <c r="F260" s="23">
        <v>232.744</v>
      </c>
      <c r="G260" s="23">
        <v>434.87400000000002</v>
      </c>
      <c r="H260" s="23">
        <v>407.178</v>
      </c>
      <c r="I260" s="23">
        <v>116.018</v>
      </c>
      <c r="J260" s="23">
        <v>223.392</v>
      </c>
      <c r="K260" s="23"/>
      <c r="L260" s="22">
        <v>41760</v>
      </c>
      <c r="M260" s="23">
        <f t="shared" si="26"/>
        <v>0.82800000000000296</v>
      </c>
      <c r="N260" s="23">
        <f t="shared" si="27"/>
        <v>-0.66599999999999682</v>
      </c>
      <c r="O260" s="23">
        <f t="shared" si="28"/>
        <v>-3.4999999999996589E-2</v>
      </c>
      <c r="P260" s="23">
        <f t="shared" si="29"/>
        <v>0.96199999999998909</v>
      </c>
      <c r="Q260" s="23">
        <f t="shared" si="30"/>
        <v>1.0550000000000068</v>
      </c>
      <c r="R260" s="23">
        <f t="shared" si="31"/>
        <v>0.82000000000005002</v>
      </c>
      <c r="S260" s="23">
        <f t="shared" si="32"/>
        <v>0.14800000000002456</v>
      </c>
      <c r="T260" s="23">
        <f t="shared" si="33"/>
        <v>-2.4000000000000909E-2</v>
      </c>
      <c r="U260" s="23">
        <f t="shared" si="33"/>
        <v>1.4199999999999875</v>
      </c>
    </row>
    <row r="261" spans="1:21" x14ac:dyDescent="0.25">
      <c r="A261" s="22">
        <v>41791</v>
      </c>
      <c r="B261" s="23">
        <v>238.34299999999999</v>
      </c>
      <c r="C261" s="23">
        <v>127.30200000000001</v>
      </c>
      <c r="D261" s="23">
        <v>137.279</v>
      </c>
      <c r="E261" s="23">
        <v>242.02699999999999</v>
      </c>
      <c r="F261" s="23">
        <v>233.89400000000001</v>
      </c>
      <c r="G261" s="23">
        <v>435.35199999999998</v>
      </c>
      <c r="H261" s="23">
        <v>407.97399999999999</v>
      </c>
      <c r="I261" s="23">
        <v>116.03700000000001</v>
      </c>
      <c r="J261" s="23">
        <v>223.54300000000001</v>
      </c>
      <c r="K261" s="23"/>
      <c r="L261" s="22">
        <v>41791</v>
      </c>
      <c r="M261" s="23">
        <f t="shared" si="26"/>
        <v>0.44299999999998363</v>
      </c>
      <c r="N261" s="23">
        <f t="shared" si="27"/>
        <v>-1.6609999999999872</v>
      </c>
      <c r="O261" s="23">
        <f t="shared" si="28"/>
        <v>3.4999999999996589E-2</v>
      </c>
      <c r="P261" s="23">
        <f t="shared" si="29"/>
        <v>-3.8000000000010914E-2</v>
      </c>
      <c r="Q261" s="23">
        <f t="shared" si="30"/>
        <v>1.1500000000000057</v>
      </c>
      <c r="R261" s="23">
        <f t="shared" si="31"/>
        <v>0.4779999999999518</v>
      </c>
      <c r="S261" s="23">
        <f t="shared" si="32"/>
        <v>0.79599999999999227</v>
      </c>
      <c r="T261" s="23">
        <f t="shared" si="33"/>
        <v>1.9000000000005457E-2</v>
      </c>
      <c r="U261" s="23">
        <f t="shared" si="33"/>
        <v>0.15100000000001046</v>
      </c>
    </row>
    <row r="262" spans="1:21" x14ac:dyDescent="0.25">
      <c r="A262" s="22">
        <v>41821</v>
      </c>
      <c r="B262" s="23">
        <v>238.25</v>
      </c>
      <c r="C262" s="23">
        <v>124.645</v>
      </c>
      <c r="D262" s="23">
        <v>137.499</v>
      </c>
      <c r="E262" s="23">
        <v>242.67400000000001</v>
      </c>
      <c r="F262" s="23">
        <v>234.47499999999999</v>
      </c>
      <c r="G262" s="23">
        <v>435.92399999999998</v>
      </c>
      <c r="H262" s="23">
        <v>408.483</v>
      </c>
      <c r="I262" s="23">
        <v>115.83799999999999</v>
      </c>
      <c r="J262" s="23">
        <v>221.86699999999999</v>
      </c>
      <c r="K262" s="23"/>
      <c r="L262" s="22">
        <v>41821</v>
      </c>
      <c r="M262" s="23">
        <f t="shared" si="26"/>
        <v>-9.2999999999989313E-2</v>
      </c>
      <c r="N262" s="23">
        <f t="shared" si="27"/>
        <v>-2.6570000000000107</v>
      </c>
      <c r="O262" s="23">
        <f t="shared" si="28"/>
        <v>0.21999999999999886</v>
      </c>
      <c r="P262" s="23">
        <f t="shared" si="29"/>
        <v>0.64700000000001978</v>
      </c>
      <c r="Q262" s="23">
        <f t="shared" si="30"/>
        <v>0.58099999999998886</v>
      </c>
      <c r="R262" s="23">
        <f t="shared" si="31"/>
        <v>0.57200000000000273</v>
      </c>
      <c r="S262" s="23">
        <f t="shared" si="32"/>
        <v>0.50900000000001455</v>
      </c>
      <c r="T262" s="23">
        <f t="shared" si="33"/>
        <v>-0.19900000000001228</v>
      </c>
      <c r="U262" s="23">
        <f t="shared" si="33"/>
        <v>-1.6760000000000161</v>
      </c>
    </row>
    <row r="263" spans="1:21" x14ac:dyDescent="0.25">
      <c r="A263" s="22">
        <v>41852</v>
      </c>
      <c r="B263" s="23">
        <v>237.852</v>
      </c>
      <c r="C263" s="23">
        <v>125.726</v>
      </c>
      <c r="D263" s="23">
        <v>138.13900000000001</v>
      </c>
      <c r="E263" s="23">
        <v>243.49700000000001</v>
      </c>
      <c r="F263" s="23">
        <v>234.571</v>
      </c>
      <c r="G263" s="23">
        <v>435.77699999999999</v>
      </c>
      <c r="H263" s="23">
        <v>408.89800000000002</v>
      </c>
      <c r="I263" s="23">
        <v>115.31100000000001</v>
      </c>
      <c r="J263" s="23">
        <v>218.279</v>
      </c>
      <c r="K263" s="23"/>
      <c r="L263" s="22">
        <v>41852</v>
      </c>
      <c r="M263" s="23">
        <f t="shared" si="26"/>
        <v>-0.39799999999999613</v>
      </c>
      <c r="N263" s="23">
        <f t="shared" si="27"/>
        <v>1.0810000000000031</v>
      </c>
      <c r="O263" s="23">
        <f t="shared" si="28"/>
        <v>0.64000000000001478</v>
      </c>
      <c r="P263" s="23">
        <f t="shared" si="29"/>
        <v>0.8230000000000075</v>
      </c>
      <c r="Q263" s="23">
        <f t="shared" si="30"/>
        <v>9.6000000000003638E-2</v>
      </c>
      <c r="R263" s="23">
        <f t="shared" si="31"/>
        <v>-0.14699999999999136</v>
      </c>
      <c r="S263" s="23">
        <f t="shared" si="32"/>
        <v>0.41500000000002046</v>
      </c>
      <c r="T263" s="23">
        <f t="shared" si="33"/>
        <v>-0.52699999999998681</v>
      </c>
      <c r="U263" s="23">
        <f t="shared" si="33"/>
        <v>-3.5879999999999939</v>
      </c>
    </row>
    <row r="264" spans="1:21" x14ac:dyDescent="0.25">
      <c r="A264" s="22">
        <v>41883</v>
      </c>
      <c r="B264" s="23">
        <v>238.03100000000001</v>
      </c>
      <c r="C264" s="23">
        <v>130.32400000000001</v>
      </c>
      <c r="D264" s="23">
        <v>138.47399999999999</v>
      </c>
      <c r="E264" s="23">
        <v>244.26</v>
      </c>
      <c r="F264" s="23">
        <v>234.67500000000001</v>
      </c>
      <c r="G264" s="23">
        <v>436.57499999999999</v>
      </c>
      <c r="H264" s="23">
        <v>409.05900000000003</v>
      </c>
      <c r="I264" s="23">
        <v>115.286</v>
      </c>
      <c r="J264" s="23">
        <v>216.38300000000001</v>
      </c>
      <c r="K264" s="23"/>
      <c r="L264" s="22">
        <v>41883</v>
      </c>
      <c r="M264" s="23">
        <f t="shared" si="26"/>
        <v>0.17900000000000205</v>
      </c>
      <c r="N264" s="23">
        <f t="shared" si="27"/>
        <v>4.5980000000000132</v>
      </c>
      <c r="O264" s="23">
        <f t="shared" si="28"/>
        <v>0.33499999999997954</v>
      </c>
      <c r="P264" s="23">
        <f t="shared" si="29"/>
        <v>0.76299999999997681</v>
      </c>
      <c r="Q264" s="23">
        <f t="shared" si="30"/>
        <v>0.10400000000001342</v>
      </c>
      <c r="R264" s="23">
        <f t="shared" si="31"/>
        <v>0.79800000000000182</v>
      </c>
      <c r="S264" s="23">
        <f t="shared" si="32"/>
        <v>0.16100000000000136</v>
      </c>
      <c r="T264" s="23">
        <f t="shared" si="33"/>
        <v>-2.5000000000005684E-2</v>
      </c>
      <c r="U264" s="23">
        <f t="shared" si="33"/>
        <v>-1.8959999999999866</v>
      </c>
    </row>
    <row r="265" spans="1:21" x14ac:dyDescent="0.25">
      <c r="A265" s="22">
        <v>41913</v>
      </c>
      <c r="B265" s="23">
        <v>237.43299999999999</v>
      </c>
      <c r="C265" s="23">
        <v>131.96100000000001</v>
      </c>
      <c r="D265" s="23">
        <v>138.00800000000001</v>
      </c>
      <c r="E265" s="23">
        <v>244.77500000000001</v>
      </c>
      <c r="F265" s="23">
        <v>234.434</v>
      </c>
      <c r="G265" s="23">
        <v>437.02699999999999</v>
      </c>
      <c r="H265" s="23">
        <v>410.32499999999999</v>
      </c>
      <c r="I265" s="23">
        <v>115.39400000000001</v>
      </c>
      <c r="J265" s="23">
        <v>212.626</v>
      </c>
      <c r="K265" s="23"/>
      <c r="L265" s="22">
        <v>41913</v>
      </c>
      <c r="M265" s="23">
        <f t="shared" si="26"/>
        <v>-0.59800000000001319</v>
      </c>
      <c r="N265" s="23">
        <f t="shared" si="27"/>
        <v>1.6370000000000005</v>
      </c>
      <c r="O265" s="23">
        <f t="shared" si="28"/>
        <v>-0.46599999999997976</v>
      </c>
      <c r="P265" s="23">
        <f t="shared" si="29"/>
        <v>0.51500000000001478</v>
      </c>
      <c r="Q265" s="23">
        <f t="shared" si="30"/>
        <v>-0.24100000000001387</v>
      </c>
      <c r="R265" s="23">
        <f t="shared" si="31"/>
        <v>0.45199999999999818</v>
      </c>
      <c r="S265" s="23">
        <f t="shared" si="32"/>
        <v>1.2659999999999627</v>
      </c>
      <c r="T265" s="23">
        <f t="shared" si="33"/>
        <v>0.10800000000000409</v>
      </c>
      <c r="U265" s="23">
        <f t="shared" si="33"/>
        <v>-3.757000000000005</v>
      </c>
    </row>
    <row r="266" spans="1:21" x14ac:dyDescent="0.25">
      <c r="A266" s="22">
        <v>41944</v>
      </c>
      <c r="B266" s="23">
        <v>236.15100000000001</v>
      </c>
      <c r="C266" s="23">
        <v>129.023</v>
      </c>
      <c r="D266" s="23">
        <v>137.708</v>
      </c>
      <c r="E266" s="23">
        <v>244.90199999999999</v>
      </c>
      <c r="F266" s="23">
        <v>234.315</v>
      </c>
      <c r="G266" s="23">
        <v>438.44499999999999</v>
      </c>
      <c r="H266" s="23">
        <v>409.82499999999999</v>
      </c>
      <c r="I266" s="23">
        <v>115.026</v>
      </c>
      <c r="J266" s="23">
        <v>206.874</v>
      </c>
      <c r="K266" s="23"/>
      <c r="L266" s="22">
        <v>41944</v>
      </c>
      <c r="M266" s="23">
        <f t="shared" si="26"/>
        <v>-1.2819999999999823</v>
      </c>
      <c r="N266" s="23">
        <f t="shared" si="27"/>
        <v>-2.9380000000000166</v>
      </c>
      <c r="O266" s="23">
        <f t="shared" si="28"/>
        <v>-0.30000000000001137</v>
      </c>
      <c r="P266" s="23">
        <f t="shared" si="29"/>
        <v>0.12699999999998113</v>
      </c>
      <c r="Q266" s="23">
        <f t="shared" si="30"/>
        <v>-0.11899999999999977</v>
      </c>
      <c r="R266" s="23">
        <f t="shared" si="31"/>
        <v>1.4180000000000064</v>
      </c>
      <c r="S266" s="23">
        <f t="shared" si="32"/>
        <v>-0.5</v>
      </c>
      <c r="T266" s="23">
        <f t="shared" si="33"/>
        <v>-0.36800000000000921</v>
      </c>
      <c r="U266" s="23">
        <f t="shared" si="33"/>
        <v>-5.7520000000000095</v>
      </c>
    </row>
    <row r="267" spans="1:21" x14ac:dyDescent="0.25">
      <c r="A267" s="22">
        <v>41974</v>
      </c>
      <c r="B267" s="23">
        <v>234.81200000000001</v>
      </c>
      <c r="C267" s="23">
        <v>123.94199999999999</v>
      </c>
      <c r="D267" s="23">
        <v>137.41</v>
      </c>
      <c r="E267" s="23">
        <v>245.58500000000001</v>
      </c>
      <c r="F267" s="23">
        <v>234.65799999999999</v>
      </c>
      <c r="G267" s="23">
        <v>439.72</v>
      </c>
      <c r="H267" s="23">
        <v>410.642</v>
      </c>
      <c r="I267" s="23">
        <v>114.875</v>
      </c>
      <c r="J267" s="23">
        <v>199.77699999999999</v>
      </c>
      <c r="K267" s="23"/>
      <c r="L267" s="22">
        <v>41974</v>
      </c>
      <c r="M267" s="23">
        <f t="shared" si="26"/>
        <v>-1.3389999999999986</v>
      </c>
      <c r="N267" s="23">
        <f t="shared" si="27"/>
        <v>-5.0810000000000031</v>
      </c>
      <c r="O267" s="23">
        <f t="shared" si="28"/>
        <v>-0.29800000000000182</v>
      </c>
      <c r="P267" s="23">
        <f t="shared" si="29"/>
        <v>0.68300000000002115</v>
      </c>
      <c r="Q267" s="23">
        <f t="shared" si="30"/>
        <v>0.34299999999998931</v>
      </c>
      <c r="R267" s="23">
        <f t="shared" si="31"/>
        <v>1.2750000000000341</v>
      </c>
      <c r="S267" s="23">
        <f t="shared" si="32"/>
        <v>0.81700000000000728</v>
      </c>
      <c r="T267" s="23">
        <f t="shared" si="33"/>
        <v>-0.15099999999999625</v>
      </c>
      <c r="U267" s="23">
        <f t="shared" si="33"/>
        <v>-7.0970000000000084</v>
      </c>
    </row>
    <row r="268" spans="1:21" x14ac:dyDescent="0.25">
      <c r="A268" s="22">
        <v>42005</v>
      </c>
      <c r="B268" s="23">
        <v>233.70699999999999</v>
      </c>
      <c r="C268" s="23">
        <v>122.527</v>
      </c>
      <c r="D268" s="23">
        <v>137.60400000000001</v>
      </c>
      <c r="E268" s="23">
        <v>246.1</v>
      </c>
      <c r="F268" s="23">
        <v>235.48500000000001</v>
      </c>
      <c r="G268" s="23">
        <v>440.96899999999999</v>
      </c>
      <c r="H268" s="23">
        <v>412.54500000000002</v>
      </c>
      <c r="I268" s="23">
        <v>115.288</v>
      </c>
      <c r="J268" s="23">
        <v>190.87100000000001</v>
      </c>
      <c r="K268" s="23"/>
      <c r="L268" s="22">
        <v>42005</v>
      </c>
      <c r="M268" s="23">
        <f t="shared" si="26"/>
        <v>-1.1050000000000182</v>
      </c>
      <c r="N268" s="23">
        <f t="shared" si="27"/>
        <v>-1.414999999999992</v>
      </c>
      <c r="O268" s="23">
        <f t="shared" si="28"/>
        <v>0.19400000000001683</v>
      </c>
      <c r="P268" s="23">
        <f t="shared" si="29"/>
        <v>0.51499999999998636</v>
      </c>
      <c r="Q268" s="23">
        <f t="shared" si="30"/>
        <v>0.8270000000000266</v>
      </c>
      <c r="R268" s="23">
        <f t="shared" si="31"/>
        <v>1.2489999999999668</v>
      </c>
      <c r="S268" s="23">
        <f t="shared" si="32"/>
        <v>1.90300000000002</v>
      </c>
      <c r="T268" s="23">
        <f t="shared" si="33"/>
        <v>0.4129999999999967</v>
      </c>
      <c r="U268" s="23">
        <f t="shared" si="33"/>
        <v>-8.9059999999999775</v>
      </c>
    </row>
    <row r="269" spans="1:21" x14ac:dyDescent="0.25">
      <c r="A269" s="22">
        <v>42036</v>
      </c>
      <c r="B269" s="23">
        <v>234.72200000000001</v>
      </c>
      <c r="C269" s="23">
        <v>124.45699999999999</v>
      </c>
      <c r="D269" s="23">
        <v>137.56</v>
      </c>
      <c r="E269" s="23">
        <v>246.26900000000001</v>
      </c>
      <c r="F269" s="23">
        <v>236.01599999999999</v>
      </c>
      <c r="G269" s="23">
        <v>442.78300000000002</v>
      </c>
      <c r="H269" s="23">
        <v>411.83699999999999</v>
      </c>
      <c r="I269" s="23">
        <v>115.593</v>
      </c>
      <c r="J269" s="23">
        <v>193.94399999999999</v>
      </c>
      <c r="K269" s="23"/>
      <c r="L269" s="22">
        <v>42036</v>
      </c>
      <c r="M269" s="23">
        <f t="shared" si="26"/>
        <v>1.0150000000000148</v>
      </c>
      <c r="N269" s="23">
        <f t="shared" si="27"/>
        <v>1.9299999999999926</v>
      </c>
      <c r="O269" s="23">
        <f t="shared" si="28"/>
        <v>-4.4000000000011141E-2</v>
      </c>
      <c r="P269" s="23">
        <f t="shared" si="29"/>
        <v>0.16900000000001114</v>
      </c>
      <c r="Q269" s="23">
        <f t="shared" si="30"/>
        <v>0.53099999999997749</v>
      </c>
      <c r="R269" s="23">
        <f t="shared" si="31"/>
        <v>1.8140000000000214</v>
      </c>
      <c r="S269" s="23">
        <f t="shared" si="32"/>
        <v>-0.70800000000002683</v>
      </c>
      <c r="T269" s="23">
        <f t="shared" si="33"/>
        <v>0.30500000000000682</v>
      </c>
      <c r="U269" s="23">
        <f t="shared" si="33"/>
        <v>3.0729999999999791</v>
      </c>
    </row>
    <row r="270" spans="1:21" x14ac:dyDescent="0.25">
      <c r="A270" s="22">
        <v>42064</v>
      </c>
      <c r="B270" s="23">
        <v>236.119</v>
      </c>
      <c r="C270" s="23">
        <v>128.245</v>
      </c>
      <c r="D270" s="23">
        <v>137.56399999999999</v>
      </c>
      <c r="E270" s="23">
        <v>245.68899999999999</v>
      </c>
      <c r="F270" s="23">
        <v>236.435</v>
      </c>
      <c r="G270" s="23">
        <v>444.02</v>
      </c>
      <c r="H270" s="23">
        <v>412.40199999999999</v>
      </c>
      <c r="I270" s="23">
        <v>115.83499999999999</v>
      </c>
      <c r="J270" s="23">
        <v>199.363</v>
      </c>
      <c r="K270" s="23"/>
      <c r="L270" s="22">
        <v>42064</v>
      </c>
      <c r="M270" s="23">
        <f t="shared" si="26"/>
        <v>1.3969999999999914</v>
      </c>
      <c r="N270" s="23">
        <f t="shared" si="27"/>
        <v>3.7880000000000109</v>
      </c>
      <c r="O270" s="23">
        <f t="shared" si="28"/>
        <v>3.9999999999906777E-3</v>
      </c>
      <c r="P270" s="23">
        <f t="shared" si="29"/>
        <v>-0.58000000000001251</v>
      </c>
      <c r="Q270" s="23">
        <f t="shared" si="30"/>
        <v>0.41900000000001114</v>
      </c>
      <c r="R270" s="23">
        <f t="shared" si="31"/>
        <v>1.2369999999999663</v>
      </c>
      <c r="S270" s="23">
        <f t="shared" si="32"/>
        <v>0.56499999999999773</v>
      </c>
      <c r="T270" s="23">
        <f t="shared" si="33"/>
        <v>0.24199999999999022</v>
      </c>
      <c r="U270" s="23">
        <f t="shared" si="33"/>
        <v>5.4190000000000111</v>
      </c>
    </row>
    <row r="271" spans="1:21" x14ac:dyDescent="0.25">
      <c r="A271" s="22">
        <v>42095</v>
      </c>
      <c r="B271" s="23">
        <v>236.59899999999999</v>
      </c>
      <c r="C271" s="23">
        <v>128.59299999999999</v>
      </c>
      <c r="D271" s="23">
        <v>137.70699999999999</v>
      </c>
      <c r="E271" s="23">
        <v>245.74600000000001</v>
      </c>
      <c r="F271" s="23">
        <v>236.77699999999999</v>
      </c>
      <c r="G271" s="23">
        <v>446.66300000000001</v>
      </c>
      <c r="H271" s="23">
        <v>412.23099999999999</v>
      </c>
      <c r="I271" s="23">
        <v>116.045</v>
      </c>
      <c r="J271" s="23">
        <v>200.245</v>
      </c>
      <c r="K271" s="23"/>
      <c r="L271" s="22">
        <v>42095</v>
      </c>
      <c r="M271" s="23">
        <f t="shared" si="26"/>
        <v>0.47999999999998977</v>
      </c>
      <c r="N271" s="23">
        <f t="shared" si="27"/>
        <v>0.34799999999998477</v>
      </c>
      <c r="O271" s="23">
        <f t="shared" si="28"/>
        <v>0.14300000000000068</v>
      </c>
      <c r="P271" s="23">
        <f t="shared" si="29"/>
        <v>5.7000000000016371E-2</v>
      </c>
      <c r="Q271" s="23">
        <f t="shared" si="30"/>
        <v>0.34199999999998454</v>
      </c>
      <c r="R271" s="23">
        <f t="shared" si="31"/>
        <v>2.6430000000000291</v>
      </c>
      <c r="S271" s="23">
        <f t="shared" si="32"/>
        <v>-0.17099999999999227</v>
      </c>
      <c r="T271" s="23">
        <f t="shared" si="33"/>
        <v>0.21000000000000796</v>
      </c>
      <c r="U271" s="23">
        <f t="shared" si="33"/>
        <v>0.882000000000005</v>
      </c>
    </row>
    <row r="272" spans="1:21" x14ac:dyDescent="0.25">
      <c r="A272" s="22">
        <v>42125</v>
      </c>
      <c r="B272" s="23">
        <v>237.80500000000001</v>
      </c>
      <c r="C272" s="23">
        <v>127.083</v>
      </c>
      <c r="D272" s="23">
        <v>137.4</v>
      </c>
      <c r="E272" s="23">
        <v>245.846</v>
      </c>
      <c r="F272" s="23">
        <v>237.17500000000001</v>
      </c>
      <c r="G272" s="23">
        <v>447.21300000000002</v>
      </c>
      <c r="H272" s="23">
        <v>412.84100000000001</v>
      </c>
      <c r="I272" s="23">
        <v>116.19</v>
      </c>
      <c r="J272" s="23">
        <v>206.386</v>
      </c>
      <c r="K272" s="23"/>
      <c r="L272" s="22">
        <v>42125</v>
      </c>
      <c r="M272" s="23">
        <f t="shared" si="26"/>
        <v>1.2060000000000173</v>
      </c>
      <c r="N272" s="23">
        <f t="shared" si="27"/>
        <v>-1.5099999999999909</v>
      </c>
      <c r="O272" s="23">
        <f t="shared" si="28"/>
        <v>-0.30699999999998795</v>
      </c>
      <c r="P272" s="23">
        <f t="shared" si="29"/>
        <v>9.9999999999994316E-2</v>
      </c>
      <c r="Q272" s="23">
        <f t="shared" si="30"/>
        <v>0.39800000000002456</v>
      </c>
      <c r="R272" s="23">
        <f t="shared" si="31"/>
        <v>0.55000000000001137</v>
      </c>
      <c r="S272" s="23">
        <f t="shared" si="32"/>
        <v>0.61000000000001364</v>
      </c>
      <c r="T272" s="23">
        <f t="shared" si="33"/>
        <v>0.14499999999999602</v>
      </c>
      <c r="U272" s="23">
        <f t="shared" si="33"/>
        <v>6.1409999999999911</v>
      </c>
    </row>
    <row r="273" spans="1:21" x14ac:dyDescent="0.25">
      <c r="A273" s="22">
        <v>42156</v>
      </c>
      <c r="B273" s="23">
        <v>238.63800000000001</v>
      </c>
      <c r="C273" s="23">
        <v>124.95399999999999</v>
      </c>
      <c r="D273" s="23">
        <v>137.42500000000001</v>
      </c>
      <c r="E273" s="23">
        <v>246.245</v>
      </c>
      <c r="F273" s="23">
        <v>238.56800000000001</v>
      </c>
      <c r="G273" s="23">
        <v>446.27100000000002</v>
      </c>
      <c r="H273" s="23">
        <v>415.02199999999999</v>
      </c>
      <c r="I273" s="23">
        <v>116.395</v>
      </c>
      <c r="J273" s="23">
        <v>208.012</v>
      </c>
      <c r="K273" s="23"/>
      <c r="L273" s="22">
        <v>42156</v>
      </c>
      <c r="M273" s="23">
        <f t="shared" ref="M273:M274" si="34">B273-B272</f>
        <v>0.83299999999999841</v>
      </c>
      <c r="N273" s="23">
        <f t="shared" si="27"/>
        <v>-2.1290000000000049</v>
      </c>
      <c r="O273" s="23">
        <f t="shared" si="28"/>
        <v>2.5000000000005684E-2</v>
      </c>
      <c r="P273" s="23">
        <f t="shared" si="29"/>
        <v>0.39900000000000091</v>
      </c>
      <c r="Q273" s="23">
        <f t="shared" si="30"/>
        <v>1.3930000000000007</v>
      </c>
      <c r="R273" s="23">
        <f t="shared" si="31"/>
        <v>-0.94200000000000728</v>
      </c>
      <c r="S273" s="23">
        <f t="shared" si="32"/>
        <v>2.1809999999999832</v>
      </c>
      <c r="T273" s="23">
        <f t="shared" si="33"/>
        <v>0.20499999999999829</v>
      </c>
      <c r="U273" s="23">
        <f t="shared" si="33"/>
        <v>1.6260000000000048</v>
      </c>
    </row>
    <row r="274" spans="1:21" x14ac:dyDescent="0.25">
      <c r="A274" s="22">
        <v>42186</v>
      </c>
      <c r="B274" s="23">
        <v>238.654</v>
      </c>
      <c r="C274" s="23">
        <v>122.607</v>
      </c>
      <c r="D274" s="23">
        <v>137.6</v>
      </c>
      <c r="E274" s="23">
        <v>246.55799999999999</v>
      </c>
      <c r="F274" s="23">
        <v>239.08500000000001</v>
      </c>
      <c r="G274" s="23">
        <v>446.77300000000002</v>
      </c>
      <c r="H274" s="23">
        <v>415.35899999999998</v>
      </c>
      <c r="I274" s="23">
        <v>116.355</v>
      </c>
      <c r="J274" s="23">
        <v>207.21799999999999</v>
      </c>
      <c r="K274" s="23"/>
      <c r="L274" s="22">
        <v>42186</v>
      </c>
      <c r="M274" s="23">
        <f t="shared" si="34"/>
        <v>1.5999999999991132E-2</v>
      </c>
      <c r="N274" s="23">
        <f t="shared" si="27"/>
        <v>-2.3469999999999942</v>
      </c>
      <c r="O274" s="23">
        <f t="shared" si="28"/>
        <v>0.17499999999998295</v>
      </c>
      <c r="P274" s="23">
        <f t="shared" si="29"/>
        <v>0.31299999999998818</v>
      </c>
      <c r="Q274" s="23">
        <f t="shared" si="30"/>
        <v>0.51699999999999591</v>
      </c>
      <c r="R274" s="23">
        <f t="shared" si="31"/>
        <v>0.50200000000000955</v>
      </c>
      <c r="S274" s="23">
        <f t="shared" si="32"/>
        <v>0.33699999999998909</v>
      </c>
      <c r="T274" s="23">
        <f t="shared" si="33"/>
        <v>-3.9999999999992042E-2</v>
      </c>
      <c r="U274" s="23">
        <f t="shared" si="33"/>
        <v>-0.79400000000001114</v>
      </c>
    </row>
  </sheetData>
  <sortState ref="A12:J215">
    <sortCondition ref="A12"/>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9"/>
  <sheetViews>
    <sheetView workbookViewId="0"/>
  </sheetViews>
  <sheetFormatPr defaultRowHeight="15" x14ac:dyDescent="0.25"/>
  <sheetData>
    <row r="9" spans="2:2" x14ac:dyDescent="0.25">
      <c r="B9" s="6">
        <f>1</f>
        <v>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workbookViewId="0"/>
  </sheetViews>
  <sheetFormatPr defaultColWidth="30.7109375" defaultRowHeight="15" x14ac:dyDescent="0.25"/>
  <cols>
    <col min="1" max="1" width="30.7109375" style="5"/>
    <col min="2" max="16384" width="30.7109375" style="4"/>
  </cols>
  <sheetData>
    <row r="1" spans="1:20" x14ac:dyDescent="0.25">
      <c r="A1" s="5" t="s">
        <v>19</v>
      </c>
      <c r="B1" s="4" t="s">
        <v>94</v>
      </c>
      <c r="C1" s="4" t="s">
        <v>10</v>
      </c>
      <c r="D1" s="4">
        <v>7</v>
      </c>
      <c r="E1" s="4" t="s">
        <v>11</v>
      </c>
      <c r="F1" s="4">
        <v>0</v>
      </c>
      <c r="G1" s="4" t="s">
        <v>12</v>
      </c>
      <c r="H1" s="4">
        <v>0</v>
      </c>
      <c r="I1" s="4" t="s">
        <v>13</v>
      </c>
      <c r="J1" s="4">
        <v>1</v>
      </c>
      <c r="K1" s="4" t="s">
        <v>14</v>
      </c>
      <c r="L1" s="4">
        <v>0</v>
      </c>
      <c r="M1" s="4" t="s">
        <v>15</v>
      </c>
      <c r="N1" s="4">
        <v>0</v>
      </c>
      <c r="O1" s="4" t="s">
        <v>16</v>
      </c>
      <c r="P1" s="4">
        <v>1</v>
      </c>
      <c r="Q1" s="4" t="s">
        <v>17</v>
      </c>
      <c r="R1" s="4">
        <v>0</v>
      </c>
      <c r="S1" s="4" t="s">
        <v>18</v>
      </c>
      <c r="T1" s="4">
        <v>0</v>
      </c>
    </row>
    <row r="2" spans="1:20" x14ac:dyDescent="0.25">
      <c r="A2" s="5" t="s">
        <v>20</v>
      </c>
      <c r="B2" s="4" t="s">
        <v>21</v>
      </c>
    </row>
    <row r="3" spans="1:20" x14ac:dyDescent="0.25">
      <c r="A3" s="5" t="s">
        <v>22</v>
      </c>
      <c r="B3" s="4" t="b">
        <f>IF(B10&gt;256,"TripUpST110AndEarlier",FALSE)</f>
        <v>0</v>
      </c>
    </row>
    <row r="4" spans="1:20" x14ac:dyDescent="0.25">
      <c r="A4" s="5" t="s">
        <v>23</v>
      </c>
      <c r="B4" s="4" t="s">
        <v>24</v>
      </c>
    </row>
    <row r="5" spans="1:20" x14ac:dyDescent="0.25">
      <c r="A5" s="5" t="s">
        <v>25</v>
      </c>
      <c r="B5" s="4" t="b">
        <v>1</v>
      </c>
    </row>
    <row r="6" spans="1:20" x14ac:dyDescent="0.25">
      <c r="A6" s="5" t="s">
        <v>26</v>
      </c>
      <c r="B6" s="4" t="b">
        <v>1</v>
      </c>
    </row>
    <row r="7" spans="1:20" x14ac:dyDescent="0.25">
      <c r="A7" s="5" t="s">
        <v>27</v>
      </c>
      <c r="B7" s="4">
        <f>Data!$A$3:$J$274</f>
        <v>144</v>
      </c>
    </row>
    <row r="8" spans="1:20" x14ac:dyDescent="0.25">
      <c r="A8" s="5" t="s">
        <v>28</v>
      </c>
      <c r="B8" s="4">
        <v>2</v>
      </c>
    </row>
    <row r="9" spans="1:20" x14ac:dyDescent="0.25">
      <c r="A9" s="5" t="s">
        <v>29</v>
      </c>
      <c r="B9" s="24">
        <f>1</f>
        <v>1</v>
      </c>
    </row>
    <row r="10" spans="1:20" x14ac:dyDescent="0.25">
      <c r="A10" s="5" t="s">
        <v>30</v>
      </c>
      <c r="B10" s="4">
        <v>10</v>
      </c>
    </row>
    <row r="12" spans="1:20" x14ac:dyDescent="0.25">
      <c r="A12" s="5" t="s">
        <v>31</v>
      </c>
      <c r="B12" s="4" t="s">
        <v>95</v>
      </c>
      <c r="C12" s="4" t="s">
        <v>32</v>
      </c>
      <c r="D12" s="4" t="s">
        <v>33</v>
      </c>
      <c r="E12" s="4" t="b">
        <v>1</v>
      </c>
      <c r="F12" s="4">
        <v>0</v>
      </c>
      <c r="G12" s="4">
        <v>4</v>
      </c>
      <c r="H12" s="4">
        <v>0</v>
      </c>
    </row>
    <row r="13" spans="1:20" x14ac:dyDescent="0.25">
      <c r="A13" s="5" t="s">
        <v>34</v>
      </c>
      <c r="B13" s="4">
        <f>Data!$A$3:$A$274</f>
        <v>34243</v>
      </c>
    </row>
    <row r="14" spans="1:20" x14ac:dyDescent="0.25">
      <c r="A14" s="5" t="s">
        <v>35</v>
      </c>
    </row>
    <row r="15" spans="1:20" x14ac:dyDescent="0.25">
      <c r="A15" s="5" t="s">
        <v>36</v>
      </c>
      <c r="B15" s="4" t="s">
        <v>96</v>
      </c>
      <c r="C15" s="4" t="s">
        <v>37</v>
      </c>
      <c r="D15" s="4" t="s">
        <v>38</v>
      </c>
      <c r="E15" s="4" t="b">
        <v>1</v>
      </c>
      <c r="F15" s="4">
        <v>0</v>
      </c>
      <c r="G15" s="4">
        <v>4</v>
      </c>
      <c r="H15" s="4">
        <v>0</v>
      </c>
    </row>
    <row r="16" spans="1:20" x14ac:dyDescent="0.25">
      <c r="A16" s="5" t="s">
        <v>39</v>
      </c>
      <c r="B16" s="4">
        <f>Data!$B$3:$B$274</f>
        <v>146.19999999999999</v>
      </c>
    </row>
    <row r="17" spans="1:8" x14ac:dyDescent="0.25">
      <c r="A17" s="5" t="s">
        <v>40</v>
      </c>
    </row>
    <row r="18" spans="1:8" x14ac:dyDescent="0.25">
      <c r="A18" s="5" t="s">
        <v>41</v>
      </c>
      <c r="B18" s="4" t="s">
        <v>97</v>
      </c>
      <c r="C18" s="4" t="s">
        <v>42</v>
      </c>
      <c r="D18" s="4" t="s">
        <v>43</v>
      </c>
      <c r="E18" s="4" t="b">
        <v>1</v>
      </c>
      <c r="F18" s="4">
        <v>0</v>
      </c>
      <c r="G18" s="4">
        <v>4</v>
      </c>
      <c r="H18" s="4">
        <v>0</v>
      </c>
    </row>
    <row r="19" spans="1:8" x14ac:dyDescent="0.25">
      <c r="A19" s="5" t="s">
        <v>44</v>
      </c>
      <c r="B19" s="4">
        <f>Data!$C$3:$C$274</f>
        <v>136.4</v>
      </c>
    </row>
    <row r="20" spans="1:8" x14ac:dyDescent="0.25">
      <c r="A20" s="5" t="s">
        <v>45</v>
      </c>
    </row>
    <row r="21" spans="1:8" x14ac:dyDescent="0.25">
      <c r="A21" s="5" t="s">
        <v>46</v>
      </c>
      <c r="B21" s="4" t="s">
        <v>98</v>
      </c>
      <c r="C21" s="4" t="s">
        <v>47</v>
      </c>
      <c r="D21" s="4" t="s">
        <v>48</v>
      </c>
      <c r="E21" s="4" t="b">
        <v>1</v>
      </c>
      <c r="F21" s="4">
        <v>0</v>
      </c>
      <c r="G21" s="4">
        <v>4</v>
      </c>
      <c r="H21" s="4">
        <v>0</v>
      </c>
    </row>
    <row r="22" spans="1:8" x14ac:dyDescent="0.25">
      <c r="A22" s="5" t="s">
        <v>49</v>
      </c>
      <c r="B22" s="4">
        <f>Data!$D$3:$D$274</f>
        <v>88.2</v>
      </c>
    </row>
    <row r="23" spans="1:8" x14ac:dyDescent="0.25">
      <c r="A23" s="5" t="s">
        <v>50</v>
      </c>
    </row>
    <row r="24" spans="1:8" x14ac:dyDescent="0.25">
      <c r="A24" s="5" t="s">
        <v>51</v>
      </c>
      <c r="B24" s="4" t="s">
        <v>99</v>
      </c>
      <c r="C24" s="4" t="s">
        <v>52</v>
      </c>
      <c r="D24" s="4" t="s">
        <v>53</v>
      </c>
      <c r="E24" s="4" t="b">
        <v>1</v>
      </c>
      <c r="F24" s="4">
        <v>0</v>
      </c>
      <c r="G24" s="4">
        <v>4</v>
      </c>
      <c r="H24" s="4">
        <v>0</v>
      </c>
    </row>
    <row r="25" spans="1:8" x14ac:dyDescent="0.25">
      <c r="A25" s="5" t="s">
        <v>54</v>
      </c>
      <c r="B25" s="4">
        <f>Data!$E$3:$E$274</f>
        <v>145.6</v>
      </c>
    </row>
    <row r="26" spans="1:8" x14ac:dyDescent="0.25">
      <c r="A26" s="5" t="s">
        <v>55</v>
      </c>
    </row>
    <row r="27" spans="1:8" x14ac:dyDescent="0.25">
      <c r="A27" s="5" t="s">
        <v>56</v>
      </c>
      <c r="B27" s="4" t="s">
        <v>100</v>
      </c>
      <c r="C27" s="4" t="s">
        <v>57</v>
      </c>
      <c r="D27" s="4" t="s">
        <v>58</v>
      </c>
      <c r="E27" s="4" t="b">
        <v>1</v>
      </c>
      <c r="F27" s="4">
        <v>0</v>
      </c>
      <c r="G27" s="4">
        <v>4</v>
      </c>
      <c r="H27" s="4">
        <v>0</v>
      </c>
    </row>
    <row r="28" spans="1:8" x14ac:dyDescent="0.25">
      <c r="A28" s="5" t="s">
        <v>59</v>
      </c>
      <c r="B28" s="4">
        <f>Data!$F$3:$F$274</f>
        <v>146.4</v>
      </c>
    </row>
    <row r="29" spans="1:8" x14ac:dyDescent="0.25">
      <c r="A29" s="5" t="s">
        <v>60</v>
      </c>
    </row>
    <row r="30" spans="1:8" x14ac:dyDescent="0.25">
      <c r="A30" s="5" t="s">
        <v>61</v>
      </c>
      <c r="B30" s="4" t="s">
        <v>101</v>
      </c>
      <c r="C30" s="4" t="s">
        <v>62</v>
      </c>
      <c r="D30" s="4" t="s">
        <v>63</v>
      </c>
      <c r="E30" s="4" t="b">
        <v>1</v>
      </c>
      <c r="F30" s="4">
        <v>0</v>
      </c>
      <c r="G30" s="4">
        <v>4</v>
      </c>
      <c r="H30" s="4">
        <v>0</v>
      </c>
    </row>
    <row r="31" spans="1:8" x14ac:dyDescent="0.25">
      <c r="A31" s="5" t="s">
        <v>64</v>
      </c>
      <c r="B31" s="4">
        <f>Data!$G$3:$G$274</f>
        <v>218.9</v>
      </c>
    </row>
    <row r="32" spans="1:8" x14ac:dyDescent="0.25">
      <c r="A32" s="5" t="s">
        <v>65</v>
      </c>
    </row>
    <row r="33" spans="1:8" x14ac:dyDescent="0.25">
      <c r="A33" s="5" t="s">
        <v>66</v>
      </c>
      <c r="B33" s="4" t="s">
        <v>102</v>
      </c>
      <c r="C33" s="4" t="s">
        <v>67</v>
      </c>
      <c r="D33" s="4" t="s">
        <v>68</v>
      </c>
      <c r="E33" s="4" t="b">
        <v>1</v>
      </c>
      <c r="F33" s="4">
        <v>0</v>
      </c>
      <c r="G33" s="4">
        <v>4</v>
      </c>
      <c r="H33" s="4">
        <v>0</v>
      </c>
    </row>
    <row r="34" spans="1:8" x14ac:dyDescent="0.25">
      <c r="A34" s="5" t="s">
        <v>69</v>
      </c>
      <c r="B34" s="4">
        <f>Data!$H$3:$H$274</f>
        <v>205.7</v>
      </c>
    </row>
    <row r="35" spans="1:8" x14ac:dyDescent="0.25">
      <c r="A35" s="5" t="s">
        <v>70</v>
      </c>
    </row>
    <row r="36" spans="1:8" x14ac:dyDescent="0.25">
      <c r="A36" s="5" t="s">
        <v>71</v>
      </c>
      <c r="B36" s="4" t="s">
        <v>103</v>
      </c>
      <c r="C36" s="4" t="s">
        <v>72</v>
      </c>
      <c r="D36" s="4" t="s">
        <v>73</v>
      </c>
      <c r="E36" s="4" t="b">
        <v>1</v>
      </c>
      <c r="F36" s="4">
        <v>0</v>
      </c>
      <c r="G36" s="4">
        <v>4</v>
      </c>
      <c r="H36" s="4">
        <v>0</v>
      </c>
    </row>
    <row r="37" spans="1:8" x14ac:dyDescent="0.25">
      <c r="A37" s="5" t="s">
        <v>74</v>
      </c>
      <c r="B37" s="4">
        <f>Data!$I$3:$I$274</f>
        <v>95.1</v>
      </c>
    </row>
    <row r="38" spans="1:8" x14ac:dyDescent="0.25">
      <c r="A38" s="5" t="s">
        <v>75</v>
      </c>
    </row>
    <row r="39" spans="1:8" x14ac:dyDescent="0.25">
      <c r="A39" s="5" t="s">
        <v>76</v>
      </c>
      <c r="B39" s="4" t="s">
        <v>104</v>
      </c>
      <c r="C39" s="4" t="s">
        <v>77</v>
      </c>
      <c r="D39" s="4" t="s">
        <v>78</v>
      </c>
      <c r="E39" s="4" t="b">
        <v>1</v>
      </c>
      <c r="F39" s="4">
        <v>0</v>
      </c>
      <c r="G39" s="4">
        <v>4</v>
      </c>
      <c r="H39" s="4">
        <v>0</v>
      </c>
    </row>
    <row r="40" spans="1:8" x14ac:dyDescent="0.25">
      <c r="A40" s="5" t="s">
        <v>79</v>
      </c>
      <c r="B40" s="4">
        <f>Data!$J$3:$J$274</f>
        <v>139.9</v>
      </c>
    </row>
    <row r="41" spans="1:8" x14ac:dyDescent="0.25">
      <c r="A41" s="5" t="s">
        <v>80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workbookViewId="0"/>
  </sheetViews>
  <sheetFormatPr defaultColWidth="30.7109375" defaultRowHeight="15" x14ac:dyDescent="0.25"/>
  <cols>
    <col min="1" max="1" width="30.7109375" style="5"/>
    <col min="2" max="16384" width="30.7109375" style="4"/>
  </cols>
  <sheetData>
    <row r="1" spans="1:20" x14ac:dyDescent="0.25">
      <c r="A1" s="5" t="s">
        <v>19</v>
      </c>
      <c r="B1" s="4" t="s">
        <v>92</v>
      </c>
      <c r="C1" s="4" t="s">
        <v>10</v>
      </c>
      <c r="D1" s="4">
        <v>7</v>
      </c>
      <c r="E1" s="4" t="s">
        <v>11</v>
      </c>
      <c r="F1" s="4">
        <v>0</v>
      </c>
      <c r="G1" s="4" t="s">
        <v>12</v>
      </c>
      <c r="H1" s="4">
        <v>0</v>
      </c>
      <c r="I1" s="4" t="s">
        <v>13</v>
      </c>
      <c r="J1" s="4">
        <v>1</v>
      </c>
      <c r="K1" s="4" t="s">
        <v>14</v>
      </c>
      <c r="L1" s="4">
        <v>0</v>
      </c>
      <c r="M1" s="4" t="s">
        <v>15</v>
      </c>
      <c r="N1" s="4">
        <v>0</v>
      </c>
      <c r="O1" s="4" t="s">
        <v>16</v>
      </c>
      <c r="P1" s="4">
        <v>1</v>
      </c>
      <c r="Q1" s="4" t="s">
        <v>17</v>
      </c>
      <c r="R1" s="4">
        <v>0</v>
      </c>
      <c r="S1" s="4" t="s">
        <v>18</v>
      </c>
      <c r="T1" s="4">
        <v>0</v>
      </c>
    </row>
    <row r="2" spans="1:20" x14ac:dyDescent="0.25">
      <c r="A2" s="5" t="s">
        <v>20</v>
      </c>
      <c r="B2" s="4" t="s">
        <v>105</v>
      </c>
    </row>
    <row r="3" spans="1:20" x14ac:dyDescent="0.25">
      <c r="A3" s="5" t="s">
        <v>22</v>
      </c>
      <c r="B3" s="4" t="b">
        <f>IF(B10&gt;256,"TripUpST110AndEarlier",FALSE)</f>
        <v>0</v>
      </c>
    </row>
    <row r="4" spans="1:20" x14ac:dyDescent="0.25">
      <c r="A4" s="5" t="s">
        <v>23</v>
      </c>
      <c r="B4" s="4" t="s">
        <v>24</v>
      </c>
    </row>
    <row r="5" spans="1:20" x14ac:dyDescent="0.25">
      <c r="A5" s="5" t="s">
        <v>25</v>
      </c>
      <c r="B5" s="4" t="b">
        <v>1</v>
      </c>
    </row>
    <row r="6" spans="1:20" x14ac:dyDescent="0.25">
      <c r="A6" s="5" t="s">
        <v>26</v>
      </c>
      <c r="B6" s="4" t="b">
        <v>0</v>
      </c>
    </row>
    <row r="7" spans="1:20" x14ac:dyDescent="0.25">
      <c r="A7" s="5" t="s">
        <v>27</v>
      </c>
      <c r="B7" s="4" t="e">
        <f>Data!$L$3:$U$274</f>
        <v>#VALUE!</v>
      </c>
    </row>
    <row r="8" spans="1:20" x14ac:dyDescent="0.25">
      <c r="A8" s="5" t="s">
        <v>28</v>
      </c>
      <c r="B8" s="4">
        <v>2</v>
      </c>
    </row>
    <row r="9" spans="1:20" x14ac:dyDescent="0.25">
      <c r="A9" s="5" t="s">
        <v>29</v>
      </c>
      <c r="B9" s="24">
        <f>1</f>
        <v>1</v>
      </c>
    </row>
    <row r="10" spans="1:20" x14ac:dyDescent="0.25">
      <c r="A10" s="5" t="s">
        <v>30</v>
      </c>
      <c r="B10" s="4">
        <v>10</v>
      </c>
    </row>
    <row r="12" spans="1:20" x14ac:dyDescent="0.25">
      <c r="A12" s="5" t="s">
        <v>31</v>
      </c>
      <c r="B12" s="4" t="s">
        <v>106</v>
      </c>
      <c r="C12" s="4" t="s">
        <v>32</v>
      </c>
      <c r="D12" s="4" t="s">
        <v>93</v>
      </c>
      <c r="E12" s="4" t="b">
        <v>1</v>
      </c>
      <c r="F12" s="4">
        <v>0</v>
      </c>
      <c r="G12" s="4">
        <v>4</v>
      </c>
      <c r="H12" s="4">
        <v>0</v>
      </c>
    </row>
    <row r="13" spans="1:20" x14ac:dyDescent="0.25">
      <c r="A13" s="5" t="s">
        <v>34</v>
      </c>
      <c r="B13" s="4">
        <f>Data!$L$3:$L$274</f>
        <v>34243</v>
      </c>
    </row>
    <row r="14" spans="1:20" x14ac:dyDescent="0.25">
      <c r="A14" s="5" t="s">
        <v>35</v>
      </c>
    </row>
    <row r="15" spans="1:20" x14ac:dyDescent="0.25">
      <c r="A15" s="5" t="s">
        <v>36</v>
      </c>
      <c r="B15" s="4" t="s">
        <v>107</v>
      </c>
      <c r="C15" s="4" t="s">
        <v>37</v>
      </c>
      <c r="D15" s="4" t="s">
        <v>108</v>
      </c>
      <c r="E15" s="4" t="b">
        <v>1</v>
      </c>
      <c r="F15" s="4">
        <v>0</v>
      </c>
      <c r="G15" s="4">
        <v>4</v>
      </c>
      <c r="H15" s="4">
        <v>0</v>
      </c>
    </row>
    <row r="16" spans="1:20" x14ac:dyDescent="0.25">
      <c r="A16" s="5" t="s">
        <v>39</v>
      </c>
      <c r="B16" s="4">
        <f>Data!$M$3:$M$274</f>
        <v>0.39999999999997726</v>
      </c>
    </row>
    <row r="17" spans="1:8" x14ac:dyDescent="0.25">
      <c r="A17" s="5" t="s">
        <v>40</v>
      </c>
    </row>
    <row r="18" spans="1:8" x14ac:dyDescent="0.25">
      <c r="A18" s="5" t="s">
        <v>41</v>
      </c>
      <c r="B18" s="4" t="s">
        <v>109</v>
      </c>
      <c r="C18" s="4" t="s">
        <v>42</v>
      </c>
      <c r="D18" s="4" t="s">
        <v>110</v>
      </c>
      <c r="E18" s="4" t="b">
        <v>1</v>
      </c>
      <c r="F18" s="4">
        <v>0</v>
      </c>
      <c r="G18" s="4">
        <v>4</v>
      </c>
      <c r="H18" s="4">
        <v>0</v>
      </c>
    </row>
    <row r="19" spans="1:8" x14ac:dyDescent="0.25">
      <c r="A19" s="5" t="s">
        <v>44</v>
      </c>
      <c r="B19" s="4">
        <f>Data!$N$3:$N$274</f>
        <v>0.30000000000001137</v>
      </c>
    </row>
    <row r="20" spans="1:8" x14ac:dyDescent="0.25">
      <c r="A20" s="5" t="s">
        <v>45</v>
      </c>
    </row>
    <row r="21" spans="1:8" x14ac:dyDescent="0.25">
      <c r="A21" s="5" t="s">
        <v>46</v>
      </c>
      <c r="B21" s="4" t="s">
        <v>111</v>
      </c>
      <c r="C21" s="4" t="s">
        <v>47</v>
      </c>
      <c r="D21" s="4" t="s">
        <v>112</v>
      </c>
      <c r="E21" s="4" t="b">
        <v>1</v>
      </c>
      <c r="F21" s="4">
        <v>0</v>
      </c>
      <c r="G21" s="4">
        <v>4</v>
      </c>
      <c r="H21" s="4">
        <v>0</v>
      </c>
    </row>
    <row r="22" spans="1:8" x14ac:dyDescent="0.25">
      <c r="A22" s="5" t="s">
        <v>49</v>
      </c>
      <c r="B22" s="4">
        <f>Data!$O$3:$O$274</f>
        <v>0.10000000000000853</v>
      </c>
    </row>
    <row r="23" spans="1:8" x14ac:dyDescent="0.25">
      <c r="A23" s="5" t="s">
        <v>50</v>
      </c>
    </row>
    <row r="24" spans="1:8" x14ac:dyDescent="0.25">
      <c r="A24" s="5" t="s">
        <v>51</v>
      </c>
      <c r="B24" s="4" t="s">
        <v>113</v>
      </c>
      <c r="C24" s="4" t="s">
        <v>52</v>
      </c>
      <c r="D24" s="4" t="s">
        <v>114</v>
      </c>
      <c r="E24" s="4" t="b">
        <v>1</v>
      </c>
      <c r="F24" s="4">
        <v>0</v>
      </c>
      <c r="G24" s="4">
        <v>4</v>
      </c>
      <c r="H24" s="4">
        <v>0</v>
      </c>
    </row>
    <row r="25" spans="1:8" x14ac:dyDescent="0.25">
      <c r="A25" s="5" t="s">
        <v>54</v>
      </c>
      <c r="B25" s="4">
        <f>Data!$P$3:$P$274</f>
        <v>0</v>
      </c>
    </row>
    <row r="26" spans="1:8" x14ac:dyDescent="0.25">
      <c r="A26" s="5" t="s">
        <v>55</v>
      </c>
    </row>
    <row r="27" spans="1:8" x14ac:dyDescent="0.25">
      <c r="A27" s="5" t="s">
        <v>56</v>
      </c>
      <c r="B27" s="4" t="s">
        <v>115</v>
      </c>
      <c r="C27" s="4" t="s">
        <v>57</v>
      </c>
      <c r="D27" s="4" t="s">
        <v>116</v>
      </c>
      <c r="E27" s="4" t="b">
        <v>1</v>
      </c>
      <c r="F27" s="4">
        <v>0</v>
      </c>
      <c r="G27" s="4">
        <v>4</v>
      </c>
      <c r="H27" s="4">
        <v>0</v>
      </c>
    </row>
    <row r="28" spans="1:8" x14ac:dyDescent="0.25">
      <c r="A28" s="5" t="s">
        <v>59</v>
      </c>
      <c r="B28" s="4">
        <f>Data!$Q$3:$Q$274</f>
        <v>1</v>
      </c>
    </row>
    <row r="29" spans="1:8" x14ac:dyDescent="0.25">
      <c r="A29" s="5" t="s">
        <v>60</v>
      </c>
    </row>
    <row r="30" spans="1:8" x14ac:dyDescent="0.25">
      <c r="A30" s="5" t="s">
        <v>61</v>
      </c>
      <c r="B30" s="4" t="s">
        <v>117</v>
      </c>
      <c r="C30" s="4" t="s">
        <v>62</v>
      </c>
      <c r="D30" s="4" t="s">
        <v>118</v>
      </c>
      <c r="E30" s="4" t="b">
        <v>1</v>
      </c>
      <c r="F30" s="4">
        <v>0</v>
      </c>
      <c r="G30" s="4">
        <v>4</v>
      </c>
      <c r="H30" s="4">
        <v>0</v>
      </c>
    </row>
    <row r="31" spans="1:8" x14ac:dyDescent="0.25">
      <c r="A31" s="5" t="s">
        <v>64</v>
      </c>
      <c r="B31" s="4">
        <f>Data!$R$3:$R$274</f>
        <v>0.5</v>
      </c>
    </row>
    <row r="32" spans="1:8" x14ac:dyDescent="0.25">
      <c r="A32" s="5" t="s">
        <v>65</v>
      </c>
    </row>
    <row r="33" spans="1:8" x14ac:dyDescent="0.25">
      <c r="A33" s="5" t="s">
        <v>66</v>
      </c>
      <c r="B33" s="4" t="s">
        <v>119</v>
      </c>
      <c r="C33" s="4" t="s">
        <v>67</v>
      </c>
      <c r="D33" s="4" t="s">
        <v>120</v>
      </c>
      <c r="E33" s="4" t="b">
        <v>1</v>
      </c>
      <c r="F33" s="4">
        <v>0</v>
      </c>
      <c r="G33" s="4">
        <v>4</v>
      </c>
      <c r="H33" s="4">
        <v>0</v>
      </c>
    </row>
    <row r="34" spans="1:8" x14ac:dyDescent="0.25">
      <c r="A34" s="5" t="s">
        <v>69</v>
      </c>
      <c r="B34" s="4">
        <f>Data!$S$3:$S$274</f>
        <v>0.39999999999997726</v>
      </c>
    </row>
    <row r="35" spans="1:8" x14ac:dyDescent="0.25">
      <c r="A35" s="5" t="s">
        <v>70</v>
      </c>
    </row>
    <row r="36" spans="1:8" x14ac:dyDescent="0.25">
      <c r="A36" s="5" t="s">
        <v>71</v>
      </c>
      <c r="B36" s="4" t="s">
        <v>121</v>
      </c>
      <c r="C36" s="4" t="s">
        <v>72</v>
      </c>
      <c r="D36" s="4" t="s">
        <v>122</v>
      </c>
      <c r="E36" s="4" t="b">
        <v>1</v>
      </c>
      <c r="F36" s="4">
        <v>0</v>
      </c>
      <c r="G36" s="4">
        <v>4</v>
      </c>
      <c r="H36" s="4">
        <v>0</v>
      </c>
    </row>
    <row r="37" spans="1:8" x14ac:dyDescent="0.25">
      <c r="A37" s="5" t="s">
        <v>74</v>
      </c>
      <c r="B37" s="4">
        <f>Data!$T$3:$T$274</f>
        <v>9.9999999999994316E-2</v>
      </c>
    </row>
    <row r="38" spans="1:8" x14ac:dyDescent="0.25">
      <c r="A38" s="5" t="s">
        <v>75</v>
      </c>
    </row>
    <row r="39" spans="1:8" x14ac:dyDescent="0.25">
      <c r="A39" s="5" t="s">
        <v>76</v>
      </c>
      <c r="B39" s="4" t="s">
        <v>123</v>
      </c>
      <c r="C39" s="4" t="s">
        <v>77</v>
      </c>
      <c r="D39" s="4" t="s">
        <v>124</v>
      </c>
      <c r="E39" s="4" t="b">
        <v>1</v>
      </c>
      <c r="F39" s="4">
        <v>0</v>
      </c>
      <c r="G39" s="4">
        <v>4</v>
      </c>
      <c r="H39" s="4">
        <v>0</v>
      </c>
    </row>
    <row r="40" spans="1:8" x14ac:dyDescent="0.25">
      <c r="A40" s="5" t="s">
        <v>79</v>
      </c>
      <c r="B40" s="4">
        <f>Data!$U$3:$U$274</f>
        <v>0.80000000000001137</v>
      </c>
    </row>
    <row r="41" spans="1:8" x14ac:dyDescent="0.25">
      <c r="A41" s="5" t="s">
        <v>80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6"/>
  <sheetViews>
    <sheetView showGridLines="0" workbookViewId="0"/>
  </sheetViews>
  <sheetFormatPr defaultColWidth="12.7109375" defaultRowHeight="15" x14ac:dyDescent="0.25"/>
  <cols>
    <col min="1" max="1" width="12.7109375" customWidth="1"/>
  </cols>
  <sheetData>
    <row r="1" spans="1:2" s="7" customFormat="1" ht="18.75" x14ac:dyDescent="0.3">
      <c r="A1" s="21" t="s">
        <v>90</v>
      </c>
      <c r="B1" s="11"/>
    </row>
    <row r="2" spans="1:2" s="7" customFormat="1" ht="11.25" x14ac:dyDescent="0.2">
      <c r="A2" s="9" t="s">
        <v>81</v>
      </c>
      <c r="B2" s="11" t="s">
        <v>89</v>
      </c>
    </row>
    <row r="3" spans="1:2" s="7" customFormat="1" ht="11.25" x14ac:dyDescent="0.2">
      <c r="A3" s="9" t="s">
        <v>83</v>
      </c>
      <c r="B3" s="11" t="s">
        <v>125</v>
      </c>
    </row>
    <row r="4" spans="1:2" s="7" customFormat="1" ht="11.25" x14ac:dyDescent="0.2">
      <c r="A4" s="9" t="s">
        <v>84</v>
      </c>
      <c r="B4" s="11" t="s">
        <v>126</v>
      </c>
    </row>
    <row r="5" spans="1:2" s="8" customFormat="1" ht="11.25" x14ac:dyDescent="0.2">
      <c r="A5" s="10" t="s">
        <v>85</v>
      </c>
      <c r="B5" s="12" t="s">
        <v>86</v>
      </c>
    </row>
    <row r="7" spans="1:2" ht="15" customHeight="1" x14ac:dyDescent="0.25"/>
    <row r="8" spans="1:2" ht="15" customHeight="1" x14ac:dyDescent="0.25"/>
    <row r="9" spans="1:2" ht="15" customHeight="1" x14ac:dyDescent="0.25"/>
    <row r="10" spans="1:2" ht="15" customHeight="1" x14ac:dyDescent="0.25"/>
    <row r="11" spans="1:2" ht="15" customHeight="1" x14ac:dyDescent="0.25"/>
    <row r="12" spans="1:2" ht="15" customHeight="1" x14ac:dyDescent="0.25"/>
    <row r="13" spans="1:2" ht="15" customHeight="1" x14ac:dyDescent="0.25"/>
    <row r="14" spans="1:2" ht="15" customHeight="1" x14ac:dyDescent="0.25"/>
    <row r="15" spans="1:2" ht="15" customHeight="1" x14ac:dyDescent="0.25"/>
    <row r="16" spans="1:2"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row r="29" ht="15" customHeight="1" x14ac:dyDescent="0.25"/>
    <row r="30" ht="15" customHeight="1" x14ac:dyDescent="0.25"/>
    <row r="31" ht="15" customHeight="1" x14ac:dyDescent="0.25"/>
    <row r="32"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row r="123" ht="15" customHeight="1" x14ac:dyDescent="0.25"/>
    <row r="124" ht="15" customHeight="1" x14ac:dyDescent="0.25"/>
    <row r="125" ht="15" customHeight="1" x14ac:dyDescent="0.25"/>
    <row r="126" ht="15" customHeight="1" x14ac:dyDescent="0.25"/>
    <row r="127" ht="15" customHeight="1" x14ac:dyDescent="0.25"/>
    <row r="128" ht="15" customHeight="1" x14ac:dyDescent="0.25"/>
    <row r="129" ht="15" customHeight="1" x14ac:dyDescent="0.25"/>
    <row r="130" ht="15" customHeight="1" x14ac:dyDescent="0.25"/>
    <row r="131" ht="15" customHeight="1" x14ac:dyDescent="0.25"/>
    <row r="132" ht="15" customHeight="1" x14ac:dyDescent="0.25"/>
    <row r="133" ht="15" customHeight="1" x14ac:dyDescent="0.25"/>
    <row r="134" ht="15" customHeight="1" x14ac:dyDescent="0.25"/>
    <row r="135" ht="15" customHeight="1" x14ac:dyDescent="0.25"/>
    <row r="136" ht="15" customHeight="1" x14ac:dyDescent="0.25"/>
    <row r="137" ht="15" customHeight="1" x14ac:dyDescent="0.25"/>
    <row r="138" ht="15" customHeight="1" x14ac:dyDescent="0.25"/>
    <row r="139" ht="15" customHeight="1" x14ac:dyDescent="0.25"/>
    <row r="140" ht="15" customHeight="1" x14ac:dyDescent="0.25"/>
    <row r="141" ht="15" customHeight="1" x14ac:dyDescent="0.25"/>
    <row r="142" ht="15" customHeight="1" x14ac:dyDescent="0.25"/>
    <row r="143" ht="15" customHeight="1" x14ac:dyDescent="0.25"/>
    <row r="144"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row r="156" ht="15" customHeight="1" x14ac:dyDescent="0.25"/>
    <row r="157" ht="15" customHeight="1" x14ac:dyDescent="0.25"/>
    <row r="158" ht="15" customHeight="1" x14ac:dyDescent="0.25"/>
    <row r="159" ht="15" customHeight="1" x14ac:dyDescent="0.25"/>
    <row r="160" ht="15" customHeight="1" x14ac:dyDescent="0.25"/>
    <row r="161" ht="15" customHeight="1" x14ac:dyDescent="0.25"/>
    <row r="162" ht="15" customHeight="1" x14ac:dyDescent="0.25"/>
    <row r="163" ht="15" customHeight="1" x14ac:dyDescent="0.25"/>
    <row r="164" ht="15" customHeight="1" x14ac:dyDescent="0.25"/>
    <row r="165" ht="15" customHeight="1" x14ac:dyDescent="0.25"/>
    <row r="166" ht="15" customHeight="1" x14ac:dyDescent="0.25"/>
    <row r="167" ht="15" customHeight="1" x14ac:dyDescent="0.25"/>
    <row r="168" ht="15" customHeight="1" x14ac:dyDescent="0.25"/>
    <row r="169" ht="15" customHeight="1" x14ac:dyDescent="0.25"/>
    <row r="170" ht="15" customHeight="1" x14ac:dyDescent="0.25"/>
    <row r="171" ht="15" customHeight="1" x14ac:dyDescent="0.25"/>
    <row r="172" ht="15" customHeight="1" x14ac:dyDescent="0.25"/>
    <row r="173" ht="15" customHeight="1" x14ac:dyDescent="0.25"/>
    <row r="174" ht="15" customHeight="1" x14ac:dyDescent="0.25"/>
    <row r="175" ht="15" customHeight="1" x14ac:dyDescent="0.25"/>
    <row r="176" ht="15" customHeight="1" x14ac:dyDescent="0.25"/>
    <row r="177" ht="15" customHeight="1" x14ac:dyDescent="0.25"/>
    <row r="178" ht="15" customHeight="1" x14ac:dyDescent="0.25"/>
    <row r="179" ht="15" customHeight="1" x14ac:dyDescent="0.25"/>
    <row r="180" ht="15" customHeight="1" x14ac:dyDescent="0.25"/>
    <row r="181" ht="15" customHeight="1" x14ac:dyDescent="0.25"/>
    <row r="182" ht="15" customHeight="1" x14ac:dyDescent="0.25"/>
    <row r="183" ht="15" customHeight="1" x14ac:dyDescent="0.25"/>
    <row r="184" ht="15" customHeight="1" x14ac:dyDescent="0.25"/>
    <row r="185" ht="15" customHeight="1" x14ac:dyDescent="0.25"/>
    <row r="186" ht="15" customHeight="1" x14ac:dyDescent="0.25"/>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6"/>
  <sheetViews>
    <sheetView showGridLines="0" workbookViewId="0">
      <selection activeCell="G27" sqref="G27"/>
    </sheetView>
  </sheetViews>
  <sheetFormatPr defaultColWidth="12.7109375" defaultRowHeight="15" x14ac:dyDescent="0.25"/>
  <cols>
    <col min="1" max="1" width="12.7109375" customWidth="1"/>
  </cols>
  <sheetData>
    <row r="1" spans="1:2" s="7" customFormat="1" ht="18.75" x14ac:dyDescent="0.3">
      <c r="A1" s="21" t="s">
        <v>90</v>
      </c>
      <c r="B1" s="11"/>
    </row>
    <row r="2" spans="1:2" s="7" customFormat="1" ht="11.25" x14ac:dyDescent="0.2">
      <c r="A2" s="9" t="s">
        <v>81</v>
      </c>
      <c r="B2" s="11" t="s">
        <v>89</v>
      </c>
    </row>
    <row r="3" spans="1:2" s="7" customFormat="1" ht="11.25" x14ac:dyDescent="0.2">
      <c r="A3" s="9" t="s">
        <v>83</v>
      </c>
      <c r="B3" s="11" t="s">
        <v>125</v>
      </c>
    </row>
    <row r="4" spans="1:2" s="7" customFormat="1" ht="11.25" x14ac:dyDescent="0.2">
      <c r="A4" s="9" t="s">
        <v>84</v>
      </c>
      <c r="B4" s="11" t="s">
        <v>126</v>
      </c>
    </row>
    <row r="5" spans="1:2" s="8" customFormat="1" ht="11.25" x14ac:dyDescent="0.2">
      <c r="A5" s="10" t="s">
        <v>85</v>
      </c>
      <c r="B5" s="12" t="s">
        <v>86</v>
      </c>
    </row>
    <row r="7" spans="1:2" ht="15" customHeight="1" x14ac:dyDescent="0.25"/>
    <row r="8" spans="1:2" ht="15" customHeight="1" x14ac:dyDescent="0.25"/>
    <row r="9" spans="1:2" ht="15" customHeight="1" x14ac:dyDescent="0.25"/>
    <row r="10" spans="1:2" ht="15" customHeight="1" x14ac:dyDescent="0.25"/>
    <row r="11" spans="1:2" ht="15" customHeight="1" x14ac:dyDescent="0.25"/>
    <row r="12" spans="1:2" ht="15" customHeight="1" x14ac:dyDescent="0.25"/>
    <row r="13" spans="1:2" ht="15" customHeight="1" x14ac:dyDescent="0.25"/>
    <row r="14" spans="1:2" ht="15" customHeight="1" x14ac:dyDescent="0.25"/>
    <row r="15" spans="1:2" ht="15" customHeight="1" x14ac:dyDescent="0.25"/>
    <row r="16" spans="1:2"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row r="29" ht="15" customHeight="1" x14ac:dyDescent="0.25"/>
    <row r="30" ht="15" customHeight="1" x14ac:dyDescent="0.25"/>
    <row r="31" ht="15" customHeight="1" x14ac:dyDescent="0.25"/>
    <row r="32"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row r="123" ht="15" customHeight="1" x14ac:dyDescent="0.25"/>
    <row r="124" ht="15" customHeight="1" x14ac:dyDescent="0.25"/>
    <row r="125" ht="15" customHeight="1" x14ac:dyDescent="0.25"/>
    <row r="126" ht="15" customHeight="1" x14ac:dyDescent="0.25"/>
    <row r="127" ht="15" customHeight="1" x14ac:dyDescent="0.25"/>
    <row r="128" ht="15" customHeight="1" x14ac:dyDescent="0.25"/>
    <row r="129" ht="15" customHeight="1" x14ac:dyDescent="0.25"/>
    <row r="130" ht="15" customHeight="1" x14ac:dyDescent="0.25"/>
    <row r="131" ht="15" customHeight="1" x14ac:dyDescent="0.25"/>
    <row r="132" ht="15" customHeight="1" x14ac:dyDescent="0.25"/>
    <row r="133" ht="15" customHeight="1" x14ac:dyDescent="0.25"/>
    <row r="134" ht="15" customHeight="1" x14ac:dyDescent="0.25"/>
    <row r="135" ht="15" customHeight="1" x14ac:dyDescent="0.25"/>
    <row r="136" ht="15" customHeight="1" x14ac:dyDescent="0.25"/>
    <row r="137" ht="15" customHeight="1" x14ac:dyDescent="0.25"/>
    <row r="138" ht="15" customHeight="1" x14ac:dyDescent="0.25"/>
    <row r="139" ht="15" customHeight="1" x14ac:dyDescent="0.25"/>
    <row r="140" ht="15" customHeight="1" x14ac:dyDescent="0.25"/>
    <row r="141" ht="15" customHeight="1" x14ac:dyDescent="0.25"/>
    <row r="142" ht="15" customHeight="1" x14ac:dyDescent="0.25"/>
    <row r="143" ht="15" customHeight="1" x14ac:dyDescent="0.25"/>
    <row r="144"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row r="156" ht="15" customHeight="1" x14ac:dyDescent="0.25"/>
    <row r="157" ht="15" customHeight="1" x14ac:dyDescent="0.25"/>
    <row r="158" ht="15" customHeight="1" x14ac:dyDescent="0.25"/>
    <row r="159" ht="15" customHeight="1" x14ac:dyDescent="0.25"/>
    <row r="160" ht="15" customHeight="1" x14ac:dyDescent="0.25"/>
    <row r="161" ht="15" customHeight="1" x14ac:dyDescent="0.25"/>
    <row r="162" ht="15" customHeight="1" x14ac:dyDescent="0.25"/>
    <row r="163" ht="15" customHeight="1" x14ac:dyDescent="0.25"/>
    <row r="164" ht="15" customHeight="1" x14ac:dyDescent="0.25"/>
    <row r="165" ht="15" customHeight="1" x14ac:dyDescent="0.25"/>
    <row r="166" ht="15" customHeight="1" x14ac:dyDescent="0.25"/>
    <row r="167" ht="15" customHeight="1" x14ac:dyDescent="0.25"/>
    <row r="168" ht="15" customHeight="1" x14ac:dyDescent="0.25"/>
    <row r="169" ht="15" customHeight="1" x14ac:dyDescent="0.25"/>
    <row r="170" ht="15" customHeight="1" x14ac:dyDescent="0.25"/>
    <row r="171" ht="15" customHeight="1" x14ac:dyDescent="0.25"/>
    <row r="172" ht="15" customHeight="1" x14ac:dyDescent="0.25"/>
    <row r="173" ht="15" customHeight="1" x14ac:dyDescent="0.25"/>
    <row r="174" ht="15" customHeight="1" x14ac:dyDescent="0.25"/>
    <row r="175" ht="15" customHeight="1" x14ac:dyDescent="0.25"/>
    <row r="176" ht="15" customHeight="1" x14ac:dyDescent="0.25"/>
    <row r="177" ht="15" customHeight="1" x14ac:dyDescent="0.25"/>
    <row r="178" ht="15" customHeight="1" x14ac:dyDescent="0.25"/>
    <row r="179" ht="15" customHeight="1" x14ac:dyDescent="0.25"/>
    <row r="180" ht="15" customHeight="1" x14ac:dyDescent="0.25"/>
    <row r="181" ht="15" customHeight="1" x14ac:dyDescent="0.25"/>
    <row r="182" ht="15" customHeight="1" x14ac:dyDescent="0.25"/>
    <row r="183" ht="15" customHeight="1" x14ac:dyDescent="0.25"/>
    <row r="184" ht="15" customHeight="1" x14ac:dyDescent="0.25"/>
    <row r="185" ht="15" customHeight="1" x14ac:dyDescent="0.25"/>
    <row r="186" ht="15" customHeight="1" x14ac:dyDescent="0.25"/>
  </sheetData>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ColWidth="12.7109375" defaultRowHeight="15" x14ac:dyDescent="0.25"/>
  <cols>
    <col min="1" max="1" width="19.7109375" bestFit="1" customWidth="1"/>
    <col min="2" max="3" width="12.7109375" customWidth="1"/>
    <col min="4" max="4" width="19.7109375" bestFit="1" customWidth="1"/>
    <col min="5" max="7" width="12.7109375" customWidth="1"/>
    <col min="8" max="8" width="15.5703125" bestFit="1" customWidth="1"/>
    <col min="9" max="10" width="12.7109375" customWidth="1"/>
  </cols>
  <sheetData>
    <row r="1" spans="1:10" s="7" customFormat="1" ht="18.75" x14ac:dyDescent="0.3">
      <c r="A1" s="21" t="s">
        <v>90</v>
      </c>
      <c r="B1" s="11"/>
    </row>
    <row r="2" spans="1:10" s="7" customFormat="1" ht="11.25" x14ac:dyDescent="0.2">
      <c r="A2" s="9" t="s">
        <v>81</v>
      </c>
      <c r="B2" s="11" t="s">
        <v>82</v>
      </c>
    </row>
    <row r="3" spans="1:10" s="7" customFormat="1" ht="11.25" x14ac:dyDescent="0.2">
      <c r="A3" s="9" t="s">
        <v>83</v>
      </c>
      <c r="B3" s="11" t="s">
        <v>125</v>
      </c>
    </row>
    <row r="4" spans="1:10" s="7" customFormat="1" ht="11.25" x14ac:dyDescent="0.2">
      <c r="A4" s="9" t="s">
        <v>84</v>
      </c>
      <c r="B4" s="11" t="s">
        <v>126</v>
      </c>
    </row>
    <row r="5" spans="1:10" s="8" customFormat="1" ht="11.25" x14ac:dyDescent="0.2">
      <c r="A5" s="10" t="s">
        <v>85</v>
      </c>
      <c r="B5" s="12" t="s">
        <v>86</v>
      </c>
    </row>
    <row r="7" spans="1:10" ht="15" customHeight="1" x14ac:dyDescent="0.25">
      <c r="A7" s="16"/>
      <c r="B7" s="13" t="s">
        <v>1</v>
      </c>
      <c r="C7" s="13" t="s">
        <v>2</v>
      </c>
      <c r="D7" s="13" t="s">
        <v>3</v>
      </c>
      <c r="E7" s="13" t="s">
        <v>4</v>
      </c>
      <c r="F7" s="13" t="s">
        <v>5</v>
      </c>
      <c r="G7" s="13" t="s">
        <v>6</v>
      </c>
      <c r="H7" s="13" t="s">
        <v>7</v>
      </c>
      <c r="I7" s="13" t="s">
        <v>8</v>
      </c>
      <c r="J7" s="13" t="s">
        <v>9</v>
      </c>
    </row>
    <row r="8" spans="1:10" ht="15" customHeight="1" thickBot="1" x14ac:dyDescent="0.3">
      <c r="A8" s="17" t="s">
        <v>127</v>
      </c>
      <c r="B8" s="14" t="s">
        <v>92</v>
      </c>
      <c r="C8" s="14" t="s">
        <v>92</v>
      </c>
      <c r="D8" s="14" t="s">
        <v>92</v>
      </c>
      <c r="E8" s="14" t="s">
        <v>92</v>
      </c>
      <c r="F8" s="14" t="s">
        <v>92</v>
      </c>
      <c r="G8" s="14" t="s">
        <v>92</v>
      </c>
      <c r="H8" s="14" t="s">
        <v>92</v>
      </c>
      <c r="I8" s="14" t="s">
        <v>92</v>
      </c>
      <c r="J8" s="14" t="s">
        <v>92</v>
      </c>
    </row>
    <row r="9" spans="1:10" ht="15" customHeight="1" thickTop="1" x14ac:dyDescent="0.25">
      <c r="A9" s="15" t="s">
        <v>1</v>
      </c>
      <c r="B9" s="18">
        <v>1</v>
      </c>
      <c r="C9" s="18"/>
      <c r="D9" s="18"/>
      <c r="E9" s="18"/>
      <c r="F9" s="18"/>
      <c r="G9" s="18"/>
      <c r="H9" s="18"/>
      <c r="I9" s="18"/>
      <c r="J9" s="18"/>
    </row>
    <row r="10" spans="1:10" ht="15" customHeight="1" x14ac:dyDescent="0.25">
      <c r="A10" s="15" t="s">
        <v>2</v>
      </c>
      <c r="B10" s="18">
        <f>_xll.StatCorrelationCoeff( ST_Apparel_14,ST_Allitems_13)</f>
        <v>0.29599998585065818</v>
      </c>
      <c r="C10" s="18">
        <v>1</v>
      </c>
      <c r="D10" s="18"/>
      <c r="E10" s="18"/>
      <c r="F10" s="18"/>
      <c r="G10" s="18"/>
      <c r="H10" s="18"/>
      <c r="I10" s="18"/>
      <c r="J10" s="18"/>
    </row>
    <row r="11" spans="1:10" ht="15" customHeight="1" x14ac:dyDescent="0.25">
      <c r="A11" s="15" t="s">
        <v>3</v>
      </c>
      <c r="B11" s="18">
        <f>_xll.StatCorrelationCoeff( ST_EducationCommunications_15,ST_Allitems_13)</f>
        <v>4.7423962959343736E-2</v>
      </c>
      <c r="C11" s="18">
        <f>_xll.StatCorrelationCoeff( ST_EducationCommunications_15,ST_Apparel_14)</f>
        <v>0.25115921279053832</v>
      </c>
      <c r="D11" s="18">
        <v>1</v>
      </c>
      <c r="E11" s="18"/>
      <c r="F11" s="18"/>
      <c r="G11" s="18"/>
      <c r="H11" s="18"/>
      <c r="I11" s="18"/>
      <c r="J11" s="18"/>
    </row>
    <row r="12" spans="1:10" ht="15" customHeight="1" x14ac:dyDescent="0.25">
      <c r="A12" s="15" t="s">
        <v>4</v>
      </c>
      <c r="B12" s="18">
        <f>_xll.StatCorrelationCoeff( ST_FoodBeverages_16,ST_Allitems_13)</f>
        <v>0.15373940055118593</v>
      </c>
      <c r="C12" s="18">
        <f>_xll.StatCorrelationCoeff( ST_FoodBeverages_16,ST_Apparel_14)</f>
        <v>-5.6846967065088905E-2</v>
      </c>
      <c r="D12" s="18">
        <f>_xll.StatCorrelationCoeff( ST_FoodBeverages_16,ST_EducationCommunications_15)</f>
        <v>0.14478072456667732</v>
      </c>
      <c r="E12" s="18">
        <v>1</v>
      </c>
      <c r="F12" s="18"/>
      <c r="G12" s="18"/>
      <c r="H12" s="18"/>
      <c r="I12" s="18"/>
      <c r="J12" s="18"/>
    </row>
    <row r="13" spans="1:10" ht="15" customHeight="1" x14ac:dyDescent="0.25">
      <c r="A13" s="15" t="s">
        <v>5</v>
      </c>
      <c r="B13" s="18">
        <f>_xll.StatCorrelationCoeff( ST_Housing_17,ST_Allitems_13)</f>
        <v>0.48220108936806944</v>
      </c>
      <c r="C13" s="18">
        <f>_xll.StatCorrelationCoeff( ST_Housing_17,ST_Apparel_14)</f>
        <v>-0.278731228442544</v>
      </c>
      <c r="D13" s="18">
        <f>_xll.StatCorrelationCoeff( ST_Housing_17,ST_EducationCommunications_15)</f>
        <v>-0.11661006652106733</v>
      </c>
      <c r="E13" s="18">
        <f>_xll.StatCorrelationCoeff( ST_Housing_17,ST_FoodBeverages_16)</f>
        <v>0.14342185571160238</v>
      </c>
      <c r="F13" s="18">
        <v>1</v>
      </c>
      <c r="G13" s="18"/>
      <c r="H13" s="18"/>
      <c r="I13" s="18"/>
      <c r="J13" s="18"/>
    </row>
    <row r="14" spans="1:10" ht="15" customHeight="1" x14ac:dyDescent="0.25">
      <c r="A14" s="15" t="s">
        <v>6</v>
      </c>
      <c r="B14" s="18">
        <f>_xll.StatCorrelationCoeff( ST_MedicalCare_18,ST_Allitems_13)</f>
        <v>0.18044655145154259</v>
      </c>
      <c r="C14" s="18">
        <f>_xll.StatCorrelationCoeff( ST_MedicalCare_18,ST_Apparel_14)</f>
        <v>8.3654229275013925E-2</v>
      </c>
      <c r="D14" s="18">
        <f>_xll.StatCorrelationCoeff( ST_MedicalCare_18,ST_EducationCommunications_15)</f>
        <v>-4.6075104508910912E-2</v>
      </c>
      <c r="E14" s="18">
        <f>_xll.StatCorrelationCoeff( ST_MedicalCare_18,ST_FoodBeverages_16)</f>
        <v>0.17218042659967153</v>
      </c>
      <c r="F14" s="18">
        <f>_xll.StatCorrelationCoeff( ST_MedicalCare_18,ST_Housing_17)</f>
        <v>0.20589423751887909</v>
      </c>
      <c r="G14" s="18">
        <v>1</v>
      </c>
      <c r="H14" s="18"/>
      <c r="I14" s="18"/>
      <c r="J14" s="18"/>
    </row>
    <row r="15" spans="1:10" ht="15" customHeight="1" x14ac:dyDescent="0.25">
      <c r="A15" s="15" t="s">
        <v>7</v>
      </c>
      <c r="B15" s="18">
        <f>_xll.StatCorrelationCoeff( ST_OtherGoodsServices_19,ST_Allitems_13)</f>
        <v>8.1321531506238151E-2</v>
      </c>
      <c r="C15" s="18">
        <f>_xll.StatCorrelationCoeff( ST_OtherGoodsServices_19,ST_Apparel_14)</f>
        <v>3.6400432843015466E-2</v>
      </c>
      <c r="D15" s="18">
        <f>_xll.StatCorrelationCoeff( ST_OtherGoodsServices_19,ST_EducationCommunications_15)</f>
        <v>2.5816845686105704E-3</v>
      </c>
      <c r="E15" s="18">
        <f>_xll.StatCorrelationCoeff( ST_OtherGoodsServices_19,ST_FoodBeverages_16)</f>
        <v>-6.7841941879659251E-2</v>
      </c>
      <c r="F15" s="18">
        <f>_xll.StatCorrelationCoeff( ST_OtherGoodsServices_19,ST_Housing_17)</f>
        <v>1.6650741043272309E-2</v>
      </c>
      <c r="G15" s="18">
        <f>_xll.StatCorrelationCoeff( ST_OtherGoodsServices_19,ST_MedicalCare_18)</f>
        <v>-9.2582237535823834E-3</v>
      </c>
      <c r="H15" s="18">
        <v>1</v>
      </c>
      <c r="I15" s="18"/>
      <c r="J15" s="18"/>
    </row>
    <row r="16" spans="1:10" ht="15" customHeight="1" x14ac:dyDescent="0.25">
      <c r="A16" s="15" t="s">
        <v>8</v>
      </c>
      <c r="B16" s="18">
        <f>_xll.StatCorrelationCoeff( ST_Recreation_20,ST_Allitems_13)</f>
        <v>0.36489091119083172</v>
      </c>
      <c r="C16" s="18">
        <f>_xll.StatCorrelationCoeff( ST_Recreation_20,ST_Apparel_14)</f>
        <v>0.19223931894555202</v>
      </c>
      <c r="D16" s="18">
        <f>_xll.StatCorrelationCoeff( ST_Recreation_20,ST_EducationCommunications_15)</f>
        <v>5.6491882576715224E-3</v>
      </c>
      <c r="E16" s="18">
        <f>_xll.StatCorrelationCoeff( ST_Recreation_20,ST_FoodBeverages_16)</f>
        <v>0.1109726205872808</v>
      </c>
      <c r="F16" s="18">
        <f>_xll.StatCorrelationCoeff( ST_Recreation_20,ST_Housing_17)</f>
        <v>0.25848470412325969</v>
      </c>
      <c r="G16" s="18">
        <f>_xll.StatCorrelationCoeff( ST_Recreation_20,ST_MedicalCare_18)</f>
        <v>0.31165245007735631</v>
      </c>
      <c r="H16" s="18">
        <f>_xll.StatCorrelationCoeff( ST_Recreation_20,ST_OtherGoodsServices_19)</f>
        <v>-1.8221352906358144E-2</v>
      </c>
      <c r="I16" s="18">
        <v>1</v>
      </c>
      <c r="J16" s="18"/>
    </row>
    <row r="17" spans="1:10" ht="15" customHeight="1" x14ac:dyDescent="0.25">
      <c r="A17" s="15" t="s">
        <v>9</v>
      </c>
      <c r="B17" s="18">
        <f>_xll.StatCorrelationCoeff( ST_Transportation_21,ST_Allitems_13)</f>
        <v>0.9287206426497806</v>
      </c>
      <c r="C17" s="18">
        <f>_xll.StatCorrelationCoeff( ST_Transportation_21,ST_Apparel_14)</f>
        <v>0.16301453830267035</v>
      </c>
      <c r="D17" s="18">
        <f>_xll.StatCorrelationCoeff( ST_Transportation_21,ST_EducationCommunications_15)</f>
        <v>-4.1355940099504822E-2</v>
      </c>
      <c r="E17" s="18">
        <f>_xll.StatCorrelationCoeff( ST_Transportation_21,ST_FoodBeverages_16)</f>
        <v>1.3226118465928824E-2</v>
      </c>
      <c r="F17" s="18">
        <f>_xll.StatCorrelationCoeff( ST_Transportation_21,ST_Housing_17)</f>
        <v>0.27488652596682356</v>
      </c>
      <c r="G17" s="18">
        <f>_xll.StatCorrelationCoeff( ST_Transportation_21,ST_MedicalCare_18)</f>
        <v>4.9895702096367477E-2</v>
      </c>
      <c r="H17" s="18">
        <f>_xll.StatCorrelationCoeff( ST_Transportation_21,ST_OtherGoodsServices_19)</f>
        <v>2.3980666761438351E-2</v>
      </c>
      <c r="I17" s="18">
        <f>_xll.StatCorrelationCoeff( ST_Transportation_21,ST_Recreation_20)</f>
        <v>0.23114452983624539</v>
      </c>
      <c r="J17" s="18">
        <v>1</v>
      </c>
    </row>
  </sheetData>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8"/>
  <sheetViews>
    <sheetView showGridLines="0" workbookViewId="0"/>
  </sheetViews>
  <sheetFormatPr defaultColWidth="12.7109375" defaultRowHeight="15" x14ac:dyDescent="0.25"/>
  <cols>
    <col min="1" max="2" width="12.7109375" customWidth="1"/>
    <col min="7" max="8" width="12.7109375" customWidth="1"/>
    <col min="13" max="14" width="12.7109375" customWidth="1"/>
    <col min="19" max="20" width="12.7109375" customWidth="1"/>
    <col min="25" max="26" width="12.7109375" customWidth="1"/>
    <col min="31" max="32" width="12.7109375" customWidth="1"/>
    <col min="37" max="38" width="12.7109375" customWidth="1"/>
    <col min="43" max="44" width="12.7109375" customWidth="1"/>
  </cols>
  <sheetData>
    <row r="1" spans="1:2" s="7" customFormat="1" ht="18.75" x14ac:dyDescent="0.3">
      <c r="A1" s="21" t="s">
        <v>90</v>
      </c>
      <c r="B1" s="11"/>
    </row>
    <row r="2" spans="1:2" s="7" customFormat="1" ht="11.25" x14ac:dyDescent="0.2">
      <c r="A2" s="9" t="s">
        <v>81</v>
      </c>
      <c r="B2" s="11" t="s">
        <v>87</v>
      </c>
    </row>
    <row r="3" spans="1:2" s="7" customFormat="1" ht="11.25" x14ac:dyDescent="0.2">
      <c r="A3" s="9" t="s">
        <v>83</v>
      </c>
      <c r="B3" s="11" t="s">
        <v>125</v>
      </c>
    </row>
    <row r="4" spans="1:2" s="7" customFormat="1" ht="11.25" x14ac:dyDescent="0.2">
      <c r="A4" s="9" t="s">
        <v>84</v>
      </c>
      <c r="B4" s="11" t="s">
        <v>126</v>
      </c>
    </row>
    <row r="5" spans="1:2" s="8" customFormat="1" ht="11.25" x14ac:dyDescent="0.2">
      <c r="A5" s="10" t="s">
        <v>85</v>
      </c>
      <c r="B5" s="12" t="s">
        <v>86</v>
      </c>
    </row>
    <row r="7" spans="1:2" ht="15" customHeight="1" x14ac:dyDescent="0.25"/>
    <row r="8" spans="1:2" ht="15" customHeight="1" x14ac:dyDescent="0.25"/>
    <row r="9" spans="1:2" ht="15" customHeight="1" x14ac:dyDescent="0.25"/>
    <row r="10" spans="1:2" ht="15" customHeight="1" x14ac:dyDescent="0.25"/>
    <row r="11" spans="1:2" ht="15" customHeight="1" x14ac:dyDescent="0.25"/>
    <row r="12" spans="1:2" ht="15" customHeight="1" x14ac:dyDescent="0.25"/>
    <row r="13" spans="1:2" ht="15" customHeight="1" x14ac:dyDescent="0.25"/>
    <row r="14" spans="1:2" ht="15" customHeight="1" x14ac:dyDescent="0.25"/>
    <row r="15" spans="1:2" ht="15" customHeight="1" x14ac:dyDescent="0.25"/>
    <row r="16" spans="1:2" ht="15" customHeight="1" x14ac:dyDescent="0.25"/>
    <row r="17" spans="1:44" ht="15" customHeight="1" x14ac:dyDescent="0.25"/>
    <row r="18" spans="1:44" ht="15" customHeight="1" x14ac:dyDescent="0.25"/>
    <row r="19" spans="1:44" ht="15" customHeight="1" x14ac:dyDescent="0.25"/>
    <row r="20" spans="1:44" ht="15" customHeight="1" x14ac:dyDescent="0.25"/>
    <row r="21" spans="1:44" ht="15" customHeight="1" x14ac:dyDescent="0.25"/>
    <row r="22" spans="1:44" ht="15" customHeight="1" x14ac:dyDescent="0.25"/>
    <row r="23" spans="1:44" ht="15" customHeight="1" x14ac:dyDescent="0.25"/>
    <row r="24" spans="1:44" ht="15" customHeight="1" x14ac:dyDescent="0.25">
      <c r="A24" s="19" t="s">
        <v>88</v>
      </c>
      <c r="B24" s="20">
        <f>_xll.StatCorrelationCoeff(ST_Apparel_14,ST_Allitems_13)</f>
        <v>0.29599998585065818</v>
      </c>
      <c r="G24" s="19" t="s">
        <v>88</v>
      </c>
      <c r="H24" s="20">
        <f>_xll.StatCorrelationCoeff(ST_EducationCommunications_15,ST_Allitems_13)</f>
        <v>4.7423962959343736E-2</v>
      </c>
      <c r="M24" s="19" t="s">
        <v>88</v>
      </c>
      <c r="N24" s="20">
        <f>_xll.StatCorrelationCoeff(ST_FoodBeverages_16,ST_Allitems_13)</f>
        <v>0.15373940055118593</v>
      </c>
      <c r="S24" s="19" t="s">
        <v>88</v>
      </c>
      <c r="T24" s="20">
        <f>_xll.StatCorrelationCoeff(ST_Housing_17,ST_Allitems_13)</f>
        <v>0.48220108936806944</v>
      </c>
      <c r="Y24" s="19" t="s">
        <v>88</v>
      </c>
      <c r="Z24" s="20">
        <f>_xll.StatCorrelationCoeff(ST_MedicalCare_18,ST_Allitems_13)</f>
        <v>0.18044655145154259</v>
      </c>
      <c r="AE24" s="19" t="s">
        <v>88</v>
      </c>
      <c r="AF24" s="20">
        <f>_xll.StatCorrelationCoeff(ST_OtherGoodsServices_19,ST_Allitems_13)</f>
        <v>8.1321531506238151E-2</v>
      </c>
      <c r="AK24" s="19" t="s">
        <v>88</v>
      </c>
      <c r="AL24" s="20">
        <f>_xll.StatCorrelationCoeff(ST_Recreation_20,ST_Allitems_13)</f>
        <v>0.36489091119083172</v>
      </c>
      <c r="AQ24" s="19" t="s">
        <v>88</v>
      </c>
      <c r="AR24" s="20">
        <f>_xll.StatCorrelationCoeff(ST_Transportation_21,ST_Allitems_13)</f>
        <v>0.9287206426497806</v>
      </c>
    </row>
    <row r="25" spans="1:44" ht="15" customHeight="1" x14ac:dyDescent="0.25"/>
    <row r="26" spans="1:44" ht="15" customHeight="1" x14ac:dyDescent="0.25"/>
    <row r="27" spans="1:44" ht="15" customHeight="1" x14ac:dyDescent="0.25"/>
    <row r="28" spans="1:44" ht="15" customHeight="1" x14ac:dyDescent="0.25"/>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24</vt:i4>
      </vt:variant>
    </vt:vector>
  </HeadingPairs>
  <TitlesOfParts>
    <vt:vector size="33" baseType="lpstr">
      <vt:lpstr>Source</vt:lpstr>
      <vt:lpstr>Data</vt:lpstr>
      <vt:lpstr>_PalUtilTempWorksheet</vt:lpstr>
      <vt:lpstr>_STDS_DG311B76D2</vt:lpstr>
      <vt:lpstr>_STDS_DG17B7A54A</vt:lpstr>
      <vt:lpstr>Time Series Original Data</vt:lpstr>
      <vt:lpstr>Time Series Differences</vt:lpstr>
      <vt:lpstr>Correlations</vt:lpstr>
      <vt:lpstr>Scatterplots</vt:lpstr>
      <vt:lpstr>ST_Allitems</vt:lpstr>
      <vt:lpstr>ST_Allitems_13</vt:lpstr>
      <vt:lpstr>ST_Apparel</vt:lpstr>
      <vt:lpstr>ST_Apparel_14</vt:lpstr>
      <vt:lpstr>ST_EducationCommunications</vt:lpstr>
      <vt:lpstr>ST_EducationCommunications_15</vt:lpstr>
      <vt:lpstr>ST_FoodBeverages</vt:lpstr>
      <vt:lpstr>ST_FoodBeverages_16</vt:lpstr>
      <vt:lpstr>ST_Housing</vt:lpstr>
      <vt:lpstr>ST_Housing_17</vt:lpstr>
      <vt:lpstr>ST_MedicalCare</vt:lpstr>
      <vt:lpstr>ST_MedicalCare_18</vt:lpstr>
      <vt:lpstr>ST_Month</vt:lpstr>
      <vt:lpstr>ST_Month_12</vt:lpstr>
      <vt:lpstr>ST_OtherGoodsServices</vt:lpstr>
      <vt:lpstr>ST_OtherGoodsServices_19</vt:lpstr>
      <vt:lpstr>ST_Recreation</vt:lpstr>
      <vt:lpstr>ST_Recreation_20</vt:lpstr>
      <vt:lpstr>ST_Transportation</vt:lpstr>
      <vt:lpstr>ST_Transportation_21</vt:lpstr>
      <vt:lpstr>Correlations!StatToolsHeader</vt:lpstr>
      <vt:lpstr>Scatterplots!StatToolsHeader</vt:lpstr>
      <vt:lpstr>'Time Series Differences'!StatToolsHeader</vt:lpstr>
      <vt:lpstr>'Time Series Original Data'!StatToolsHeader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Chris Albright</cp:lastModifiedBy>
  <dcterms:created xsi:type="dcterms:W3CDTF">2010-02-05T18:27:31Z</dcterms:created>
  <dcterms:modified xsi:type="dcterms:W3CDTF">2016-01-22T21:56:12Z</dcterms:modified>
</cp:coreProperties>
</file>