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ryml\Dropbox\ASW Files\BusAnalytics (EBA)\EBA 1e\FINAL SOLUTIONS MANUAL\SolutionsExcelFiles\02_Ch2\"/>
    </mc:Choice>
  </mc:AlternateContent>
  <bookViews>
    <workbookView xWindow="0" yWindow="0" windowWidth="19725" windowHeight="10305"/>
  </bookViews>
  <sheets>
    <sheet name="Data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B39" i="1" l="1"/>
  <c r="C30" i="1" l="1"/>
  <c r="E2" i="1" s="1"/>
  <c r="H2" i="1" s="1"/>
  <c r="B30" i="1"/>
  <c r="D3" i="1" s="1"/>
  <c r="C31" i="1"/>
  <c r="B31" i="1"/>
  <c r="E22" i="1" l="1"/>
  <c r="H22" i="1" s="1"/>
  <c r="E14" i="1"/>
  <c r="H14" i="1" s="1"/>
  <c r="E6" i="1"/>
  <c r="H6" i="1" s="1"/>
  <c r="E28" i="1"/>
  <c r="H28" i="1" s="1"/>
  <c r="E20" i="1"/>
  <c r="H20" i="1" s="1"/>
  <c r="E12" i="1"/>
  <c r="H12" i="1" s="1"/>
  <c r="E4" i="1"/>
  <c r="H4" i="1" s="1"/>
  <c r="E26" i="1"/>
  <c r="H26" i="1" s="1"/>
  <c r="E18" i="1"/>
  <c r="H18" i="1" s="1"/>
  <c r="E10" i="1"/>
  <c r="H10" i="1" s="1"/>
  <c r="E24" i="1"/>
  <c r="H24" i="1" s="1"/>
  <c r="E16" i="1"/>
  <c r="H16" i="1" s="1"/>
  <c r="E8" i="1"/>
  <c r="H8" i="1" s="1"/>
  <c r="G3" i="1"/>
  <c r="D26" i="1"/>
  <c r="D22" i="1"/>
  <c r="D18" i="1"/>
  <c r="D14" i="1"/>
  <c r="D10" i="1"/>
  <c r="D6" i="1"/>
  <c r="D2" i="1"/>
  <c r="E27" i="1"/>
  <c r="H27" i="1" s="1"/>
  <c r="E25" i="1"/>
  <c r="H25" i="1" s="1"/>
  <c r="E23" i="1"/>
  <c r="H23" i="1" s="1"/>
  <c r="E21" i="1"/>
  <c r="H21" i="1" s="1"/>
  <c r="E19" i="1"/>
  <c r="H19" i="1" s="1"/>
  <c r="E17" i="1"/>
  <c r="H17" i="1" s="1"/>
  <c r="E15" i="1"/>
  <c r="H15" i="1" s="1"/>
  <c r="E13" i="1"/>
  <c r="H13" i="1" s="1"/>
  <c r="E11" i="1"/>
  <c r="H11" i="1" s="1"/>
  <c r="E9" i="1"/>
  <c r="H9" i="1" s="1"/>
  <c r="E7" i="1"/>
  <c r="H7" i="1" s="1"/>
  <c r="E5" i="1"/>
  <c r="H5" i="1" s="1"/>
  <c r="E3" i="1"/>
  <c r="H3" i="1" s="1"/>
  <c r="D28" i="1"/>
  <c r="D24" i="1"/>
  <c r="D20" i="1"/>
  <c r="D16" i="1"/>
  <c r="D12" i="1"/>
  <c r="D8" i="1"/>
  <c r="D4" i="1"/>
  <c r="D27" i="1"/>
  <c r="D25" i="1"/>
  <c r="D23" i="1"/>
  <c r="D21" i="1"/>
  <c r="D19" i="1"/>
  <c r="D17" i="1"/>
  <c r="D15" i="1"/>
  <c r="D13" i="1"/>
  <c r="D11" i="1"/>
  <c r="D9" i="1"/>
  <c r="D7" i="1"/>
  <c r="D5" i="1"/>
  <c r="H29" i="1" l="1"/>
  <c r="B35" i="1" s="1"/>
  <c r="F9" i="1"/>
  <c r="G9" i="1"/>
  <c r="F25" i="1"/>
  <c r="G25" i="1"/>
  <c r="F10" i="1"/>
  <c r="G10" i="1"/>
  <c r="F19" i="1"/>
  <c r="G19" i="1"/>
  <c r="F16" i="1"/>
  <c r="G16" i="1"/>
  <c r="F14" i="1"/>
  <c r="G14" i="1"/>
  <c r="F5" i="1"/>
  <c r="G5" i="1"/>
  <c r="F13" i="1"/>
  <c r="G13" i="1"/>
  <c r="F21" i="1"/>
  <c r="G21" i="1"/>
  <c r="F4" i="1"/>
  <c r="G4" i="1"/>
  <c r="F20" i="1"/>
  <c r="G20" i="1"/>
  <c r="F2" i="1"/>
  <c r="G2" i="1"/>
  <c r="F18" i="1"/>
  <c r="G18" i="1"/>
  <c r="F17" i="1"/>
  <c r="G17" i="1"/>
  <c r="F12" i="1"/>
  <c r="G12" i="1"/>
  <c r="F28" i="1"/>
  <c r="G28" i="1"/>
  <c r="F26" i="1"/>
  <c r="G26" i="1"/>
  <c r="F11" i="1"/>
  <c r="G11" i="1"/>
  <c r="F27" i="1"/>
  <c r="G27" i="1"/>
  <c r="F7" i="1"/>
  <c r="G7" i="1"/>
  <c r="F15" i="1"/>
  <c r="G15" i="1"/>
  <c r="F23" i="1"/>
  <c r="G23" i="1"/>
  <c r="F8" i="1"/>
  <c r="G8" i="1"/>
  <c r="F24" i="1"/>
  <c r="G24" i="1"/>
  <c r="F6" i="1"/>
  <c r="G6" i="1"/>
  <c r="F22" i="1"/>
  <c r="G22" i="1"/>
  <c r="F3" i="1"/>
  <c r="G29" i="1" l="1"/>
  <c r="B34" i="1" s="1"/>
  <c r="F29" i="1"/>
  <c r="B33" i="1" s="1"/>
  <c r="B37" i="1" l="1"/>
</calcChain>
</file>

<file path=xl/sharedStrings.xml><?xml version="1.0" encoding="utf-8"?>
<sst xmlns="http://schemas.openxmlformats.org/spreadsheetml/2006/main" count="42" uniqueCount="42">
  <si>
    <t>Jobless Rate (%)</t>
  </si>
  <si>
    <t>Metro Area</t>
  </si>
  <si>
    <t>Atlanta</t>
  </si>
  <si>
    <t>Boston</t>
  </si>
  <si>
    <t>Charlotte</t>
  </si>
  <si>
    <t>Chicago</t>
  </si>
  <si>
    <t>Dallas</t>
  </si>
  <si>
    <t>Denver</t>
  </si>
  <si>
    <t>Detroit</t>
  </si>
  <si>
    <t>Houston</t>
  </si>
  <si>
    <t>Jacksonville</t>
  </si>
  <si>
    <t>Las Vegas</t>
  </si>
  <si>
    <t>Los Angeles</t>
  </si>
  <si>
    <t>Miami</t>
  </si>
  <si>
    <t>New York</t>
  </si>
  <si>
    <t>Orange County</t>
  </si>
  <si>
    <t>Orlando</t>
  </si>
  <si>
    <t>Philadelphia</t>
  </si>
  <si>
    <t>Phoenix</t>
  </si>
  <si>
    <t>Portland</t>
  </si>
  <si>
    <t>Raleigh</t>
  </si>
  <si>
    <t>Sacramento</t>
  </si>
  <si>
    <t>St. Louis</t>
  </si>
  <si>
    <t>San  Diego</t>
  </si>
  <si>
    <t>San Francisco</t>
  </si>
  <si>
    <t>Seattle</t>
  </si>
  <si>
    <t>Tampa</t>
  </si>
  <si>
    <t>Minneapolis</t>
  </si>
  <si>
    <t>Nashville</t>
  </si>
  <si>
    <t>Delinquent Loans (%)</t>
  </si>
  <si>
    <t>Std Dev</t>
  </si>
  <si>
    <t>Mean</t>
  </si>
  <si>
    <t>xi - xbar</t>
  </si>
  <si>
    <t>yi - ybar</t>
  </si>
  <si>
    <t>(xi - xbar)^2</t>
  </si>
  <si>
    <t>(yi - ybar)^2</t>
  </si>
  <si>
    <t xml:space="preserve">sxy = </t>
  </si>
  <si>
    <t xml:space="preserve">sx = </t>
  </si>
  <si>
    <t>(xi - xbar)(yi - ybar)</t>
  </si>
  <si>
    <t xml:space="preserve">sy = </t>
  </si>
  <si>
    <t xml:space="preserve">rxy = </t>
  </si>
  <si>
    <t>CORREL: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</si>
</sst>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2"/>
      <color theme="1"/>
      <name val="Times New Roman"/>
      <family val="2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/>
    <xf numFmtId="0" fontId="2" fillId="0" borderId="1" xfId="0" applyFont="1" applyBorder="1"/>
    <xf numFmtId="0" fontId="0" fillId="0" borderId="1" xfId="0" applyBorder="1"/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Data!$C$1</c:f>
              <c:strCache>
                <c:ptCount val="1"/>
                <c:pt idx="0">
                  <c:v>Delinquent Loans (%)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Data!$B$2:$B$28</c:f>
              <c:numCache>
                <c:formatCode>General</c:formatCode>
                <c:ptCount val="27"/>
                <c:pt idx="0">
                  <c:v>7.1</c:v>
                </c:pt>
                <c:pt idx="1">
                  <c:v>5.2</c:v>
                </c:pt>
                <c:pt idx="2">
                  <c:v>7.8</c:v>
                </c:pt>
                <c:pt idx="3">
                  <c:v>7.8</c:v>
                </c:pt>
                <c:pt idx="4">
                  <c:v>5.8</c:v>
                </c:pt>
                <c:pt idx="5">
                  <c:v>5.8</c:v>
                </c:pt>
                <c:pt idx="6">
                  <c:v>9.3000000000000007</c:v>
                </c:pt>
                <c:pt idx="7">
                  <c:v>5.7</c:v>
                </c:pt>
                <c:pt idx="8">
                  <c:v>7.3</c:v>
                </c:pt>
                <c:pt idx="9">
                  <c:v>7.6</c:v>
                </c:pt>
                <c:pt idx="10">
                  <c:v>8.1999999999999993</c:v>
                </c:pt>
                <c:pt idx="11">
                  <c:v>7.1</c:v>
                </c:pt>
                <c:pt idx="12">
                  <c:v>6.3</c:v>
                </c:pt>
                <c:pt idx="13">
                  <c:v>6.6</c:v>
                </c:pt>
                <c:pt idx="14">
                  <c:v>6.2</c:v>
                </c:pt>
                <c:pt idx="15">
                  <c:v>6.3</c:v>
                </c:pt>
                <c:pt idx="16" formatCode="0.0">
                  <c:v>7</c:v>
                </c:pt>
                <c:pt idx="17">
                  <c:v>6.2</c:v>
                </c:pt>
                <c:pt idx="18">
                  <c:v>5.5</c:v>
                </c:pt>
                <c:pt idx="19">
                  <c:v>6.5</c:v>
                </c:pt>
                <c:pt idx="20" formatCode="0.0">
                  <c:v>6</c:v>
                </c:pt>
                <c:pt idx="21">
                  <c:v>8.3000000000000007</c:v>
                </c:pt>
                <c:pt idx="22">
                  <c:v>7.5</c:v>
                </c:pt>
                <c:pt idx="23">
                  <c:v>7.1</c:v>
                </c:pt>
                <c:pt idx="24">
                  <c:v>6.8</c:v>
                </c:pt>
                <c:pt idx="25">
                  <c:v>5.5</c:v>
                </c:pt>
                <c:pt idx="26">
                  <c:v>7.5</c:v>
                </c:pt>
              </c:numCache>
            </c:numRef>
          </c:xVal>
          <c:yVal>
            <c:numRef>
              <c:f>Data!$C$2:$C$28</c:f>
              <c:numCache>
                <c:formatCode>0.00</c:formatCode>
                <c:ptCount val="27"/>
                <c:pt idx="0">
                  <c:v>7.02</c:v>
                </c:pt>
                <c:pt idx="1">
                  <c:v>5.31</c:v>
                </c:pt>
                <c:pt idx="2">
                  <c:v>5.38</c:v>
                </c:pt>
                <c:pt idx="3">
                  <c:v>5.4</c:v>
                </c:pt>
                <c:pt idx="4">
                  <c:v>5</c:v>
                </c:pt>
                <c:pt idx="5">
                  <c:v>4.07</c:v>
                </c:pt>
                <c:pt idx="6">
                  <c:v>6.53</c:v>
                </c:pt>
                <c:pt idx="7">
                  <c:v>5.57</c:v>
                </c:pt>
                <c:pt idx="8">
                  <c:v>6.99</c:v>
                </c:pt>
                <c:pt idx="9">
                  <c:v>11.12</c:v>
                </c:pt>
                <c:pt idx="10">
                  <c:v>7.56</c:v>
                </c:pt>
                <c:pt idx="11">
                  <c:v>12.11</c:v>
                </c:pt>
                <c:pt idx="12">
                  <c:v>4.3899999999999997</c:v>
                </c:pt>
                <c:pt idx="13">
                  <c:v>4.78</c:v>
                </c:pt>
                <c:pt idx="14">
                  <c:v>5.78</c:v>
                </c:pt>
                <c:pt idx="15">
                  <c:v>6.08</c:v>
                </c:pt>
                <c:pt idx="16">
                  <c:v>10.050000000000001</c:v>
                </c:pt>
                <c:pt idx="17">
                  <c:v>4.75</c:v>
                </c:pt>
                <c:pt idx="18">
                  <c:v>7.22</c:v>
                </c:pt>
                <c:pt idx="19">
                  <c:v>3.79</c:v>
                </c:pt>
                <c:pt idx="20">
                  <c:v>3.62</c:v>
                </c:pt>
                <c:pt idx="21">
                  <c:v>9.24</c:v>
                </c:pt>
                <c:pt idx="22">
                  <c:v>4.4000000000000004</c:v>
                </c:pt>
                <c:pt idx="23">
                  <c:v>6.91</c:v>
                </c:pt>
                <c:pt idx="24">
                  <c:v>5.57</c:v>
                </c:pt>
                <c:pt idx="25">
                  <c:v>3.87</c:v>
                </c:pt>
                <c:pt idx="26">
                  <c:v>8.42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0986288"/>
        <c:axId val="670986848"/>
      </c:scatterChart>
      <c:valAx>
        <c:axId val="670986288"/>
        <c:scaling>
          <c:orientation val="minMax"/>
          <c:min val="4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/>
                  <a:t>Jobless Rate (%)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70986848"/>
        <c:crosses val="autoZero"/>
        <c:crossBetween val="midCat"/>
      </c:valAx>
      <c:valAx>
        <c:axId val="67098684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/>
                  <a:t>Delinquent Loans (%)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709862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295275</xdr:colOff>
      <xdr:row>11</xdr:row>
      <xdr:rowOff>57150</xdr:rowOff>
    </xdr:from>
    <xdr:to>
      <xdr:col>15</xdr:col>
      <xdr:colOff>238125</xdr:colOff>
      <xdr:row>25</xdr:row>
      <xdr:rowOff>190500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topLeftCell="A13" workbookViewId="0">
      <selection activeCell="A37" sqref="A37:A39"/>
    </sheetView>
  </sheetViews>
  <sheetFormatPr defaultRowHeight="15.75" x14ac:dyDescent="0.25"/>
  <cols>
    <col min="1" max="1" width="12.625" customWidth="1"/>
    <col min="2" max="2" width="16.25" style="3" customWidth="1"/>
    <col min="3" max="3" width="19.5" style="3" customWidth="1"/>
    <col min="6" max="6" width="18.125" bestFit="1" customWidth="1"/>
  </cols>
  <sheetData>
    <row r="1" spans="1:8" x14ac:dyDescent="0.25">
      <c r="A1" s="1" t="s">
        <v>1</v>
      </c>
      <c r="B1" s="2" t="s">
        <v>0</v>
      </c>
      <c r="C1" s="2" t="s">
        <v>29</v>
      </c>
      <c r="D1" s="7" t="s">
        <v>32</v>
      </c>
      <c r="E1" s="7" t="s">
        <v>33</v>
      </c>
      <c r="F1" s="7" t="s">
        <v>38</v>
      </c>
      <c r="G1" s="7" t="s">
        <v>34</v>
      </c>
      <c r="H1" s="7" t="s">
        <v>35</v>
      </c>
    </row>
    <row r="2" spans="1:8" x14ac:dyDescent="0.25">
      <c r="A2" t="s">
        <v>2</v>
      </c>
      <c r="B2" s="3">
        <v>7.1</v>
      </c>
      <c r="C2" s="4">
        <v>7.02</v>
      </c>
      <c r="D2">
        <f>B2-$B$30</f>
        <v>0.28518518518518476</v>
      </c>
      <c r="E2" s="6">
        <f>C2-$C$30</f>
        <v>0.68925925925925835</v>
      </c>
      <c r="F2" s="6">
        <f>D2*E2</f>
        <v>0.19656652949245487</v>
      </c>
      <c r="G2">
        <f>D2^2</f>
        <v>8.1330589849108126E-2</v>
      </c>
      <c r="H2">
        <f>E2^2</f>
        <v>0.4750783264746215</v>
      </c>
    </row>
    <row r="3" spans="1:8" x14ac:dyDescent="0.25">
      <c r="A3" t="s">
        <v>3</v>
      </c>
      <c r="B3" s="3">
        <v>5.2</v>
      </c>
      <c r="C3" s="4">
        <v>5.31</v>
      </c>
      <c r="D3">
        <f t="shared" ref="D3:D28" si="0">B3-$B$30</f>
        <v>-1.6148148148148147</v>
      </c>
      <c r="E3" s="6">
        <f t="shared" ref="E3:E28" si="1">C3-$C$30</f>
        <v>-1.0207407407407416</v>
      </c>
      <c r="F3" s="6">
        <f t="shared" ref="F3:F28" si="2">D3*E3</f>
        <v>1.6483072702331976</v>
      </c>
      <c r="G3">
        <f t="shared" ref="G3:G28" si="3">D3^2</f>
        <v>2.6076268861454044</v>
      </c>
      <c r="H3">
        <f t="shared" ref="H3:H28" si="4">E3^2</f>
        <v>1.0419116598079579</v>
      </c>
    </row>
    <row r="4" spans="1:8" x14ac:dyDescent="0.25">
      <c r="A4" t="s">
        <v>4</v>
      </c>
      <c r="B4" s="3">
        <v>7.8</v>
      </c>
      <c r="C4" s="4">
        <v>5.38</v>
      </c>
      <c r="D4">
        <f t="shared" si="0"/>
        <v>0.98518518518518494</v>
      </c>
      <c r="E4" s="6">
        <f t="shared" si="1"/>
        <v>-0.95074074074074133</v>
      </c>
      <c r="F4" s="6">
        <f t="shared" si="2"/>
        <v>-0.93665569272976712</v>
      </c>
      <c r="G4">
        <f t="shared" si="3"/>
        <v>0.9705898491083671</v>
      </c>
      <c r="H4">
        <f t="shared" si="4"/>
        <v>0.90390795610425356</v>
      </c>
    </row>
    <row r="5" spans="1:8" x14ac:dyDescent="0.25">
      <c r="A5" t="s">
        <v>5</v>
      </c>
      <c r="B5" s="3">
        <v>7.8</v>
      </c>
      <c r="C5" s="4">
        <v>5.4</v>
      </c>
      <c r="D5">
        <f t="shared" si="0"/>
        <v>0.98518518518518494</v>
      </c>
      <c r="E5" s="6">
        <f t="shared" si="1"/>
        <v>-0.93074074074074087</v>
      </c>
      <c r="F5" s="6">
        <f t="shared" si="2"/>
        <v>-0.91695198902606301</v>
      </c>
      <c r="G5">
        <f t="shared" si="3"/>
        <v>0.9705898491083671</v>
      </c>
      <c r="H5">
        <f t="shared" si="4"/>
        <v>0.86627832647462299</v>
      </c>
    </row>
    <row r="6" spans="1:8" x14ac:dyDescent="0.25">
      <c r="A6" t="s">
        <v>6</v>
      </c>
      <c r="B6" s="3">
        <v>5.8</v>
      </c>
      <c r="C6" s="4">
        <v>5</v>
      </c>
      <c r="D6">
        <f t="shared" si="0"/>
        <v>-1.0148148148148151</v>
      </c>
      <c r="E6" s="6">
        <f t="shared" si="1"/>
        <v>-1.3307407407407412</v>
      </c>
      <c r="F6" s="6">
        <f t="shared" si="2"/>
        <v>1.3504554183813451</v>
      </c>
      <c r="G6">
        <f t="shared" si="3"/>
        <v>1.0298491083676273</v>
      </c>
      <c r="H6">
        <f t="shared" si="4"/>
        <v>1.7708709190672167</v>
      </c>
    </row>
    <row r="7" spans="1:8" x14ac:dyDescent="0.25">
      <c r="A7" t="s">
        <v>7</v>
      </c>
      <c r="B7" s="3">
        <v>5.8</v>
      </c>
      <c r="C7" s="4">
        <v>4.07</v>
      </c>
      <c r="D7">
        <f t="shared" si="0"/>
        <v>-1.0148148148148151</v>
      </c>
      <c r="E7" s="6">
        <f t="shared" si="1"/>
        <v>-2.2607407407407409</v>
      </c>
      <c r="F7" s="6">
        <f t="shared" si="2"/>
        <v>2.2942331961591229</v>
      </c>
      <c r="G7">
        <f t="shared" si="3"/>
        <v>1.0298491083676273</v>
      </c>
      <c r="H7">
        <f t="shared" si="4"/>
        <v>5.1109486968449938</v>
      </c>
    </row>
    <row r="8" spans="1:8" x14ac:dyDescent="0.25">
      <c r="A8" t="s">
        <v>8</v>
      </c>
      <c r="B8" s="3">
        <v>9.3000000000000007</v>
      </c>
      <c r="C8" s="4">
        <v>6.53</v>
      </c>
      <c r="D8">
        <f t="shared" si="0"/>
        <v>2.4851851851851858</v>
      </c>
      <c r="E8" s="6">
        <f t="shared" si="1"/>
        <v>0.19925925925925903</v>
      </c>
      <c r="F8" s="6">
        <f t="shared" si="2"/>
        <v>0.49519615912208459</v>
      </c>
      <c r="G8">
        <f t="shared" si="3"/>
        <v>6.1761454046639264</v>
      </c>
      <c r="H8">
        <f t="shared" si="4"/>
        <v>3.9704252400548604E-2</v>
      </c>
    </row>
    <row r="9" spans="1:8" x14ac:dyDescent="0.25">
      <c r="A9" t="s">
        <v>9</v>
      </c>
      <c r="B9" s="3">
        <v>5.7</v>
      </c>
      <c r="C9" s="4">
        <v>5.57</v>
      </c>
      <c r="D9">
        <f t="shared" si="0"/>
        <v>-1.1148148148148147</v>
      </c>
      <c r="E9" s="6">
        <f t="shared" si="1"/>
        <v>-0.76074074074074094</v>
      </c>
      <c r="F9" s="6">
        <f t="shared" si="2"/>
        <v>0.84808504801097406</v>
      </c>
      <c r="G9">
        <f t="shared" si="3"/>
        <v>1.2428120713305897</v>
      </c>
      <c r="H9">
        <f t="shared" si="4"/>
        <v>0.57872647462277127</v>
      </c>
    </row>
    <row r="10" spans="1:8" x14ac:dyDescent="0.25">
      <c r="A10" t="s">
        <v>10</v>
      </c>
      <c r="B10" s="3">
        <v>7.3</v>
      </c>
      <c r="C10" s="4">
        <v>6.99</v>
      </c>
      <c r="D10">
        <f t="shared" si="0"/>
        <v>0.48518518518518494</v>
      </c>
      <c r="E10" s="6">
        <f t="shared" si="1"/>
        <v>0.65925925925925899</v>
      </c>
      <c r="F10" s="6">
        <f t="shared" si="2"/>
        <v>0.31986282578875141</v>
      </c>
      <c r="G10">
        <f t="shared" si="3"/>
        <v>0.23540466392318221</v>
      </c>
      <c r="H10">
        <f t="shared" si="4"/>
        <v>0.43462277091906687</v>
      </c>
    </row>
    <row r="11" spans="1:8" x14ac:dyDescent="0.25">
      <c r="A11" t="s">
        <v>11</v>
      </c>
      <c r="B11" s="3">
        <v>7.6</v>
      </c>
      <c r="C11" s="4">
        <v>11.12</v>
      </c>
      <c r="D11">
        <f t="shared" si="0"/>
        <v>0.78518518518518476</v>
      </c>
      <c r="E11" s="6">
        <f t="shared" si="1"/>
        <v>4.789259259259258</v>
      </c>
      <c r="F11" s="6">
        <f t="shared" si="2"/>
        <v>3.7604554183813415</v>
      </c>
      <c r="G11">
        <f t="shared" si="3"/>
        <v>0.61651577503429289</v>
      </c>
      <c r="H11">
        <f t="shared" si="4"/>
        <v>22.937004252400538</v>
      </c>
    </row>
    <row r="12" spans="1:8" x14ac:dyDescent="0.25">
      <c r="A12" t="s">
        <v>12</v>
      </c>
      <c r="B12" s="3">
        <v>8.1999999999999993</v>
      </c>
      <c r="C12" s="4">
        <v>7.56</v>
      </c>
      <c r="D12">
        <f t="shared" si="0"/>
        <v>1.3851851851851844</v>
      </c>
      <c r="E12" s="6">
        <f t="shared" si="1"/>
        <v>1.2292592592592584</v>
      </c>
      <c r="F12" s="6">
        <f t="shared" si="2"/>
        <v>1.7027517146776385</v>
      </c>
      <c r="G12">
        <f t="shared" si="3"/>
        <v>1.9187379972565137</v>
      </c>
      <c r="H12">
        <f t="shared" si="4"/>
        <v>1.5110783264746206</v>
      </c>
    </row>
    <row r="13" spans="1:8" x14ac:dyDescent="0.25">
      <c r="A13" t="s">
        <v>13</v>
      </c>
      <c r="B13" s="3">
        <v>7.1</v>
      </c>
      <c r="C13" s="4">
        <v>12.11</v>
      </c>
      <c r="D13">
        <f t="shared" si="0"/>
        <v>0.28518518518518476</v>
      </c>
      <c r="E13" s="6">
        <f t="shared" si="1"/>
        <v>5.7792592592592582</v>
      </c>
      <c r="F13" s="6">
        <f t="shared" si="2"/>
        <v>1.6481591220850453</v>
      </c>
      <c r="G13">
        <f t="shared" si="3"/>
        <v>8.1330589849108126E-2</v>
      </c>
      <c r="H13">
        <f t="shared" si="4"/>
        <v>33.39983758573387</v>
      </c>
    </row>
    <row r="14" spans="1:8" x14ac:dyDescent="0.25">
      <c r="A14" t="s">
        <v>27</v>
      </c>
      <c r="B14" s="3">
        <v>6.3</v>
      </c>
      <c r="C14" s="4">
        <v>4.3899999999999997</v>
      </c>
      <c r="D14">
        <f t="shared" si="0"/>
        <v>-0.51481481481481506</v>
      </c>
      <c r="E14" s="6">
        <f t="shared" si="1"/>
        <v>-1.9407407407407415</v>
      </c>
      <c r="F14" s="6">
        <f t="shared" si="2"/>
        <v>0.99912208504801181</v>
      </c>
      <c r="G14">
        <f t="shared" si="3"/>
        <v>0.26503429355281233</v>
      </c>
      <c r="H14">
        <f t="shared" si="4"/>
        <v>3.766474622770922</v>
      </c>
    </row>
    <row r="15" spans="1:8" x14ac:dyDescent="0.25">
      <c r="A15" t="s">
        <v>28</v>
      </c>
      <c r="B15" s="3">
        <v>6.6</v>
      </c>
      <c r="C15" s="4">
        <v>4.78</v>
      </c>
      <c r="D15">
        <f t="shared" si="0"/>
        <v>-0.21481481481481524</v>
      </c>
      <c r="E15" s="6">
        <f t="shared" si="1"/>
        <v>-1.550740740740741</v>
      </c>
      <c r="F15" s="6">
        <f t="shared" si="2"/>
        <v>0.33312208504801166</v>
      </c>
      <c r="G15">
        <f t="shared" si="3"/>
        <v>4.6145404663923362E-2</v>
      </c>
      <c r="H15">
        <f t="shared" si="4"/>
        <v>2.4047968449931418</v>
      </c>
    </row>
    <row r="16" spans="1:8" x14ac:dyDescent="0.25">
      <c r="A16" t="s">
        <v>14</v>
      </c>
      <c r="B16" s="3">
        <v>6.2</v>
      </c>
      <c r="C16" s="4">
        <v>5.78</v>
      </c>
      <c r="D16">
        <f t="shared" si="0"/>
        <v>-0.6148148148148147</v>
      </c>
      <c r="E16" s="6">
        <f t="shared" si="1"/>
        <v>-0.55074074074074097</v>
      </c>
      <c r="F16" s="6">
        <f t="shared" si="2"/>
        <v>0.33860356652949253</v>
      </c>
      <c r="G16">
        <f t="shared" si="3"/>
        <v>0.37799725651577487</v>
      </c>
      <c r="H16">
        <f t="shared" si="4"/>
        <v>0.30331536351166005</v>
      </c>
    </row>
    <row r="17" spans="1:8" x14ac:dyDescent="0.25">
      <c r="A17" t="s">
        <v>15</v>
      </c>
      <c r="B17" s="3">
        <v>6.3</v>
      </c>
      <c r="C17" s="4">
        <v>6.08</v>
      </c>
      <c r="D17">
        <f t="shared" si="0"/>
        <v>-0.51481481481481506</v>
      </c>
      <c r="E17" s="6">
        <f t="shared" si="1"/>
        <v>-0.25074074074074115</v>
      </c>
      <c r="F17" s="6">
        <f t="shared" si="2"/>
        <v>0.1290850480109742</v>
      </c>
      <c r="G17">
        <f t="shared" si="3"/>
        <v>0.26503429355281233</v>
      </c>
      <c r="H17">
        <f t="shared" si="4"/>
        <v>6.2870919067215564E-2</v>
      </c>
    </row>
    <row r="18" spans="1:8" x14ac:dyDescent="0.25">
      <c r="A18" t="s">
        <v>16</v>
      </c>
      <c r="B18" s="5">
        <v>7</v>
      </c>
      <c r="C18" s="4">
        <v>10.050000000000001</v>
      </c>
      <c r="D18">
        <f t="shared" si="0"/>
        <v>0.18518518518518512</v>
      </c>
      <c r="E18" s="6">
        <f t="shared" si="1"/>
        <v>3.7192592592592595</v>
      </c>
      <c r="F18" s="6">
        <f t="shared" si="2"/>
        <v>0.6887517146776404</v>
      </c>
      <c r="G18">
        <f t="shared" si="3"/>
        <v>3.4293552812071304E-2</v>
      </c>
      <c r="H18">
        <f t="shared" si="4"/>
        <v>13.832889437585736</v>
      </c>
    </row>
    <row r="19" spans="1:8" x14ac:dyDescent="0.25">
      <c r="A19" t="s">
        <v>17</v>
      </c>
      <c r="B19" s="3">
        <v>6.2</v>
      </c>
      <c r="C19" s="4">
        <v>4.75</v>
      </c>
      <c r="D19">
        <f t="shared" si="0"/>
        <v>-0.6148148148148147</v>
      </c>
      <c r="E19" s="6">
        <f t="shared" si="1"/>
        <v>-1.5807407407407412</v>
      </c>
      <c r="F19" s="6">
        <f t="shared" si="2"/>
        <v>0.97186282578875183</v>
      </c>
      <c r="G19">
        <f t="shared" si="3"/>
        <v>0.37799725651577487</v>
      </c>
      <c r="H19">
        <f t="shared" si="4"/>
        <v>2.4987412894375871</v>
      </c>
    </row>
    <row r="20" spans="1:8" x14ac:dyDescent="0.25">
      <c r="A20" t="s">
        <v>18</v>
      </c>
      <c r="B20" s="3">
        <v>5.5</v>
      </c>
      <c r="C20" s="4">
        <v>7.22</v>
      </c>
      <c r="D20">
        <f t="shared" si="0"/>
        <v>-1.3148148148148149</v>
      </c>
      <c r="E20" s="6">
        <f t="shared" si="1"/>
        <v>0.88925925925925853</v>
      </c>
      <c r="F20" s="6">
        <f t="shared" si="2"/>
        <v>-1.1692112482853214</v>
      </c>
      <c r="G20">
        <f t="shared" si="3"/>
        <v>1.728737997256516</v>
      </c>
      <c r="H20">
        <f t="shared" si="4"/>
        <v>0.79078203017832516</v>
      </c>
    </row>
    <row r="21" spans="1:8" x14ac:dyDescent="0.25">
      <c r="A21" t="s">
        <v>19</v>
      </c>
      <c r="B21" s="3">
        <v>6.5</v>
      </c>
      <c r="C21" s="4">
        <v>3.79</v>
      </c>
      <c r="D21">
        <f t="shared" si="0"/>
        <v>-0.31481481481481488</v>
      </c>
      <c r="E21" s="6">
        <f t="shared" si="1"/>
        <v>-2.5407407407407412</v>
      </c>
      <c r="F21" s="6">
        <f t="shared" si="2"/>
        <v>0.79986282578875201</v>
      </c>
      <c r="G21">
        <f t="shared" si="3"/>
        <v>9.9108367626886185E-2</v>
      </c>
      <c r="H21">
        <f t="shared" si="4"/>
        <v>6.4553635116598098</v>
      </c>
    </row>
    <row r="22" spans="1:8" x14ac:dyDescent="0.25">
      <c r="A22" t="s">
        <v>20</v>
      </c>
      <c r="B22" s="5">
        <v>6</v>
      </c>
      <c r="C22" s="4">
        <v>3.62</v>
      </c>
      <c r="D22">
        <f t="shared" si="0"/>
        <v>-0.81481481481481488</v>
      </c>
      <c r="E22" s="6">
        <f t="shared" si="1"/>
        <v>-2.7107407407407411</v>
      </c>
      <c r="F22" s="6">
        <f t="shared" si="2"/>
        <v>2.208751714677641</v>
      </c>
      <c r="G22">
        <f t="shared" si="3"/>
        <v>0.66392318244170112</v>
      </c>
      <c r="H22">
        <f t="shared" si="4"/>
        <v>7.3481153635116616</v>
      </c>
    </row>
    <row r="23" spans="1:8" x14ac:dyDescent="0.25">
      <c r="A23" t="s">
        <v>21</v>
      </c>
      <c r="B23" s="3">
        <v>8.3000000000000007</v>
      </c>
      <c r="C23" s="4">
        <v>9.24</v>
      </c>
      <c r="D23">
        <f t="shared" si="0"/>
        <v>1.4851851851851858</v>
      </c>
      <c r="E23" s="6">
        <f t="shared" si="1"/>
        <v>2.909259259259259</v>
      </c>
      <c r="F23" s="6">
        <f t="shared" si="2"/>
        <v>4.3207887517146792</v>
      </c>
      <c r="G23">
        <f t="shared" si="3"/>
        <v>2.2057750342935547</v>
      </c>
      <c r="H23">
        <f t="shared" si="4"/>
        <v>8.4637894375857314</v>
      </c>
    </row>
    <row r="24" spans="1:8" x14ac:dyDescent="0.25">
      <c r="A24" t="s">
        <v>22</v>
      </c>
      <c r="B24" s="3">
        <v>7.5</v>
      </c>
      <c r="C24" s="4">
        <v>4.4000000000000004</v>
      </c>
      <c r="D24">
        <f t="shared" si="0"/>
        <v>0.68518518518518512</v>
      </c>
      <c r="E24" s="6">
        <f t="shared" si="1"/>
        <v>-1.9307407407407409</v>
      </c>
      <c r="F24" s="6">
        <f t="shared" si="2"/>
        <v>-1.322914951989026</v>
      </c>
      <c r="G24">
        <f t="shared" si="3"/>
        <v>0.46947873799725642</v>
      </c>
      <c r="H24">
        <f t="shared" si="4"/>
        <v>3.727759807956105</v>
      </c>
    </row>
    <row r="25" spans="1:8" x14ac:dyDescent="0.25">
      <c r="A25" t="s">
        <v>23</v>
      </c>
      <c r="B25" s="3">
        <v>7.1</v>
      </c>
      <c r="C25" s="4">
        <v>6.91</v>
      </c>
      <c r="D25">
        <f t="shared" si="0"/>
        <v>0.28518518518518476</v>
      </c>
      <c r="E25" s="6">
        <f t="shared" si="1"/>
        <v>0.57925925925925892</v>
      </c>
      <c r="F25" s="6">
        <f t="shared" si="2"/>
        <v>0.16519615912208471</v>
      </c>
      <c r="G25">
        <f t="shared" si="3"/>
        <v>8.1330589849108126E-2</v>
      </c>
      <c r="H25">
        <f t="shared" si="4"/>
        <v>0.33554128943758532</v>
      </c>
    </row>
    <row r="26" spans="1:8" x14ac:dyDescent="0.25">
      <c r="A26" t="s">
        <v>24</v>
      </c>
      <c r="B26" s="3">
        <v>6.8</v>
      </c>
      <c r="C26" s="4">
        <v>5.57</v>
      </c>
      <c r="D26">
        <f t="shared" si="0"/>
        <v>-1.4814814814815058E-2</v>
      </c>
      <c r="E26" s="6">
        <f t="shared" si="1"/>
        <v>-0.76074074074074094</v>
      </c>
      <c r="F26" s="6">
        <f t="shared" si="2"/>
        <v>1.127023319615931E-2</v>
      </c>
      <c r="G26">
        <f t="shared" si="3"/>
        <v>2.1947873799726372E-4</v>
      </c>
      <c r="H26">
        <f t="shared" si="4"/>
        <v>0.57872647462277127</v>
      </c>
    </row>
    <row r="27" spans="1:8" x14ac:dyDescent="0.25">
      <c r="A27" t="s">
        <v>25</v>
      </c>
      <c r="B27" s="3">
        <v>5.5</v>
      </c>
      <c r="C27" s="4">
        <v>3.87</v>
      </c>
      <c r="D27">
        <f t="shared" si="0"/>
        <v>-1.3148148148148149</v>
      </c>
      <c r="E27" s="6">
        <f t="shared" si="1"/>
        <v>-2.4607407407407411</v>
      </c>
      <c r="F27" s="6">
        <f t="shared" si="2"/>
        <v>3.2354183813443078</v>
      </c>
      <c r="G27">
        <f t="shared" si="3"/>
        <v>1.728737997256516</v>
      </c>
      <c r="H27">
        <f t="shared" si="4"/>
        <v>6.0552449931412911</v>
      </c>
    </row>
    <row r="28" spans="1:8" x14ac:dyDescent="0.25">
      <c r="A28" t="s">
        <v>26</v>
      </c>
      <c r="B28" s="3">
        <v>7.5</v>
      </c>
      <c r="C28" s="4">
        <v>8.42</v>
      </c>
      <c r="D28">
        <f t="shared" si="0"/>
        <v>0.68518518518518512</v>
      </c>
      <c r="E28" s="6">
        <f t="shared" si="1"/>
        <v>2.0892592592592587</v>
      </c>
      <c r="F28" s="8">
        <f t="shared" si="2"/>
        <v>1.4315294924554178</v>
      </c>
      <c r="G28" s="8">
        <f t="shared" si="3"/>
        <v>0.46947873799725642</v>
      </c>
      <c r="H28" s="8">
        <f t="shared" si="4"/>
        <v>4.3650042524005466</v>
      </c>
    </row>
    <row r="29" spans="1:8" x14ac:dyDescent="0.25">
      <c r="F29">
        <f>SUM(F2:F28)</f>
        <v>25.551703703703705</v>
      </c>
      <c r="G29">
        <f>SUM(G2:G28)</f>
        <v>25.774074074074079</v>
      </c>
      <c r="H29">
        <f>SUM(H2:H28)</f>
        <v>130.05938518518519</v>
      </c>
    </row>
    <row r="30" spans="1:8" x14ac:dyDescent="0.25">
      <c r="A30" t="s">
        <v>31</v>
      </c>
      <c r="B30" s="3">
        <f>AVERAGE(B2:B28)</f>
        <v>6.8148148148148149</v>
      </c>
      <c r="C30" s="3">
        <f>AVERAGE(C2:C28)</f>
        <v>6.3307407407407412</v>
      </c>
    </row>
    <row r="31" spans="1:8" x14ac:dyDescent="0.25">
      <c r="A31" t="s">
        <v>30</v>
      </c>
      <c r="B31" s="3">
        <f>_xlfn.STDEV.S(B2:B28)</f>
        <v>0.99564579108765083</v>
      </c>
      <c r="C31" s="3">
        <f>_xlfn.STDEV.S(C2:C28)</f>
        <v>2.2365786473057563</v>
      </c>
    </row>
    <row r="32" spans="1:8" x14ac:dyDescent="0.25">
      <c r="A32" s="10"/>
    </row>
    <row r="33" spans="1:2" x14ac:dyDescent="0.25">
      <c r="A33" s="10" t="s">
        <v>36</v>
      </c>
      <c r="B33" s="3">
        <f>F29/26</f>
        <v>0.98275783475783485</v>
      </c>
    </row>
    <row r="34" spans="1:2" x14ac:dyDescent="0.25">
      <c r="A34" s="10" t="s">
        <v>37</v>
      </c>
      <c r="B34" s="3">
        <f>SQRT(G29/26)</f>
        <v>0.9956457910876445</v>
      </c>
    </row>
    <row r="35" spans="1:2" x14ac:dyDescent="0.25">
      <c r="A35" s="10" t="s">
        <v>39</v>
      </c>
      <c r="B35" s="3">
        <f>SQRT(H29/26)</f>
        <v>2.2365786473057563</v>
      </c>
    </row>
    <row r="36" spans="1:2" x14ac:dyDescent="0.25">
      <c r="A36" s="10"/>
    </row>
    <row r="37" spans="1:2" x14ac:dyDescent="0.25">
      <c r="A37" s="11" t="s">
        <v>40</v>
      </c>
      <c r="B37" s="3">
        <f>B33/(B34*B35)</f>
        <v>0.44132393135015585</v>
      </c>
    </row>
    <row r="38" spans="1:2" x14ac:dyDescent="0.25">
      <c r="A38" s="9"/>
    </row>
    <row r="39" spans="1:2" x14ac:dyDescent="0.25">
      <c r="A39" s="12" t="s">
        <v>41</v>
      </c>
      <c r="B39" s="3">
        <f>CORREL(B2:B28,C2:C28)</f>
        <v>0.4413239313501558</v>
      </c>
    </row>
  </sheetData>
  <pageMargins left="0.7" right="0.7" top="0.75" bottom="0.75" header="0.3" footer="0.3"/>
  <pageSetup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Anderson</dc:creator>
  <cp:lastModifiedBy>Michael Fry</cp:lastModifiedBy>
  <dcterms:created xsi:type="dcterms:W3CDTF">2009-02-02T16:24:23Z</dcterms:created>
  <dcterms:modified xsi:type="dcterms:W3CDTF">2014-07-28T22:50:45Z</dcterms:modified>
</cp:coreProperties>
</file>