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1" i="1"/>
  <c r="F77" s="1"/>
  <c r="F81" s="1"/>
  <c r="F85" s="1"/>
  <c r="G68"/>
  <c r="G71" s="1"/>
  <c r="G77" s="1"/>
  <c r="G81" s="1"/>
  <c r="G85" s="1"/>
  <c r="F68"/>
  <c r="H65"/>
  <c r="H68" s="1"/>
  <c r="H71" s="1"/>
  <c r="H77" s="1"/>
  <c r="H81" s="1"/>
  <c r="H85" s="1"/>
  <c r="G65"/>
  <c r="F65"/>
  <c r="E65"/>
  <c r="E68" s="1"/>
  <c r="E71" s="1"/>
  <c r="E77" s="1"/>
  <c r="E81" s="1"/>
  <c r="E85" s="1"/>
  <c r="D65"/>
  <c r="D68" s="1"/>
  <c r="D71" s="1"/>
  <c r="D77" s="1"/>
  <c r="D81" s="1"/>
  <c r="D85" s="1"/>
  <c r="H50"/>
  <c r="G50"/>
  <c r="F50"/>
  <c r="E50"/>
  <c r="D50"/>
  <c r="F42"/>
  <c r="F52" s="1"/>
  <c r="H36"/>
  <c r="H42" s="1"/>
  <c r="H52" s="1"/>
  <c r="G36"/>
  <c r="G42" s="1"/>
  <c r="G52" s="1"/>
  <c r="F36"/>
  <c r="E36"/>
  <c r="E42" s="1"/>
  <c r="E52" s="1"/>
  <c r="D36"/>
  <c r="D42" s="1"/>
  <c r="D52" s="1"/>
  <c r="H27"/>
  <c r="E27"/>
  <c r="D27"/>
  <c r="H23"/>
  <c r="G23"/>
  <c r="F23"/>
  <c r="E23"/>
  <c r="H18"/>
  <c r="G18"/>
  <c r="G27" s="1"/>
  <c r="F18"/>
  <c r="F27" s="1"/>
  <c r="E18"/>
  <c r="D18"/>
</calcChain>
</file>

<file path=xl/sharedStrings.xml><?xml version="1.0" encoding="utf-8"?>
<sst xmlns="http://schemas.openxmlformats.org/spreadsheetml/2006/main" count="142" uniqueCount="71">
  <si>
    <t>Chapter 2 Problem 13</t>
  </si>
  <si>
    <t>a. Use the spreadsheet to calculate as many of the company’s Profitability, Turnover-Control, and Leverage and</t>
  </si>
  <si>
    <t xml:space="preserve">           Liquidity ratios as you can for these years (see Table 2.5 in text for a list of possible ratios).</t>
  </si>
  <si>
    <t>b. What do these ratios suggest about the company’s performance over this period?</t>
  </si>
  <si>
    <t>ANNUAL BALANCE SHEET</t>
  </si>
  <si>
    <t>($ MILLIONS)</t>
  </si>
  <si>
    <t>MENS WEARHOUSE INC</t>
  </si>
  <si>
    <t>Jan10</t>
  </si>
  <si>
    <t>Jan09</t>
  </si>
  <si>
    <t>Jan08</t>
  </si>
  <si>
    <t>Jan07</t>
  </si>
  <si>
    <t>Jan06</t>
  </si>
  <si>
    <t>ASSETS</t>
  </si>
  <si>
    <t>Cash &amp; Short-Term Investments</t>
  </si>
  <si>
    <t>Net Receivables</t>
  </si>
  <si>
    <t>Inventories</t>
  </si>
  <si>
    <t>Prepaid Expenses</t>
  </si>
  <si>
    <t>Other Current Assets</t>
  </si>
  <si>
    <t>------------------</t>
  </si>
  <si>
    <t>--------------</t>
  </si>
  <si>
    <t>Total Current Assets</t>
  </si>
  <si>
    <t>Gross Plant, Property &amp; Equipment</t>
  </si>
  <si>
    <t>Accumulated Depreciation</t>
  </si>
  <si>
    <t>Net Plant, Property &amp; Equipment</t>
  </si>
  <si>
    <t>Intangibles</t>
  </si>
  <si>
    <t>Other Assets</t>
  </si>
  <si>
    <t>TOTAL ASSETS</t>
  </si>
  <si>
    <t>LIABILITIES</t>
  </si>
  <si>
    <t>Long Term Debt Due In One Year</t>
  </si>
  <si>
    <t>Accounts Payable</t>
  </si>
  <si>
    <t>Taxes Payable</t>
  </si>
  <si>
    <t>Accrued Expenses</t>
  </si>
  <si>
    <t>Other Current Liabilities</t>
  </si>
  <si>
    <t>Total Current Liabilities</t>
  </si>
  <si>
    <t>Long Term Debt</t>
  </si>
  <si>
    <t>Deferred Taxes</t>
  </si>
  <si>
    <t>Other Liabilities</t>
  </si>
  <si>
    <t>TOTAL LIABILITIES</t>
  </si>
  <si>
    <t>EQUITY</t>
  </si>
  <si>
    <t>Common Stock</t>
  </si>
  <si>
    <t>Capital Surplus</t>
  </si>
  <si>
    <t>Retained Earnings</t>
  </si>
  <si>
    <t>Less: Treasury Stock</t>
  </si>
  <si>
    <t>TOTAL EQUITY</t>
  </si>
  <si>
    <t>TOTAL LIABILITIES &amp; EQUITY</t>
  </si>
  <si>
    <t>Common Shares Outstanding</t>
  </si>
  <si>
    <t>ANNUAL INCOME STATEMENT</t>
  </si>
  <si>
    <t>(MILLIONS, EXCEPT PER SHARE)</t>
  </si>
  <si>
    <t>Sales</t>
  </si>
  <si>
    <t>Cost of Goods Sold</t>
  </si>
  <si>
    <t>-------------------</t>
  </si>
  <si>
    <t>---------------</t>
  </si>
  <si>
    <t>Gross Profit</t>
  </si>
  <si>
    <t>Selling, General, &amp; Administrative Exp.</t>
  </si>
  <si>
    <t>Operating Income Before Deprec.</t>
  </si>
  <si>
    <t>Depreciation,Depletion,&amp;Amortization</t>
  </si>
  <si>
    <t>Operating Profit</t>
  </si>
  <si>
    <t>Interest Expense</t>
  </si>
  <si>
    <t>Non-Operating Income/Expense</t>
  </si>
  <si>
    <t>Special Items</t>
  </si>
  <si>
    <t>Pretax Income</t>
  </si>
  <si>
    <t>Total Income Taxes</t>
  </si>
  <si>
    <t>Income Before Extraordinary</t>
  </si>
  <si>
    <t>Items &amp; Discontinued Operations</t>
  </si>
  <si>
    <t>Savings Due to Common Stock Equiv.</t>
  </si>
  <si>
    <t>Adjusted Net Income</t>
  </si>
  <si>
    <t>EPS Basic from Operations</t>
  </si>
  <si>
    <t>EPS Diluted from Operations</t>
  </si>
  <si>
    <t>Dividends Per Share</t>
  </si>
  <si>
    <t>Com Shares for Basic EPS</t>
  </si>
  <si>
    <t>Com Shares for Diluted EPS</t>
  </si>
</sst>
</file>

<file path=xl/styles.xml><?xml version="1.0" encoding="utf-8"?>
<styleSheet xmlns="http://schemas.openxmlformats.org/spreadsheetml/2006/main">
  <numFmts count="3">
    <numFmt numFmtId="164" formatCode="#,##0.000_);\(#,##0.000\)"/>
    <numFmt numFmtId="165" formatCode="0_);\(0\)"/>
    <numFmt numFmtId="166" formatCode="#,##0.000_);[Red]\(#,##0.000\)"/>
  </numFmts>
  <fonts count="7">
    <font>
      <sz val="11"/>
      <color theme="1"/>
      <name val="Calibri"/>
      <family val="2"/>
      <charset val="178"/>
      <scheme val="minor"/>
    </font>
    <font>
      <b/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0"/>
      <color indexed="4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Fill="1"/>
    <xf numFmtId="164" fontId="2" fillId="0" borderId="0" xfId="0" applyNumberFormat="1" applyFont="1"/>
    <xf numFmtId="0" fontId="3" fillId="0" borderId="0" xfId="0" applyFont="1" applyAlignment="1">
      <alignment horizontal="left" indent="1"/>
    </xf>
    <xf numFmtId="164" fontId="2" fillId="0" borderId="0" xfId="0" applyNumberFormat="1" applyFont="1" applyFill="1"/>
    <xf numFmtId="164" fontId="4" fillId="0" borderId="0" xfId="0" applyNumberFormat="1" applyFont="1" applyAlignment="1">
      <alignment horizontal="centerContinuous"/>
    </xf>
    <xf numFmtId="164" fontId="2" fillId="0" borderId="0" xfId="0" applyNumberFormat="1" applyFont="1" applyAlignment="1">
      <alignment horizontal="centerContinuous"/>
    </xf>
    <xf numFmtId="164" fontId="4" fillId="0" borderId="0" xfId="0" applyNumberFormat="1" applyFont="1"/>
    <xf numFmtId="164" fontId="2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166" fontId="2" fillId="0" borderId="0" xfId="0" applyNumberFormat="1" applyFont="1" applyBorder="1" applyAlignment="1">
      <alignment horizontal="right"/>
    </xf>
    <xf numFmtId="166" fontId="2" fillId="0" borderId="0" xfId="0" quotePrefix="1" applyNumberFormat="1" applyFont="1" applyBorder="1" applyAlignment="1">
      <alignment horizontal="right"/>
    </xf>
    <xf numFmtId="164" fontId="6" fillId="0" borderId="0" xfId="0" applyNumberFormat="1" applyFont="1"/>
    <xf numFmtId="164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94"/>
  <sheetViews>
    <sheetView tabSelected="1" workbookViewId="0">
      <selection sqref="A1:XFD94"/>
    </sheetView>
  </sheetViews>
  <sheetFormatPr defaultRowHeight="15"/>
  <sheetData>
    <row r="1" spans="1:9" s="2" customFormat="1" ht="18.75">
      <c r="A1" s="1" t="s">
        <v>0</v>
      </c>
    </row>
    <row r="2" spans="1:9" s="2" customFormat="1" ht="21.75" customHeight="1">
      <c r="A2" s="3" t="s">
        <v>1</v>
      </c>
    </row>
    <row r="3" spans="1:9" s="2" customFormat="1" ht="12.75">
      <c r="A3" s="2" t="s">
        <v>2</v>
      </c>
    </row>
    <row r="4" spans="1:9" s="2" customFormat="1" ht="23.25" customHeight="1">
      <c r="A4" s="3" t="s">
        <v>3</v>
      </c>
    </row>
    <row r="5" spans="1:9" s="4" customFormat="1" ht="13.15" customHeight="1"/>
    <row r="6" spans="1:9" s="2" customFormat="1" ht="11.65" customHeight="1">
      <c r="A6" s="4"/>
      <c r="B6" s="5" t="s">
        <v>4</v>
      </c>
      <c r="C6" s="6"/>
      <c r="D6" s="6"/>
      <c r="E6" s="6"/>
      <c r="F6" s="5"/>
      <c r="G6" s="5"/>
      <c r="H6" s="5"/>
      <c r="I6" s="6"/>
    </row>
    <row r="7" spans="1:9" s="2" customFormat="1" ht="11.65" customHeight="1">
      <c r="A7" s="4"/>
      <c r="B7" s="5" t="s">
        <v>5</v>
      </c>
      <c r="C7" s="6"/>
      <c r="D7" s="6"/>
      <c r="E7" s="6"/>
      <c r="F7" s="5"/>
      <c r="G7" s="5"/>
      <c r="H7" s="5"/>
      <c r="I7" s="6"/>
    </row>
    <row r="8" spans="1:9" s="2" customFormat="1" ht="11.65" customHeight="1">
      <c r="A8" s="4"/>
      <c r="B8" s="7"/>
      <c r="E8" s="8"/>
      <c r="F8" s="8"/>
    </row>
    <row r="9" spans="1:9" s="2" customFormat="1" ht="11.65" customHeight="1">
      <c r="A9" s="4"/>
      <c r="B9" s="7" t="s">
        <v>6</v>
      </c>
      <c r="E9" s="9"/>
      <c r="H9" s="10"/>
    </row>
    <row r="10" spans="1:9" s="2" customFormat="1" ht="11.65" customHeight="1">
      <c r="A10" s="4"/>
      <c r="D10" s="11" t="s">
        <v>7</v>
      </c>
      <c r="E10" s="11" t="s">
        <v>8</v>
      </c>
      <c r="F10" s="11" t="s">
        <v>9</v>
      </c>
      <c r="G10" s="11" t="s">
        <v>10</v>
      </c>
      <c r="H10" s="11" t="s">
        <v>11</v>
      </c>
      <c r="I10" s="12"/>
    </row>
    <row r="11" spans="1:9" s="2" customFormat="1" ht="11.65" customHeight="1">
      <c r="A11" s="4"/>
      <c r="B11" s="7" t="s">
        <v>12</v>
      </c>
      <c r="D11" s="12"/>
      <c r="E11" s="12"/>
      <c r="F11" s="12"/>
      <c r="G11" s="12"/>
      <c r="H11" s="12"/>
      <c r="I11" s="12"/>
    </row>
    <row r="12" spans="1:9" s="2" customFormat="1" ht="11.65" customHeight="1">
      <c r="A12" s="4"/>
      <c r="B12" s="2" t="s">
        <v>13</v>
      </c>
      <c r="D12" s="13">
        <v>186.018</v>
      </c>
      <c r="E12" s="13">
        <v>104.533</v>
      </c>
      <c r="F12" s="13">
        <v>99.367000000000004</v>
      </c>
      <c r="G12" s="13">
        <v>179.69399999999999</v>
      </c>
      <c r="H12" s="13">
        <v>263.00099999999998</v>
      </c>
      <c r="I12" s="12"/>
    </row>
    <row r="13" spans="1:9" s="2" customFormat="1" ht="11.65" customHeight="1">
      <c r="A13" s="4"/>
      <c r="B13" s="2" t="s">
        <v>14</v>
      </c>
      <c r="D13" s="13">
        <v>16.745000000000001</v>
      </c>
      <c r="E13" s="13">
        <v>40.661999999999999</v>
      </c>
      <c r="F13" s="13">
        <v>24.872</v>
      </c>
      <c r="G13" s="13">
        <v>17.018000000000001</v>
      </c>
      <c r="H13" s="13">
        <v>19.276</v>
      </c>
      <c r="I13" s="12"/>
    </row>
    <row r="14" spans="1:9" s="2" customFormat="1" ht="11.65" customHeight="1">
      <c r="A14" s="4"/>
      <c r="B14" s="2" t="s">
        <v>15</v>
      </c>
      <c r="D14" s="13">
        <v>431.49200000000002</v>
      </c>
      <c r="E14" s="13">
        <v>440.09899999999999</v>
      </c>
      <c r="F14" s="13">
        <v>492.423</v>
      </c>
      <c r="G14" s="13">
        <v>448.58600000000001</v>
      </c>
      <c r="H14" s="13">
        <v>416.60300000000001</v>
      </c>
      <c r="I14" s="12"/>
    </row>
    <row r="15" spans="1:9" s="2" customFormat="1" ht="11.65" customHeight="1">
      <c r="A15" s="4"/>
      <c r="B15" s="2" t="s">
        <v>16</v>
      </c>
      <c r="D15" s="13"/>
      <c r="E15" s="13">
        <v>26.603000000000002</v>
      </c>
      <c r="F15" s="13">
        <v>27.178999999999998</v>
      </c>
      <c r="G15" s="13">
        <v>0</v>
      </c>
      <c r="H15" s="13">
        <v>0</v>
      </c>
      <c r="I15" s="12"/>
    </row>
    <row r="16" spans="1:9" s="2" customFormat="1" ht="11.65" customHeight="1">
      <c r="A16" s="4"/>
      <c r="B16" s="2" t="s">
        <v>17</v>
      </c>
      <c r="D16" s="13">
        <v>74.075000000000003</v>
      </c>
      <c r="E16" s="13">
        <v>19.718</v>
      </c>
      <c r="F16" s="13">
        <v>27.154</v>
      </c>
      <c r="G16" s="13">
        <v>35.530999999999999</v>
      </c>
      <c r="H16" s="13">
        <v>30.731999999999999</v>
      </c>
      <c r="I16" s="12"/>
    </row>
    <row r="17" spans="1:9" s="2" customFormat="1" ht="11.65" customHeight="1">
      <c r="A17" s="4"/>
      <c r="D17" s="13" t="s">
        <v>18</v>
      </c>
      <c r="E17" s="13" t="s">
        <v>18</v>
      </c>
      <c r="F17" s="13" t="s">
        <v>18</v>
      </c>
      <c r="G17" s="13" t="s">
        <v>18</v>
      </c>
      <c r="H17" s="14" t="s">
        <v>19</v>
      </c>
      <c r="I17" s="12"/>
    </row>
    <row r="18" spans="1:9" s="2" customFormat="1" ht="11.65" customHeight="1">
      <c r="A18" s="4"/>
      <c r="B18" s="2" t="s">
        <v>20</v>
      </c>
      <c r="D18" s="13">
        <f>SUM(D11:D16)</f>
        <v>708.33</v>
      </c>
      <c r="E18" s="13">
        <f>SUM(E11:E16)</f>
        <v>631.6149999999999</v>
      </c>
      <c r="F18" s="13">
        <f>SUM(F11:F16)</f>
        <v>670.995</v>
      </c>
      <c r="G18" s="13">
        <f>SUM(G11:G16)</f>
        <v>680.82899999999995</v>
      </c>
      <c r="H18" s="13">
        <f>SUM(H11:H16)</f>
        <v>729.61199999999997</v>
      </c>
      <c r="I18" s="12"/>
    </row>
    <row r="19" spans="1:9" s="2" customFormat="1" ht="11.65" customHeight="1">
      <c r="A19" s="4"/>
      <c r="D19" s="13"/>
      <c r="E19" s="13"/>
      <c r="F19" s="13"/>
      <c r="G19" s="13"/>
      <c r="H19" s="13"/>
      <c r="I19" s="12"/>
    </row>
    <row r="20" spans="1:9" s="2" customFormat="1" ht="11.65" customHeight="1">
      <c r="A20" s="4"/>
      <c r="B20" s="2" t="s">
        <v>21</v>
      </c>
      <c r="D20" s="13"/>
      <c r="E20" s="13">
        <v>885.98099999999999</v>
      </c>
      <c r="F20" s="13">
        <v>865.08399999999995</v>
      </c>
      <c r="G20" s="13">
        <v>669.34</v>
      </c>
      <c r="H20" s="13">
        <v>611.95699999999999</v>
      </c>
      <c r="I20" s="12"/>
    </row>
    <row r="21" spans="1:9" s="2" customFormat="1" ht="11.65" customHeight="1">
      <c r="A21" s="4"/>
      <c r="B21" s="2" t="s">
        <v>22</v>
      </c>
      <c r="D21" s="13"/>
      <c r="E21" s="13">
        <v>498.50900000000001</v>
      </c>
      <c r="F21" s="13">
        <v>454.91699999999997</v>
      </c>
      <c r="G21" s="13">
        <v>379.7</v>
      </c>
      <c r="H21" s="13">
        <v>342.37099999999998</v>
      </c>
      <c r="I21" s="12"/>
    </row>
    <row r="22" spans="1:9" s="2" customFormat="1" ht="11.65" customHeight="1">
      <c r="A22" s="4"/>
      <c r="D22" s="13" t="s">
        <v>18</v>
      </c>
      <c r="E22" s="13" t="s">
        <v>18</v>
      </c>
      <c r="F22" s="13" t="s">
        <v>18</v>
      </c>
      <c r="G22" s="13" t="s">
        <v>18</v>
      </c>
      <c r="H22" s="14" t="s">
        <v>19</v>
      </c>
      <c r="I22" s="12"/>
    </row>
    <row r="23" spans="1:9" s="2" customFormat="1" ht="11.65" customHeight="1">
      <c r="A23" s="4"/>
      <c r="B23" s="2" t="s">
        <v>23</v>
      </c>
      <c r="D23" s="13">
        <v>344.74599999999998</v>
      </c>
      <c r="E23" s="13">
        <f>E20-E21</f>
        <v>387.47199999999998</v>
      </c>
      <c r="F23" s="13">
        <f>F20-F21</f>
        <v>410.16699999999997</v>
      </c>
      <c r="G23" s="13">
        <f>G20-G21</f>
        <v>289.64000000000004</v>
      </c>
      <c r="H23" s="13">
        <f>H20-H21</f>
        <v>269.58600000000001</v>
      </c>
      <c r="I23" s="12"/>
    </row>
    <row r="24" spans="1:9" s="2" customFormat="1" ht="11.65" customHeight="1">
      <c r="A24" s="4"/>
      <c r="B24" s="2" t="s">
        <v>24</v>
      </c>
      <c r="D24" s="13">
        <v>59.414000000000001</v>
      </c>
      <c r="E24" s="13">
        <v>65.268000000000001</v>
      </c>
      <c r="F24" s="13">
        <v>75.608999999999995</v>
      </c>
      <c r="G24" s="13">
        <v>61.765000000000001</v>
      </c>
      <c r="H24" s="13">
        <v>63.073</v>
      </c>
      <c r="I24" s="12"/>
    </row>
    <row r="25" spans="1:9" s="2" customFormat="1" ht="11.65" customHeight="1">
      <c r="A25" s="4"/>
      <c r="B25" s="2" t="s">
        <v>25</v>
      </c>
      <c r="D25" s="13">
        <v>119.616</v>
      </c>
      <c r="E25" s="13">
        <v>103.375</v>
      </c>
      <c r="F25" s="13">
        <v>99.695999999999998</v>
      </c>
      <c r="G25" s="13">
        <v>64.718000000000004</v>
      </c>
      <c r="H25" s="13">
        <v>61.003</v>
      </c>
      <c r="I25" s="12"/>
    </row>
    <row r="26" spans="1:9" s="2" customFormat="1" ht="11.65" customHeight="1">
      <c r="A26" s="4"/>
      <c r="D26" s="13" t="s">
        <v>18</v>
      </c>
      <c r="E26" s="13" t="s">
        <v>18</v>
      </c>
      <c r="F26" s="13" t="s">
        <v>18</v>
      </c>
      <c r="G26" s="13" t="s">
        <v>18</v>
      </c>
      <c r="H26" s="14" t="s">
        <v>19</v>
      </c>
      <c r="I26" s="12"/>
    </row>
    <row r="27" spans="1:9" s="2" customFormat="1" ht="11.65" customHeight="1">
      <c r="A27" s="4"/>
      <c r="B27" s="7" t="s">
        <v>26</v>
      </c>
      <c r="D27" s="13">
        <f>SUM(D23:D25)+D18</f>
        <v>1232.106</v>
      </c>
      <c r="E27" s="13">
        <f>SUM(E23:E25)+E18</f>
        <v>1187.73</v>
      </c>
      <c r="F27" s="13">
        <f>SUM(F23:F25)+F18</f>
        <v>1256.4670000000001</v>
      </c>
      <c r="G27" s="13">
        <f>SUM(G23:G25)+G18</f>
        <v>1096.952</v>
      </c>
      <c r="H27" s="13">
        <f>SUM(H23:H25)+H18</f>
        <v>1123.2739999999999</v>
      </c>
      <c r="I27" s="12"/>
    </row>
    <row r="28" spans="1:9" s="2" customFormat="1" ht="11.65" customHeight="1">
      <c r="A28" s="4"/>
      <c r="I28" s="12"/>
    </row>
    <row r="29" spans="1:9" s="2" customFormat="1" ht="11.65" customHeight="1">
      <c r="A29" s="4"/>
      <c r="B29" s="7" t="s">
        <v>27</v>
      </c>
      <c r="D29" s="13"/>
      <c r="E29" s="13"/>
      <c r="F29" s="13"/>
      <c r="G29" s="13"/>
      <c r="H29" s="13"/>
      <c r="I29" s="12"/>
    </row>
    <row r="30" spans="1:9" s="2" customFormat="1" ht="11.65" customHeight="1">
      <c r="A30" s="4"/>
      <c r="B30" s="2" t="s">
        <v>28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2"/>
    </row>
    <row r="31" spans="1:9" s="2" customFormat="1" ht="11.65" customHeight="1">
      <c r="A31" s="4"/>
      <c r="B31" s="2" t="s">
        <v>29</v>
      </c>
      <c r="D31" s="13">
        <v>83.052000000000007</v>
      </c>
      <c r="E31" s="13">
        <v>108.8</v>
      </c>
      <c r="F31" s="13">
        <v>146.71299999999999</v>
      </c>
      <c r="G31" s="13">
        <v>111.21299999999999</v>
      </c>
      <c r="H31" s="13">
        <v>125.06399999999999</v>
      </c>
      <c r="I31" s="12"/>
    </row>
    <row r="32" spans="1:9" s="2" customFormat="1" ht="11.65" customHeight="1">
      <c r="A32" s="4"/>
      <c r="B32" s="2" t="s">
        <v>30</v>
      </c>
      <c r="D32" s="13">
        <v>23.936</v>
      </c>
      <c r="E32" s="13">
        <v>1.9E-2</v>
      </c>
      <c r="F32" s="13">
        <v>5.59</v>
      </c>
      <c r="G32" s="13">
        <v>19.675999999999998</v>
      </c>
      <c r="H32" s="13">
        <v>21.085999999999999</v>
      </c>
      <c r="I32" s="12"/>
    </row>
    <row r="33" spans="1:9" s="2" customFormat="1" ht="11.65" customHeight="1">
      <c r="A33" s="4"/>
      <c r="B33" s="2" t="s">
        <v>31</v>
      </c>
      <c r="D33" s="13"/>
      <c r="E33" s="13">
        <v>66.542000000000002</v>
      </c>
      <c r="F33" s="13">
        <v>70.221999999999994</v>
      </c>
      <c r="G33" s="13">
        <v>75.457999999999998</v>
      </c>
      <c r="H33" s="13">
        <v>72.531000000000006</v>
      </c>
      <c r="I33" s="12"/>
    </row>
    <row r="34" spans="1:9" s="2" customFormat="1" ht="11.65" customHeight="1">
      <c r="A34" s="4"/>
      <c r="B34" s="2" t="s">
        <v>32</v>
      </c>
      <c r="D34" s="13">
        <v>117.047</v>
      </c>
      <c r="E34" s="13">
        <v>44.862000000000002</v>
      </c>
      <c r="F34" s="13">
        <v>54.73</v>
      </c>
      <c r="G34" s="13">
        <v>19.791</v>
      </c>
      <c r="H34" s="13">
        <v>19.404</v>
      </c>
      <c r="I34" s="12"/>
    </row>
    <row r="35" spans="1:9" s="2" customFormat="1" ht="11.65" customHeight="1">
      <c r="A35" s="4"/>
      <c r="D35" s="13" t="s">
        <v>18</v>
      </c>
      <c r="E35" s="13" t="s">
        <v>18</v>
      </c>
      <c r="F35" s="13" t="s">
        <v>18</v>
      </c>
      <c r="G35" s="13" t="s">
        <v>18</v>
      </c>
      <c r="H35" s="14" t="s">
        <v>19</v>
      </c>
      <c r="I35" s="12"/>
    </row>
    <row r="36" spans="1:9" s="2" customFormat="1" ht="11.65" customHeight="1">
      <c r="A36" s="4"/>
      <c r="B36" s="2" t="s">
        <v>33</v>
      </c>
      <c r="D36" s="13">
        <f>SUM(D30:D34)</f>
        <v>224.035</v>
      </c>
      <c r="E36" s="13">
        <f>SUM(E30:E34)</f>
        <v>220.22299999999998</v>
      </c>
      <c r="F36" s="13">
        <f>SUM(F30:F34)</f>
        <v>277.255</v>
      </c>
      <c r="G36" s="13">
        <f>SUM(G30:G34)</f>
        <v>226.13799999999998</v>
      </c>
      <c r="H36" s="13">
        <f>SUM(H30:H34)</f>
        <v>238.08499999999998</v>
      </c>
      <c r="I36" s="12"/>
    </row>
    <row r="37" spans="1:9" s="2" customFormat="1" ht="11.65" customHeight="1">
      <c r="A37" s="4"/>
      <c r="D37" s="13"/>
      <c r="E37" s="13"/>
      <c r="F37" s="13"/>
      <c r="G37" s="13"/>
      <c r="H37" s="13"/>
      <c r="I37" s="12"/>
    </row>
    <row r="38" spans="1:9" s="2" customFormat="1" ht="11.65" customHeight="1">
      <c r="A38" s="4"/>
      <c r="B38" s="2" t="s">
        <v>34</v>
      </c>
      <c r="D38" s="13">
        <v>43.491</v>
      </c>
      <c r="E38" s="13">
        <v>62.915999999999997</v>
      </c>
      <c r="F38" s="13">
        <v>92.399000000000001</v>
      </c>
      <c r="G38" s="13">
        <v>72.966999999999999</v>
      </c>
      <c r="H38" s="13">
        <v>207.75</v>
      </c>
      <c r="I38" s="12"/>
    </row>
    <row r="39" spans="1:9" s="2" customFormat="1" ht="11.65" customHeight="1">
      <c r="A39" s="4"/>
      <c r="B39" s="2" t="s">
        <v>35</v>
      </c>
      <c r="D39" s="13"/>
      <c r="E39" s="13">
        <v>2.7</v>
      </c>
      <c r="F39" s="13">
        <v>4</v>
      </c>
      <c r="G39" s="13">
        <v>12.2</v>
      </c>
      <c r="H39" s="13">
        <v>24.4</v>
      </c>
      <c r="I39" s="12"/>
    </row>
    <row r="40" spans="1:9" s="2" customFormat="1" ht="11.65" customHeight="1">
      <c r="A40" s="4"/>
      <c r="B40" s="2" t="s">
        <v>36</v>
      </c>
      <c r="D40" s="13">
        <v>62.235999999999997</v>
      </c>
      <c r="E40" s="13">
        <v>59.743000000000002</v>
      </c>
      <c r="F40" s="13">
        <v>66.876000000000005</v>
      </c>
      <c r="G40" s="13">
        <v>31.875</v>
      </c>
      <c r="H40" s="13">
        <v>25.506</v>
      </c>
      <c r="I40" s="12"/>
    </row>
    <row r="41" spans="1:9" s="2" customFormat="1" ht="11.65" customHeight="1">
      <c r="A41" s="4"/>
      <c r="D41" s="13" t="s">
        <v>18</v>
      </c>
      <c r="E41" s="13" t="s">
        <v>18</v>
      </c>
      <c r="F41" s="13" t="s">
        <v>18</v>
      </c>
      <c r="G41" s="13" t="s">
        <v>18</v>
      </c>
      <c r="H41" s="14" t="s">
        <v>19</v>
      </c>
      <c r="I41" s="12"/>
    </row>
    <row r="42" spans="1:9" s="2" customFormat="1" ht="11.65" customHeight="1">
      <c r="A42" s="4"/>
      <c r="B42" s="7" t="s">
        <v>37</v>
      </c>
      <c r="D42" s="13">
        <f>D36+SUM(D38:D40)</f>
        <v>329.762</v>
      </c>
      <c r="E42" s="13">
        <f>E36+SUM(E38:E40)</f>
        <v>345.58199999999999</v>
      </c>
      <c r="F42" s="13">
        <f>F36+SUM(F38:F40)</f>
        <v>440.53</v>
      </c>
      <c r="G42" s="13">
        <f>G36+SUM(G38:G40)</f>
        <v>343.17999999999995</v>
      </c>
      <c r="H42" s="13">
        <f>H36+SUM(H38:H40)</f>
        <v>495.74099999999999</v>
      </c>
      <c r="I42" s="12"/>
    </row>
    <row r="43" spans="1:9" s="2" customFormat="1" ht="11.65" customHeight="1">
      <c r="A43" s="4"/>
      <c r="D43" s="13"/>
      <c r="E43" s="13"/>
      <c r="F43" s="13"/>
      <c r="G43" s="13"/>
      <c r="H43" s="13"/>
      <c r="I43" s="12"/>
    </row>
    <row r="44" spans="1:9" s="2" customFormat="1" ht="11.65" customHeight="1">
      <c r="A44" s="4"/>
      <c r="B44" s="7" t="s">
        <v>38</v>
      </c>
      <c r="D44" s="13"/>
      <c r="E44" s="13"/>
      <c r="F44" s="13"/>
      <c r="G44" s="13"/>
      <c r="H44" s="13"/>
      <c r="I44" s="12"/>
    </row>
    <row r="45" spans="1:9" s="2" customFormat="1" ht="11.65" customHeight="1">
      <c r="A45" s="4"/>
      <c r="B45" s="2" t="s">
        <v>39</v>
      </c>
      <c r="D45" s="13">
        <v>0.70499999999999996</v>
      </c>
      <c r="E45" s="13">
        <v>0.7</v>
      </c>
      <c r="F45" s="13">
        <v>0.69599999999999995</v>
      </c>
      <c r="G45" s="13">
        <v>0.69099999999999995</v>
      </c>
      <c r="H45" s="13">
        <v>0.67100000000000004</v>
      </c>
      <c r="I45" s="12"/>
    </row>
    <row r="46" spans="1:9" s="2" customFormat="1" ht="11.65" customHeight="1">
      <c r="A46" s="4"/>
      <c r="B46" s="2" t="s">
        <v>40</v>
      </c>
      <c r="D46" s="13">
        <v>327.74200000000002</v>
      </c>
      <c r="E46" s="13">
        <v>315.404</v>
      </c>
      <c r="F46" s="13">
        <v>305.209</v>
      </c>
      <c r="G46" s="13">
        <v>286.12</v>
      </c>
      <c r="H46" s="13">
        <v>255.214</v>
      </c>
      <c r="I46" s="12"/>
    </row>
    <row r="47" spans="1:9" s="2" customFormat="1" ht="11.65" customHeight="1">
      <c r="A47" s="4"/>
      <c r="B47" s="2" t="s">
        <v>41</v>
      </c>
      <c r="D47" s="13">
        <v>986.52300000000002</v>
      </c>
      <c r="E47" s="13">
        <v>938.58</v>
      </c>
      <c r="F47" s="13">
        <v>923.71299999999997</v>
      </c>
      <c r="G47" s="13">
        <v>775.85699999999997</v>
      </c>
      <c r="H47" s="13">
        <v>641.55799999999999</v>
      </c>
      <c r="I47" s="12"/>
    </row>
    <row r="48" spans="1:9" s="2" customFormat="1" ht="11.65" customHeight="1">
      <c r="A48" s="4"/>
      <c r="B48" s="2" t="s">
        <v>42</v>
      </c>
      <c r="D48" s="13">
        <v>412.62599999999998</v>
      </c>
      <c r="E48" s="13">
        <v>412.536</v>
      </c>
      <c r="F48" s="13">
        <v>413.68099999999998</v>
      </c>
      <c r="G48" s="13">
        <v>308.89600000000002</v>
      </c>
      <c r="H48" s="13">
        <v>269.91000000000003</v>
      </c>
      <c r="I48" s="12"/>
    </row>
    <row r="49" spans="1:9" s="2" customFormat="1" ht="11.65" customHeight="1">
      <c r="A49" s="4"/>
      <c r="D49" s="13" t="s">
        <v>18</v>
      </c>
      <c r="E49" s="13" t="s">
        <v>18</v>
      </c>
      <c r="F49" s="13" t="s">
        <v>18</v>
      </c>
      <c r="G49" s="13" t="s">
        <v>18</v>
      </c>
      <c r="H49" s="14" t="s">
        <v>19</v>
      </c>
      <c r="I49" s="12"/>
    </row>
    <row r="50" spans="1:9" s="2" customFormat="1" ht="11.65" customHeight="1">
      <c r="A50" s="4"/>
      <c r="B50" s="7" t="s">
        <v>43</v>
      </c>
      <c r="D50" s="13">
        <f>D45+D46+D47-D48</f>
        <v>902.34400000000005</v>
      </c>
      <c r="E50" s="13">
        <f>E45+E46+E47-E48</f>
        <v>842.14799999999991</v>
      </c>
      <c r="F50" s="13">
        <f>F45+F46+F47-F48</f>
        <v>815.9369999999999</v>
      </c>
      <c r="G50" s="13">
        <f>G45+G46+G47-G48</f>
        <v>753.77199999999993</v>
      </c>
      <c r="H50" s="13">
        <f>H45+H46+H47-H48</f>
        <v>627.5329999999999</v>
      </c>
      <c r="I50" s="12"/>
    </row>
    <row r="51" spans="1:9" s="2" customFormat="1" ht="11.65" customHeight="1">
      <c r="A51" s="4"/>
      <c r="D51" s="13" t="s">
        <v>18</v>
      </c>
      <c r="E51" s="13" t="s">
        <v>18</v>
      </c>
      <c r="F51" s="13" t="s">
        <v>18</v>
      </c>
      <c r="G51" s="13" t="s">
        <v>18</v>
      </c>
      <c r="H51" s="14" t="s">
        <v>19</v>
      </c>
      <c r="I51" s="12"/>
    </row>
    <row r="52" spans="1:9" s="2" customFormat="1" ht="11.65" customHeight="1">
      <c r="A52" s="4"/>
      <c r="B52" s="7" t="s">
        <v>44</v>
      </c>
      <c r="D52" s="13">
        <f>D42+D50</f>
        <v>1232.106</v>
      </c>
      <c r="E52" s="13">
        <f>E42+E50</f>
        <v>1187.73</v>
      </c>
      <c r="F52" s="13">
        <f>F42+F50</f>
        <v>1256.4669999999999</v>
      </c>
      <c r="G52" s="13">
        <f>G42+G50</f>
        <v>1096.9519999999998</v>
      </c>
      <c r="H52" s="13">
        <f>H42+H50</f>
        <v>1123.2739999999999</v>
      </c>
      <c r="I52" s="12"/>
    </row>
    <row r="53" spans="1:9" s="2" customFormat="1" ht="11.65" customHeight="1">
      <c r="A53" s="4"/>
      <c r="B53" s="7"/>
      <c r="D53" s="13"/>
      <c r="E53" s="13"/>
      <c r="F53" s="13"/>
      <c r="G53" s="13"/>
      <c r="H53" s="13"/>
      <c r="I53" s="12"/>
    </row>
    <row r="54" spans="1:9" s="2" customFormat="1" ht="11.65" customHeight="1">
      <c r="A54" s="4"/>
      <c r="B54" s="2" t="s">
        <v>45</v>
      </c>
      <c r="D54" s="13">
        <v>52.287999999999997</v>
      </c>
      <c r="E54" s="13">
        <v>51.917999999999999</v>
      </c>
      <c r="F54" s="13">
        <v>51.478999999999999</v>
      </c>
      <c r="G54" s="13">
        <v>53.918999999999997</v>
      </c>
      <c r="H54" s="13">
        <v>53.069000000000003</v>
      </c>
      <c r="I54" s="12"/>
    </row>
    <row r="55" spans="1:9" s="2" customFormat="1" ht="11.65" customHeight="1">
      <c r="A55" s="4"/>
      <c r="D55" s="12"/>
      <c r="E55" s="12"/>
      <c r="F55" s="12"/>
      <c r="G55" s="12"/>
      <c r="H55" s="12"/>
      <c r="I55" s="12"/>
    </row>
    <row r="56" spans="1:9" s="2" customFormat="1" ht="11.65" customHeight="1">
      <c r="A56" s="4"/>
      <c r="B56" s="15"/>
      <c r="I56" s="12"/>
    </row>
    <row r="57" spans="1:9" s="2" customFormat="1" ht="11.65" customHeight="1">
      <c r="A57" s="4"/>
      <c r="E57" s="16" t="s">
        <v>46</v>
      </c>
      <c r="F57" s="8"/>
      <c r="G57" s="8"/>
      <c r="H57" s="8"/>
      <c r="I57" s="12"/>
    </row>
    <row r="58" spans="1:9" s="2" customFormat="1" ht="11.65" customHeight="1">
      <c r="A58" s="4"/>
      <c r="E58" s="16" t="s">
        <v>47</v>
      </c>
      <c r="F58" s="8"/>
      <c r="G58" s="8"/>
      <c r="H58" s="8"/>
      <c r="I58" s="12"/>
    </row>
    <row r="59" spans="1:9" s="2" customFormat="1" ht="11.65" customHeight="1">
      <c r="A59" s="4"/>
      <c r="E59" s="8"/>
      <c r="F59" s="8"/>
      <c r="G59" s="8"/>
      <c r="H59" s="8"/>
      <c r="I59" s="12"/>
    </row>
    <row r="60" spans="1:9" s="2" customFormat="1" ht="11.65" customHeight="1">
      <c r="A60" s="4"/>
      <c r="D60" s="11" t="s">
        <v>7</v>
      </c>
      <c r="E60" s="11" t="s">
        <v>8</v>
      </c>
      <c r="F60" s="11" t="s">
        <v>9</v>
      </c>
      <c r="G60" s="11" t="s">
        <v>10</v>
      </c>
      <c r="H60" s="11" t="s">
        <v>11</v>
      </c>
      <c r="I60" s="12"/>
    </row>
    <row r="61" spans="1:9" s="2" customFormat="1" ht="11.65" customHeight="1">
      <c r="A61" s="4"/>
      <c r="D61" s="12"/>
      <c r="E61" s="12"/>
      <c r="F61" s="12"/>
      <c r="G61" s="12"/>
      <c r="H61" s="12"/>
      <c r="I61" s="12"/>
    </row>
    <row r="62" spans="1:9" s="2" customFormat="1" ht="11.65" customHeight="1">
      <c r="A62" s="4"/>
      <c r="B62" s="2" t="s">
        <v>48</v>
      </c>
      <c r="D62" s="13">
        <v>1909.575</v>
      </c>
      <c r="E62" s="13">
        <v>1972.4179999999999</v>
      </c>
      <c r="F62" s="13">
        <v>2112.558</v>
      </c>
      <c r="G62" s="13">
        <v>1882.0640000000001</v>
      </c>
      <c r="H62" s="13">
        <v>1724.8979999999999</v>
      </c>
      <c r="I62" s="12"/>
    </row>
    <row r="63" spans="1:9" s="2" customFormat="1" ht="11.65" customHeight="1">
      <c r="A63" s="4"/>
      <c r="B63" s="2" t="s">
        <v>49</v>
      </c>
      <c r="D63" s="13">
        <v>1025.759</v>
      </c>
      <c r="E63" s="13">
        <v>1031.241</v>
      </c>
      <c r="F63" s="13">
        <v>1062.2049999999999</v>
      </c>
      <c r="G63" s="13">
        <v>1004.972</v>
      </c>
      <c r="H63" s="13">
        <v>965.88900000000001</v>
      </c>
      <c r="I63" s="12"/>
    </row>
    <row r="64" spans="1:9" s="2" customFormat="1" ht="11.65" customHeight="1">
      <c r="A64" s="4"/>
      <c r="D64" s="13" t="s">
        <v>50</v>
      </c>
      <c r="E64" s="13" t="s">
        <v>18</v>
      </c>
      <c r="F64" s="13" t="s">
        <v>18</v>
      </c>
      <c r="G64" s="13" t="s">
        <v>18</v>
      </c>
      <c r="H64" s="14" t="s">
        <v>51</v>
      </c>
      <c r="I64" s="12"/>
    </row>
    <row r="65" spans="1:9" s="2" customFormat="1" ht="11.65" customHeight="1">
      <c r="A65" s="4"/>
      <c r="B65" s="2" t="s">
        <v>52</v>
      </c>
      <c r="D65" s="13">
        <f>D62-D63</f>
        <v>883.81600000000003</v>
      </c>
      <c r="E65" s="13">
        <f>E62-E63</f>
        <v>941.17699999999991</v>
      </c>
      <c r="F65" s="13">
        <f>F62-F63</f>
        <v>1050.3530000000001</v>
      </c>
      <c r="G65" s="13">
        <f>G62-G63</f>
        <v>877.0920000000001</v>
      </c>
      <c r="H65" s="13">
        <f>H62-H63</f>
        <v>759.0089999999999</v>
      </c>
      <c r="I65" s="12"/>
    </row>
    <row r="66" spans="1:9" s="2" customFormat="1" ht="11.65" customHeight="1">
      <c r="A66" s="4"/>
      <c r="B66" s="2" t="s">
        <v>53</v>
      </c>
      <c r="D66" s="13">
        <v>732.72199999999998</v>
      </c>
      <c r="E66" s="13">
        <v>757.07299999999998</v>
      </c>
      <c r="F66" s="13">
        <v>741.40499999999997</v>
      </c>
      <c r="G66" s="13">
        <v>591.76700000000005</v>
      </c>
      <c r="H66" s="13">
        <v>531.83900000000006</v>
      </c>
      <c r="I66" s="12"/>
    </row>
    <row r="67" spans="1:9" s="2" customFormat="1" ht="11.65" customHeight="1">
      <c r="A67" s="4"/>
      <c r="D67" s="13" t="s">
        <v>50</v>
      </c>
      <c r="E67" s="13" t="s">
        <v>18</v>
      </c>
      <c r="F67" s="13" t="s">
        <v>18</v>
      </c>
      <c r="G67" s="13" t="s">
        <v>18</v>
      </c>
      <c r="H67" s="14" t="s">
        <v>51</v>
      </c>
      <c r="I67" s="12"/>
    </row>
    <row r="68" spans="1:9" s="2" customFormat="1" ht="11.65" customHeight="1">
      <c r="A68" s="4"/>
      <c r="B68" s="2" t="s">
        <v>54</v>
      </c>
      <c r="D68" s="13">
        <f>D65-D66</f>
        <v>151.09400000000005</v>
      </c>
      <c r="E68" s="13">
        <f>E65-E66</f>
        <v>184.10399999999993</v>
      </c>
      <c r="F68" s="13">
        <f>F65-F66</f>
        <v>308.94800000000009</v>
      </c>
      <c r="G68" s="13">
        <f>G65-G66</f>
        <v>285.32500000000005</v>
      </c>
      <c r="H68" s="13">
        <f>H65-H66</f>
        <v>227.16999999999985</v>
      </c>
      <c r="I68" s="12"/>
    </row>
    <row r="69" spans="1:9" s="2" customFormat="1" ht="11.65" customHeight="1">
      <c r="A69" s="4"/>
      <c r="B69" s="2" t="s">
        <v>55</v>
      </c>
      <c r="D69" s="13">
        <v>86.09</v>
      </c>
      <c r="E69" s="13">
        <v>90.665000000000006</v>
      </c>
      <c r="F69" s="13">
        <v>80.296000000000006</v>
      </c>
      <c r="G69" s="13">
        <v>61.387</v>
      </c>
      <c r="H69" s="13">
        <v>61.874000000000002</v>
      </c>
    </row>
    <row r="70" spans="1:9" s="2" customFormat="1" ht="11.65" customHeight="1">
      <c r="A70" s="4"/>
      <c r="D70" s="13" t="s">
        <v>50</v>
      </c>
      <c r="E70" s="13" t="s">
        <v>18</v>
      </c>
      <c r="F70" s="13" t="s">
        <v>18</v>
      </c>
      <c r="G70" s="13" t="s">
        <v>18</v>
      </c>
      <c r="H70" s="14" t="s">
        <v>51</v>
      </c>
    </row>
    <row r="71" spans="1:9" s="2" customFormat="1" ht="11.65" customHeight="1">
      <c r="A71" s="4"/>
      <c r="B71" s="2" t="s">
        <v>56</v>
      </c>
      <c r="D71" s="13">
        <f>D68-D69</f>
        <v>65.004000000000048</v>
      </c>
      <c r="E71" s="13">
        <f>E68-E69</f>
        <v>93.438999999999922</v>
      </c>
      <c r="F71" s="13">
        <f>F68-F69</f>
        <v>228.6520000000001</v>
      </c>
      <c r="G71" s="13">
        <f>G68-G69</f>
        <v>223.93800000000005</v>
      </c>
      <c r="H71" s="13">
        <f>H68-H69</f>
        <v>165.29599999999985</v>
      </c>
    </row>
    <row r="72" spans="1:9" s="2" customFormat="1" ht="11.65" customHeight="1">
      <c r="A72" s="4"/>
      <c r="D72" s="13"/>
      <c r="E72" s="13"/>
      <c r="F72" s="13"/>
      <c r="G72" s="13"/>
      <c r="H72" s="13"/>
    </row>
    <row r="73" spans="1:9" s="2" customFormat="1" ht="11.65" customHeight="1">
      <c r="A73" s="4"/>
      <c r="B73" s="2" t="s">
        <v>57</v>
      </c>
      <c r="D73" s="13">
        <v>0.33200000000000002</v>
      </c>
      <c r="E73" s="13">
        <v>4.3</v>
      </c>
      <c r="F73" s="13">
        <v>5.0460000000000003</v>
      </c>
      <c r="G73" s="13">
        <v>9.2159999999999993</v>
      </c>
      <c r="H73" s="13">
        <v>5.8879999999999999</v>
      </c>
    </row>
    <row r="74" spans="1:9" s="2" customFormat="1" ht="11.65" customHeight="1">
      <c r="A74" s="4"/>
      <c r="B74" s="2" t="s">
        <v>58</v>
      </c>
      <c r="D74" s="13">
        <v>0</v>
      </c>
      <c r="E74" s="13">
        <v>2.5920000000000001</v>
      </c>
      <c r="F74" s="13">
        <v>5.9870000000000001</v>
      </c>
      <c r="G74" s="13">
        <v>9.7859999999999996</v>
      </c>
      <c r="H74" s="13">
        <v>3.28</v>
      </c>
    </row>
    <row r="75" spans="1:9" s="2" customFormat="1" ht="11.65" customHeight="1">
      <c r="A75" s="4"/>
      <c r="B75" s="2" t="s">
        <v>59</v>
      </c>
      <c r="D75" s="13">
        <v>3.2</v>
      </c>
      <c r="E75" s="13">
        <v>-2.968</v>
      </c>
      <c r="F75" s="13">
        <v>0</v>
      </c>
      <c r="G75" s="13">
        <v>0</v>
      </c>
      <c r="H75" s="13">
        <v>0</v>
      </c>
    </row>
    <row r="76" spans="1:9" s="2" customFormat="1" ht="11.65" customHeight="1">
      <c r="A76" s="4"/>
      <c r="D76" s="13" t="s">
        <v>50</v>
      </c>
      <c r="E76" s="13" t="s">
        <v>18</v>
      </c>
      <c r="F76" s="13" t="s">
        <v>18</v>
      </c>
      <c r="G76" s="13" t="s">
        <v>18</v>
      </c>
      <c r="H76" s="14" t="s">
        <v>51</v>
      </c>
    </row>
    <row r="77" spans="1:9" s="2" customFormat="1" ht="11.65" customHeight="1">
      <c r="A77" s="4"/>
      <c r="B77" s="2" t="s">
        <v>60</v>
      </c>
      <c r="D77" s="13">
        <f>D71-D73+D74+D75</f>
        <v>67.872000000000057</v>
      </c>
      <c r="E77" s="13">
        <f>E71-E73+E74+E75</f>
        <v>88.76299999999992</v>
      </c>
      <c r="F77" s="13">
        <f>F71-F73+F74+F75</f>
        <v>229.5930000000001</v>
      </c>
      <c r="G77" s="13">
        <f>G71-G73+G74+G75</f>
        <v>224.50800000000004</v>
      </c>
      <c r="H77" s="13">
        <f>H71-H73+H74+H75</f>
        <v>162.68799999999985</v>
      </c>
    </row>
    <row r="78" spans="1:9" s="2" customFormat="1" ht="11.65" customHeight="1">
      <c r="A78" s="4"/>
      <c r="B78" s="2" t="s">
        <v>61</v>
      </c>
      <c r="D78" s="13">
        <v>22.364000000000001</v>
      </c>
      <c r="E78" s="13">
        <v>29.919</v>
      </c>
      <c r="F78" s="13">
        <v>82.552000000000007</v>
      </c>
      <c r="G78" s="13">
        <v>75.933000000000007</v>
      </c>
      <c r="H78" s="13">
        <v>58.784999999999997</v>
      </c>
    </row>
    <row r="79" spans="1:9" s="2" customFormat="1" ht="11.65" customHeight="1">
      <c r="A79" s="4"/>
      <c r="D79" s="13" t="s">
        <v>50</v>
      </c>
      <c r="E79" s="13" t="s">
        <v>18</v>
      </c>
      <c r="F79" s="13" t="s">
        <v>18</v>
      </c>
      <c r="G79" s="13" t="s">
        <v>18</v>
      </c>
      <c r="H79" s="14" t="s">
        <v>51</v>
      </c>
    </row>
    <row r="80" spans="1:9" s="2" customFormat="1" ht="11.65" customHeight="1">
      <c r="A80" s="4"/>
      <c r="B80" s="2" t="s">
        <v>62</v>
      </c>
      <c r="D80" s="13"/>
      <c r="E80" s="13"/>
      <c r="F80" s="13"/>
      <c r="G80" s="13"/>
      <c r="H80" s="13"/>
    </row>
    <row r="81" spans="1:8" s="2" customFormat="1" ht="11.65" customHeight="1">
      <c r="A81" s="4"/>
      <c r="B81" s="2" t="s">
        <v>63</v>
      </c>
      <c r="D81" s="13">
        <f>D77-D78</f>
        <v>45.508000000000052</v>
      </c>
      <c r="E81" s="13">
        <f>E77-E78</f>
        <v>58.843999999999923</v>
      </c>
      <c r="F81" s="13">
        <f>F77-F78</f>
        <v>147.04100000000011</v>
      </c>
      <c r="G81" s="13">
        <f>G77-G78</f>
        <v>148.57500000000005</v>
      </c>
      <c r="H81" s="13">
        <f>H77-H78</f>
        <v>103.90299999999985</v>
      </c>
    </row>
    <row r="82" spans="1:8" s="2" customFormat="1" ht="11.65" customHeight="1">
      <c r="A82" s="4"/>
      <c r="D82" s="13" t="s">
        <v>50</v>
      </c>
      <c r="E82" s="13" t="s">
        <v>18</v>
      </c>
      <c r="F82" s="13" t="s">
        <v>18</v>
      </c>
      <c r="G82" s="13" t="s">
        <v>18</v>
      </c>
      <c r="H82" s="14" t="s">
        <v>51</v>
      </c>
    </row>
    <row r="83" spans="1:8" s="2" customFormat="1" ht="11.65" customHeight="1">
      <c r="A83" s="4"/>
      <c r="B83" s="2" t="s">
        <v>64</v>
      </c>
      <c r="D83" s="13">
        <v>-0.83399999999999996</v>
      </c>
      <c r="E83" s="13">
        <v>0</v>
      </c>
      <c r="F83" s="13">
        <v>0</v>
      </c>
      <c r="G83" s="13">
        <v>0</v>
      </c>
      <c r="H83" s="13">
        <v>0</v>
      </c>
    </row>
    <row r="84" spans="1:8" s="2" customFormat="1" ht="11.65" customHeight="1">
      <c r="A84" s="4"/>
      <c r="D84" s="13" t="s">
        <v>50</v>
      </c>
      <c r="E84" s="13" t="s">
        <v>18</v>
      </c>
      <c r="F84" s="13" t="s">
        <v>18</v>
      </c>
      <c r="G84" s="13" t="s">
        <v>18</v>
      </c>
      <c r="H84" s="14" t="s">
        <v>51</v>
      </c>
    </row>
    <row r="85" spans="1:8" s="2" customFormat="1" ht="11.65" customHeight="1">
      <c r="A85" s="4"/>
      <c r="B85" s="2" t="s">
        <v>65</v>
      </c>
      <c r="D85" s="13">
        <f>D81+D83</f>
        <v>44.674000000000049</v>
      </c>
      <c r="E85" s="13">
        <f>E81+E83</f>
        <v>58.843999999999923</v>
      </c>
      <c r="F85" s="13">
        <f>F81+F83</f>
        <v>147.04100000000011</v>
      </c>
      <c r="G85" s="13">
        <f>G81+G83</f>
        <v>148.57500000000005</v>
      </c>
      <c r="H85" s="13">
        <f>H81+H83</f>
        <v>103.90299999999985</v>
      </c>
    </row>
    <row r="86" spans="1:8" s="2" customFormat="1" ht="11.65" customHeight="1">
      <c r="A86" s="4"/>
    </row>
    <row r="87" spans="1:8" s="2" customFormat="1" ht="11.65" customHeight="1">
      <c r="A87" s="4"/>
      <c r="B87" s="2" t="s">
        <v>66</v>
      </c>
      <c r="D87" s="13">
        <v>0.82</v>
      </c>
      <c r="E87" s="13">
        <v>1.18</v>
      </c>
      <c r="F87" s="13">
        <v>2.76</v>
      </c>
      <c r="G87" s="13">
        <v>2.71</v>
      </c>
      <c r="H87" s="13">
        <v>2.0099999999999998</v>
      </c>
    </row>
    <row r="88" spans="1:8" s="2" customFormat="1" ht="11.65" customHeight="1">
      <c r="A88" s="4"/>
      <c r="B88" s="2" t="s">
        <v>67</v>
      </c>
      <c r="D88" s="13">
        <v>0.82</v>
      </c>
      <c r="E88" s="13">
        <v>1.17</v>
      </c>
      <c r="F88" s="13">
        <v>2.73</v>
      </c>
      <c r="G88" s="13">
        <v>2.62</v>
      </c>
      <c r="H88" s="13">
        <v>1.95</v>
      </c>
    </row>
    <row r="89" spans="1:8" s="2" customFormat="1" ht="11.65" customHeight="1">
      <c r="A89" s="4"/>
      <c r="D89" s="13"/>
      <c r="E89" s="13"/>
      <c r="F89" s="13"/>
      <c r="G89" s="13"/>
      <c r="H89" s="13"/>
    </row>
    <row r="90" spans="1:8" s="2" customFormat="1" ht="11.65" customHeight="1">
      <c r="A90" s="4"/>
      <c r="B90" s="2" t="s">
        <v>68</v>
      </c>
      <c r="D90" s="13">
        <v>0.28000000000000003</v>
      </c>
      <c r="E90" s="13">
        <v>0.28000000000000003</v>
      </c>
      <c r="F90" s="13">
        <v>0.23</v>
      </c>
      <c r="G90" s="13">
        <v>0.2</v>
      </c>
      <c r="H90" s="13">
        <v>0</v>
      </c>
    </row>
    <row r="91" spans="1:8" s="2" customFormat="1" ht="11.65" customHeight="1">
      <c r="A91" s="4"/>
      <c r="D91" s="13"/>
      <c r="E91" s="13"/>
      <c r="F91" s="13"/>
      <c r="G91" s="13"/>
      <c r="H91" s="14"/>
    </row>
    <row r="92" spans="1:8" s="2" customFormat="1" ht="11.65" customHeight="1">
      <c r="A92" s="4"/>
      <c r="B92" s="2" t="s">
        <v>69</v>
      </c>
      <c r="D92" s="13">
        <v>52.28</v>
      </c>
      <c r="E92" s="13">
        <v>51.645000000000003</v>
      </c>
      <c r="F92" s="13">
        <v>53.258000000000003</v>
      </c>
      <c r="G92" s="13">
        <v>53.110999999999997</v>
      </c>
      <c r="H92" s="13">
        <v>53.753</v>
      </c>
    </row>
    <row r="93" spans="1:8" s="2" customFormat="1" ht="11.65" customHeight="1">
      <c r="A93" s="4"/>
      <c r="B93" s="2" t="s">
        <v>70</v>
      </c>
      <c r="D93" s="13">
        <v>52.28</v>
      </c>
      <c r="E93" s="13">
        <v>51.944000000000003</v>
      </c>
      <c r="F93" s="13">
        <v>53.89</v>
      </c>
      <c r="G93" s="13">
        <v>54.749000000000002</v>
      </c>
      <c r="H93" s="13">
        <v>55.365000000000002</v>
      </c>
    </row>
    <row r="94" spans="1:8" s="2" customFormat="1" ht="11.65" customHeight="1">
      <c r="A94" s="4"/>
      <c r="D94" s="12"/>
      <c r="E94" s="12"/>
      <c r="F94" s="12"/>
      <c r="G94" s="12"/>
      <c r="H9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simoi</dc:creator>
  <cp:lastModifiedBy>simoi</cp:lastModifiedBy>
  <dcterms:created xsi:type="dcterms:W3CDTF">2018-11-05T10:56:45Z</dcterms:created>
  <dcterms:modified xsi:type="dcterms:W3CDTF">2018-11-05T10:56:52Z</dcterms:modified>
</cp:coreProperties>
</file>