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omments6.xml" ContentType="application/vnd.openxmlformats-officedocument.spreadsheetml.comments+xml"/>
  <Override PartName="/xl/comments7.xml" ContentType="application/vnd.openxmlformats-officedocument.spreadsheetml.comment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16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5195" windowHeight="11760" firstSheet="11" activeTab="15"/>
  </bookViews>
  <sheets>
    <sheet name="Exercise 1-1" sheetId="4" r:id="rId1"/>
    <sheet name="Exercise 1-2" sheetId="5" r:id="rId2"/>
    <sheet name="Exercise 1-3" sheetId="1" r:id="rId3"/>
    <sheet name="Exercise 1-4" sheetId="6" r:id="rId4"/>
    <sheet name="Problem 1-1 Part a" sheetId="7" r:id="rId5"/>
    <sheet name="Problem 1-1 Part b" sheetId="9" r:id="rId6"/>
    <sheet name="Problem 1-2 Vicker" sheetId="8" r:id="rId7"/>
    <sheet name="Problem 1-2 Kendal" sheetId="11" r:id="rId8"/>
    <sheet name="Problem 1-3 Part 1" sheetId="10" r:id="rId9"/>
    <sheet name="Problem 1-4 Part 1" sheetId="13" r:id="rId10"/>
    <sheet name="Problem 1-4 Part 2" sheetId="14" r:id="rId11"/>
    <sheet name="Problem 1-5" sheetId="12" r:id="rId12"/>
    <sheet name="Problem 1-6" sheetId="15" r:id="rId13"/>
    <sheet name="Problem 1-8" sheetId="17" r:id="rId14"/>
    <sheet name="Problem 1-10 Part A" sheetId="16" r:id="rId15"/>
    <sheet name="Problem 1-11" sheetId="18" r:id="rId16"/>
  </sheets>
  <calcPr calcId="125725"/>
</workbook>
</file>

<file path=xl/calcChain.xml><?xml version="1.0" encoding="utf-8"?>
<calcChain xmlns="http://schemas.openxmlformats.org/spreadsheetml/2006/main">
  <c r="C15" i="12"/>
  <c r="C14" i="1"/>
  <c r="F13" i="18"/>
  <c r="F17"/>
  <c r="F18"/>
  <c r="F28"/>
  <c r="B45"/>
  <c r="B47"/>
  <c r="B79"/>
  <c r="B39" i="16"/>
  <c r="B11" i="18"/>
  <c r="B27"/>
  <c r="C11"/>
  <c r="E11"/>
  <c r="F11"/>
  <c r="E17"/>
  <c r="B18"/>
  <c r="C18"/>
  <c r="E18"/>
  <c r="E27"/>
  <c r="E23"/>
  <c r="B26"/>
  <c r="C26"/>
  <c r="C27"/>
  <c r="B39"/>
  <c r="B40"/>
  <c r="B44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67"/>
  <c r="B67"/>
  <c r="A68"/>
  <c r="B68"/>
  <c r="A69"/>
  <c r="B69"/>
  <c r="A70"/>
  <c r="B70"/>
  <c r="A71"/>
  <c r="A72"/>
  <c r="B72"/>
  <c r="A73"/>
  <c r="B73"/>
  <c r="A74"/>
  <c r="B74"/>
  <c r="B75"/>
  <c r="B76"/>
  <c r="B77"/>
  <c r="B11" i="17"/>
  <c r="C11"/>
  <c r="E11"/>
  <c r="F11"/>
  <c r="E17"/>
  <c r="F17"/>
  <c r="B18"/>
  <c r="C18"/>
  <c r="E18"/>
  <c r="F18"/>
  <c r="E23"/>
  <c r="B26"/>
  <c r="C26"/>
  <c r="B27"/>
  <c r="E27"/>
  <c r="B39"/>
  <c r="B40"/>
  <c r="B44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67"/>
  <c r="B67"/>
  <c r="A68"/>
  <c r="B68"/>
  <c r="A69"/>
  <c r="B69"/>
  <c r="A70"/>
  <c r="B70"/>
  <c r="A71"/>
  <c r="B71"/>
  <c r="A72"/>
  <c r="B72"/>
  <c r="A73"/>
  <c r="B73"/>
  <c r="A74"/>
  <c r="B74"/>
  <c r="B75"/>
  <c r="B76"/>
  <c r="B77"/>
  <c r="B11" i="16"/>
  <c r="B27"/>
  <c r="C11"/>
  <c r="E11"/>
  <c r="F11"/>
  <c r="E17"/>
  <c r="F17"/>
  <c r="B18"/>
  <c r="C18"/>
  <c r="E18"/>
  <c r="E27"/>
  <c r="F18"/>
  <c r="E23"/>
  <c r="B26"/>
  <c r="C26"/>
  <c r="C27"/>
  <c r="F28"/>
  <c r="B45"/>
  <c r="B40"/>
  <c r="B44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67"/>
  <c r="B67"/>
  <c r="A68"/>
  <c r="B68"/>
  <c r="A69"/>
  <c r="B69"/>
  <c r="A70"/>
  <c r="B70"/>
  <c r="A71"/>
  <c r="B71"/>
  <c r="A72"/>
  <c r="B72"/>
  <c r="A73"/>
  <c r="B73"/>
  <c r="A74"/>
  <c r="B74"/>
  <c r="B75"/>
  <c r="B76"/>
  <c r="B77"/>
  <c r="C18" i="12"/>
  <c r="B11" i="15"/>
  <c r="C11"/>
  <c r="C27"/>
  <c r="F28"/>
  <c r="B45"/>
  <c r="E11"/>
  <c r="F11"/>
  <c r="E17"/>
  <c r="F17"/>
  <c r="B18"/>
  <c r="C18"/>
  <c r="E18"/>
  <c r="F18"/>
  <c r="E23"/>
  <c r="B26"/>
  <c r="C26"/>
  <c r="B27"/>
  <c r="E27"/>
  <c r="B39"/>
  <c r="B40"/>
  <c r="B44"/>
  <c r="B46"/>
  <c r="B78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67"/>
  <c r="B67"/>
  <c r="A68"/>
  <c r="B68"/>
  <c r="A69"/>
  <c r="B69"/>
  <c r="A70"/>
  <c r="B70"/>
  <c r="A71"/>
  <c r="B71"/>
  <c r="A72"/>
  <c r="B72"/>
  <c r="A73"/>
  <c r="B73"/>
  <c r="A74"/>
  <c r="B74"/>
  <c r="B75"/>
  <c r="B76"/>
  <c r="B77"/>
  <c r="B11" i="14"/>
  <c r="B27"/>
  <c r="C11"/>
  <c r="E11"/>
  <c r="F11"/>
  <c r="E17"/>
  <c r="F17"/>
  <c r="B18"/>
  <c r="C18"/>
  <c r="E18"/>
  <c r="E27"/>
  <c r="F18"/>
  <c r="E23"/>
  <c r="B26"/>
  <c r="C26"/>
  <c r="C27"/>
  <c r="F28"/>
  <c r="B39"/>
  <c r="B40"/>
  <c r="B44"/>
  <c r="B45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67"/>
  <c r="B67"/>
  <c r="A68"/>
  <c r="B68"/>
  <c r="A69"/>
  <c r="B69"/>
  <c r="A70"/>
  <c r="B70"/>
  <c r="A71"/>
  <c r="B71"/>
  <c r="A72"/>
  <c r="B72"/>
  <c r="A73"/>
  <c r="B73"/>
  <c r="A74"/>
  <c r="B74"/>
  <c r="B75"/>
  <c r="B76"/>
  <c r="B77"/>
  <c r="B11" i="13"/>
  <c r="C11"/>
  <c r="C27"/>
  <c r="F28"/>
  <c r="B45"/>
  <c r="E11"/>
  <c r="F11"/>
  <c r="E17"/>
  <c r="F17"/>
  <c r="B18"/>
  <c r="C18"/>
  <c r="E18"/>
  <c r="F18"/>
  <c r="E23"/>
  <c r="B26"/>
  <c r="C26"/>
  <c r="B27"/>
  <c r="E27"/>
  <c r="B39"/>
  <c r="B40"/>
  <c r="B44"/>
  <c r="B46"/>
  <c r="B78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67"/>
  <c r="B67"/>
  <c r="A68"/>
  <c r="B68"/>
  <c r="A69"/>
  <c r="B69"/>
  <c r="A70"/>
  <c r="B70"/>
  <c r="A71"/>
  <c r="B71"/>
  <c r="A72"/>
  <c r="B72"/>
  <c r="A73"/>
  <c r="B73"/>
  <c r="A74"/>
  <c r="B74"/>
  <c r="B75"/>
  <c r="B76"/>
  <c r="B77"/>
  <c r="B11" i="12"/>
  <c r="B27"/>
  <c r="C11"/>
  <c r="E11"/>
  <c r="F11"/>
  <c r="E17"/>
  <c r="F17"/>
  <c r="B18"/>
  <c r="E18"/>
  <c r="E27"/>
  <c r="F18"/>
  <c r="E23"/>
  <c r="B26"/>
  <c r="C26"/>
  <c r="B39"/>
  <c r="B40"/>
  <c r="B44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67"/>
  <c r="B67"/>
  <c r="A68"/>
  <c r="B68"/>
  <c r="A69"/>
  <c r="B69"/>
  <c r="A70"/>
  <c r="B70"/>
  <c r="A71"/>
  <c r="B71"/>
  <c r="A72"/>
  <c r="B72"/>
  <c r="A73"/>
  <c r="B73"/>
  <c r="A74"/>
  <c r="B74"/>
  <c r="B75"/>
  <c r="B76"/>
  <c r="B11" i="11"/>
  <c r="C11"/>
  <c r="C27"/>
  <c r="F28"/>
  <c r="B45"/>
  <c r="E11"/>
  <c r="F11"/>
  <c r="E17"/>
  <c r="F17"/>
  <c r="B18"/>
  <c r="C18"/>
  <c r="E18"/>
  <c r="F18"/>
  <c r="E23"/>
  <c r="B26"/>
  <c r="C26"/>
  <c r="B27"/>
  <c r="E27"/>
  <c r="B39"/>
  <c r="B40"/>
  <c r="B44"/>
  <c r="B46"/>
  <c r="B78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67"/>
  <c r="B67"/>
  <c r="A68"/>
  <c r="B68"/>
  <c r="A69"/>
  <c r="B69"/>
  <c r="A70"/>
  <c r="B70"/>
  <c r="A71"/>
  <c r="B71"/>
  <c r="A72"/>
  <c r="B72"/>
  <c r="A73"/>
  <c r="B73"/>
  <c r="A74"/>
  <c r="B74"/>
  <c r="B75"/>
  <c r="B76"/>
  <c r="B77"/>
  <c r="B11" i="10"/>
  <c r="B27"/>
  <c r="C11"/>
  <c r="E11"/>
  <c r="F11"/>
  <c r="E17"/>
  <c r="F17"/>
  <c r="B18"/>
  <c r="C18"/>
  <c r="E18"/>
  <c r="E27"/>
  <c r="F18"/>
  <c r="E23"/>
  <c r="B26"/>
  <c r="C26"/>
  <c r="C27"/>
  <c r="F28"/>
  <c r="B39"/>
  <c r="B40"/>
  <c r="B44"/>
  <c r="B45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67"/>
  <c r="B67"/>
  <c r="A68"/>
  <c r="B68"/>
  <c r="A69"/>
  <c r="B69"/>
  <c r="A70"/>
  <c r="B70"/>
  <c r="A71"/>
  <c r="B71"/>
  <c r="A72"/>
  <c r="B72"/>
  <c r="A73"/>
  <c r="B73"/>
  <c r="A74"/>
  <c r="B74"/>
  <c r="B75"/>
  <c r="B76"/>
  <c r="B77"/>
  <c r="B11" i="9"/>
  <c r="C11"/>
  <c r="E11"/>
  <c r="F11"/>
  <c r="E17"/>
  <c r="F17"/>
  <c r="B18"/>
  <c r="C18"/>
  <c r="E18"/>
  <c r="F18"/>
  <c r="E23"/>
  <c r="B26"/>
  <c r="C26"/>
  <c r="B27"/>
  <c r="E27"/>
  <c r="B39"/>
  <c r="B40"/>
  <c r="B44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67"/>
  <c r="B67"/>
  <c r="A68"/>
  <c r="B68"/>
  <c r="A69"/>
  <c r="B69"/>
  <c r="A70"/>
  <c r="B70"/>
  <c r="A71"/>
  <c r="B71"/>
  <c r="A72"/>
  <c r="B72"/>
  <c r="A73"/>
  <c r="B73"/>
  <c r="A74"/>
  <c r="B74"/>
  <c r="B75"/>
  <c r="B76"/>
  <c r="B77"/>
  <c r="B11" i="8"/>
  <c r="B27"/>
  <c r="C11"/>
  <c r="E11"/>
  <c r="F11"/>
  <c r="E17"/>
  <c r="F17"/>
  <c r="B18"/>
  <c r="C18"/>
  <c r="E18"/>
  <c r="E27"/>
  <c r="F18"/>
  <c r="E23"/>
  <c r="B26"/>
  <c r="C26"/>
  <c r="C27"/>
  <c r="F28"/>
  <c r="B39"/>
  <c r="B40"/>
  <c r="B44"/>
  <c r="B45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67"/>
  <c r="B67"/>
  <c r="A68"/>
  <c r="B68"/>
  <c r="A69"/>
  <c r="B69"/>
  <c r="A70"/>
  <c r="B70"/>
  <c r="A71"/>
  <c r="B71"/>
  <c r="A72"/>
  <c r="B72"/>
  <c r="A73"/>
  <c r="B73"/>
  <c r="A74"/>
  <c r="B74"/>
  <c r="B75"/>
  <c r="B76"/>
  <c r="B77"/>
  <c r="B11" i="7"/>
  <c r="C11"/>
  <c r="E11"/>
  <c r="F11"/>
  <c r="E17"/>
  <c r="F17"/>
  <c r="B18"/>
  <c r="C18"/>
  <c r="E18"/>
  <c r="F18"/>
  <c r="E23"/>
  <c r="B26"/>
  <c r="C26"/>
  <c r="B27"/>
  <c r="E27"/>
  <c r="B39"/>
  <c r="B40"/>
  <c r="B44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67"/>
  <c r="B67"/>
  <c r="A68"/>
  <c r="B68"/>
  <c r="A69"/>
  <c r="B69"/>
  <c r="A70"/>
  <c r="B70"/>
  <c r="A71"/>
  <c r="B71"/>
  <c r="A72"/>
  <c r="B72"/>
  <c r="A73"/>
  <c r="B73"/>
  <c r="A74"/>
  <c r="B74"/>
  <c r="B75"/>
  <c r="B76"/>
  <c r="B77"/>
  <c r="B11" i="6"/>
  <c r="B27"/>
  <c r="C11"/>
  <c r="E11"/>
  <c r="F11"/>
  <c r="E17"/>
  <c r="F17"/>
  <c r="B18"/>
  <c r="C18"/>
  <c r="E18"/>
  <c r="E27"/>
  <c r="F18"/>
  <c r="E23"/>
  <c r="B26"/>
  <c r="C26"/>
  <c r="C27"/>
  <c r="F28"/>
  <c r="B39"/>
  <c r="B40"/>
  <c r="B44"/>
  <c r="B45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67"/>
  <c r="B67"/>
  <c r="A68"/>
  <c r="B68"/>
  <c r="A69"/>
  <c r="B69"/>
  <c r="A70"/>
  <c r="B70"/>
  <c r="A71"/>
  <c r="B71"/>
  <c r="A72"/>
  <c r="B72"/>
  <c r="A73"/>
  <c r="B73"/>
  <c r="A74"/>
  <c r="B74"/>
  <c r="B75"/>
  <c r="B76"/>
  <c r="B77"/>
  <c r="B11" i="5"/>
  <c r="C11"/>
  <c r="C27"/>
  <c r="F28"/>
  <c r="B45"/>
  <c r="E11"/>
  <c r="F11"/>
  <c r="E17"/>
  <c r="F17"/>
  <c r="B18"/>
  <c r="C18"/>
  <c r="E18"/>
  <c r="F18"/>
  <c r="E23"/>
  <c r="B26"/>
  <c r="C26"/>
  <c r="B27"/>
  <c r="E27"/>
  <c r="B39"/>
  <c r="B40"/>
  <c r="B44"/>
  <c r="B46"/>
  <c r="B78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67"/>
  <c r="B67"/>
  <c r="A68"/>
  <c r="B68"/>
  <c r="A69"/>
  <c r="B69"/>
  <c r="A70"/>
  <c r="B70"/>
  <c r="A71"/>
  <c r="B71"/>
  <c r="A72"/>
  <c r="B72"/>
  <c r="A73"/>
  <c r="B73"/>
  <c r="A74"/>
  <c r="B74"/>
  <c r="B75"/>
  <c r="B76"/>
  <c r="B77"/>
  <c r="B11" i="4"/>
  <c r="B27"/>
  <c r="C11"/>
  <c r="E11"/>
  <c r="F11"/>
  <c r="E17"/>
  <c r="F17"/>
  <c r="B18"/>
  <c r="C18"/>
  <c r="E18"/>
  <c r="E27"/>
  <c r="F18"/>
  <c r="E23"/>
  <c r="B26"/>
  <c r="C26"/>
  <c r="C27"/>
  <c r="F28"/>
  <c r="B45"/>
  <c r="B39"/>
  <c r="B40"/>
  <c r="B44"/>
  <c r="A51"/>
  <c r="B51"/>
  <c r="A52"/>
  <c r="B52"/>
  <c r="A53"/>
  <c r="B53"/>
  <c r="A54"/>
  <c r="B54"/>
  <c r="A55"/>
  <c r="B55"/>
  <c r="A56"/>
  <c r="B56"/>
  <c r="A57"/>
  <c r="B57"/>
  <c r="A58"/>
  <c r="B58"/>
  <c r="A59"/>
  <c r="B59"/>
  <c r="A60"/>
  <c r="B60"/>
  <c r="A61"/>
  <c r="B61"/>
  <c r="A62"/>
  <c r="B62"/>
  <c r="A63"/>
  <c r="B63"/>
  <c r="A64"/>
  <c r="B64"/>
  <c r="A65"/>
  <c r="B65"/>
  <c r="A66"/>
  <c r="B66"/>
  <c r="A67"/>
  <c r="B67"/>
  <c r="A68"/>
  <c r="B68"/>
  <c r="A69"/>
  <c r="B69"/>
  <c r="A70"/>
  <c r="B70"/>
  <c r="A71"/>
  <c r="B71"/>
  <c r="A72"/>
  <c r="B72"/>
  <c r="A73"/>
  <c r="B73"/>
  <c r="A74"/>
  <c r="B74"/>
  <c r="B75"/>
  <c r="B76"/>
  <c r="B77"/>
  <c r="B51" i="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39"/>
  <c r="B77"/>
  <c r="B40"/>
  <c r="B44"/>
  <c r="C11"/>
  <c r="C18"/>
  <c r="C27"/>
  <c r="C26"/>
  <c r="F11"/>
  <c r="F17"/>
  <c r="F18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E11"/>
  <c r="E17"/>
  <c r="E18"/>
  <c r="E27"/>
  <c r="E23"/>
  <c r="B11"/>
  <c r="B27"/>
  <c r="B18"/>
  <c r="B26"/>
  <c r="C27" i="12"/>
  <c r="F28"/>
  <c r="B45"/>
  <c r="B46" i="9"/>
  <c r="B78"/>
  <c r="C27"/>
  <c r="F28"/>
  <c r="B45"/>
  <c r="B46" i="7"/>
  <c r="B78"/>
  <c r="C27"/>
  <c r="F28"/>
  <c r="B45"/>
  <c r="F28" i="1"/>
  <c r="B45"/>
  <c r="B46"/>
  <c r="B78"/>
  <c r="B46" i="6"/>
  <c r="B78"/>
  <c r="B47"/>
  <c r="B79"/>
  <c r="B46" i="10"/>
  <c r="B78"/>
  <c r="B47"/>
  <c r="B79"/>
  <c r="B46" i="14"/>
  <c r="B78"/>
  <c r="B47"/>
  <c r="B79"/>
  <c r="B47" i="16"/>
  <c r="B79"/>
  <c r="B46"/>
  <c r="B78"/>
  <c r="B47" i="11"/>
  <c r="B79"/>
  <c r="B47" i="15"/>
  <c r="B79"/>
  <c r="B46" i="4"/>
  <c r="B78"/>
  <c r="B47"/>
  <c r="B79"/>
  <c r="B46" i="8"/>
  <c r="B78"/>
  <c r="B80"/>
  <c r="B47"/>
  <c r="B79"/>
  <c r="B80" i="4"/>
  <c r="B47" i="7"/>
  <c r="B79"/>
  <c r="B80"/>
  <c r="B47" i="5"/>
  <c r="B79"/>
  <c r="B80"/>
  <c r="B80" i="6"/>
  <c r="B47" i="9"/>
  <c r="B79"/>
  <c r="B80"/>
  <c r="B80" i="10"/>
  <c r="B80" i="11"/>
  <c r="B47" i="13"/>
  <c r="B79"/>
  <c r="B80"/>
  <c r="B80" i="14"/>
  <c r="B80" i="15"/>
  <c r="B80" i="16"/>
  <c r="B46" i="18"/>
  <c r="B78"/>
  <c r="B71"/>
  <c r="B80" i="1"/>
  <c r="B47"/>
  <c r="B79"/>
  <c r="B80" i="18"/>
  <c r="C27" i="17"/>
  <c r="F28"/>
  <c r="B45"/>
  <c r="B47"/>
  <c r="B79"/>
  <c r="B77" i="12"/>
  <c r="B46"/>
  <c r="B78"/>
  <c r="B80"/>
  <c r="B47"/>
  <c r="B79"/>
  <c r="B46" i="17"/>
  <c r="B78"/>
  <c r="B80"/>
</calcChain>
</file>

<file path=xl/comments1.xml><?xml version="1.0" encoding="utf-8"?>
<comments xmlns="http://schemas.openxmlformats.org/spreadsheetml/2006/main">
  <authors>
    <author xml:space="preserve"> Carol Fischer</author>
  </authors>
  <commentList>
    <comment ref="B1" authorId="0">
      <text>
        <r>
          <rPr>
            <b/>
            <sz val="8"/>
            <color indexed="81"/>
            <rFont val="Tahoma"/>
            <family val="2"/>
          </rPr>
          <t>Enter name of company being acquired.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2" authorId="0">
      <text>
        <r>
          <rPr>
            <b/>
            <sz val="8"/>
            <color indexed="81"/>
            <rFont val="Tahoma"/>
            <family val="2"/>
          </rPr>
          <t xml:space="preserve"> Enter date of Acquisition.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4" authorId="0">
      <text>
        <r>
          <rPr>
            <b/>
            <sz val="8"/>
            <color indexed="81"/>
            <rFont val="Tahoma"/>
            <family val="2"/>
          </rPr>
          <t>Enter Book Value of Assets Accounts Here.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4" authorId="0">
      <text>
        <r>
          <rPr>
            <b/>
            <sz val="8"/>
            <color indexed="81"/>
            <rFont val="Tahoma"/>
            <family val="2"/>
          </rPr>
          <t>Enter Market Values of Asset Accounts Here, even if amount is same as Book Value.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4" authorId="0">
      <text>
        <r>
          <rPr>
            <b/>
            <sz val="8"/>
            <color indexed="81"/>
            <rFont val="Tahoma"/>
            <family val="2"/>
          </rPr>
          <t>Insert Book Values of All Liability and Equity Accounts in this column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4" authorId="0">
      <text>
        <r>
          <rPr>
            <b/>
            <sz val="8"/>
            <color indexed="81"/>
            <rFont val="Tahoma"/>
            <family val="2"/>
          </rPr>
          <t>Emter Market Values of all Liabilities In this column.  No Equity Balances should be added.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6" authorId="0">
      <text>
        <r>
          <rPr>
            <b/>
            <sz val="8"/>
            <color indexed="81"/>
            <rFont val="Tahoma"/>
            <family val="2"/>
          </rPr>
          <t>Enter Current Asset Account in A6 through A10.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6" authorId="0">
      <text>
        <r>
          <rPr>
            <b/>
            <sz val="8"/>
            <color indexed="81"/>
            <rFont val="Tahoma"/>
            <family val="2"/>
          </rPr>
          <t>Insert Current Liability Accounts in D6 through D10.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2" authorId="0">
      <text>
        <r>
          <rPr>
            <b/>
            <sz val="8"/>
            <color indexed="81"/>
            <rFont val="Tahoma"/>
            <family val="2"/>
          </rPr>
          <t>Insuret Noncurrent Liability Accounts in Cells D13 through D16.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3" authorId="0">
      <text>
        <r>
          <rPr>
            <b/>
            <sz val="8"/>
            <color indexed="81"/>
            <rFont val="Tahoma"/>
            <family val="2"/>
          </rPr>
          <t xml:space="preserve"> Enter titles of Fixed Asset Account in Cell A14 through A17.  Enter net of Accumulated Depreciation.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9" authorId="0">
      <text>
        <r>
          <rPr>
            <b/>
            <sz val="8"/>
            <color indexed="81"/>
            <rFont val="Tahoma"/>
            <family val="2"/>
          </rPr>
          <t>Enter Intangibles in A20 through A25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>
  <authors>
    <author xml:space="preserve"> Carol Fischer</author>
  </authors>
  <commentList>
    <comment ref="B1" authorId="0">
      <text>
        <r>
          <rPr>
            <b/>
            <sz val="8"/>
            <color indexed="81"/>
            <rFont val="Tahoma"/>
            <family val="2"/>
          </rPr>
          <t>Enter name of company being acquired.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2" authorId="0">
      <text>
        <r>
          <rPr>
            <b/>
            <sz val="8"/>
            <color indexed="81"/>
            <rFont val="Tahoma"/>
            <family val="2"/>
          </rPr>
          <t xml:space="preserve"> Enter date of Acquisition.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4" authorId="0">
      <text>
        <r>
          <rPr>
            <b/>
            <sz val="8"/>
            <color indexed="81"/>
            <rFont val="Tahoma"/>
            <family val="2"/>
          </rPr>
          <t>Enter Book Value of Assets Accounts Here.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4" authorId="0">
      <text>
        <r>
          <rPr>
            <b/>
            <sz val="8"/>
            <color indexed="81"/>
            <rFont val="Tahoma"/>
            <family val="2"/>
          </rPr>
          <t>Enter Market Values of Asset Accounts Here, even if amount is same as Book Value.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4" authorId="0">
      <text>
        <r>
          <rPr>
            <b/>
            <sz val="8"/>
            <color indexed="81"/>
            <rFont val="Tahoma"/>
            <family val="2"/>
          </rPr>
          <t>Insert Book Values of All Liability and Equity Accounts in this column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4" authorId="0">
      <text>
        <r>
          <rPr>
            <b/>
            <sz val="8"/>
            <color indexed="81"/>
            <rFont val="Tahoma"/>
            <family val="2"/>
          </rPr>
          <t>Emter Market Values of all Liabilities In this column.  No Equity Balances should be added.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6" authorId="0">
      <text>
        <r>
          <rPr>
            <b/>
            <sz val="8"/>
            <color indexed="81"/>
            <rFont val="Tahoma"/>
            <family val="2"/>
          </rPr>
          <t>Enter Current Asset Account in A6 through A10.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6" authorId="0">
      <text>
        <r>
          <rPr>
            <b/>
            <sz val="8"/>
            <color indexed="81"/>
            <rFont val="Tahoma"/>
            <family val="2"/>
          </rPr>
          <t>Insert Current Liability Accounts in D6 through D10.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2" authorId="0">
      <text>
        <r>
          <rPr>
            <b/>
            <sz val="8"/>
            <color indexed="81"/>
            <rFont val="Tahoma"/>
            <family val="2"/>
          </rPr>
          <t>Insuret Noncurrent Liability Accounts in Cells D13 through D16.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3" authorId="0">
      <text>
        <r>
          <rPr>
            <b/>
            <sz val="8"/>
            <color indexed="81"/>
            <rFont val="Tahoma"/>
            <family val="2"/>
          </rPr>
          <t xml:space="preserve"> Enter titles of Fixed Asset Account in Cell A14 through A17.  Enter net of Accumulated Depreciation.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9" authorId="0">
      <text>
        <r>
          <rPr>
            <b/>
            <sz val="8"/>
            <color indexed="81"/>
            <rFont val="Tahoma"/>
            <family val="2"/>
          </rPr>
          <t>Enter Intangibles in A20 through A25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>
  <authors>
    <author xml:space="preserve"> Carol Fischer</author>
  </authors>
  <commentList>
    <comment ref="B1" authorId="0">
      <text>
        <r>
          <rPr>
            <b/>
            <sz val="8"/>
            <color indexed="81"/>
            <rFont val="Tahoma"/>
            <family val="2"/>
          </rPr>
          <t>Enter name of company being acquired.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2" authorId="0">
      <text>
        <r>
          <rPr>
            <b/>
            <sz val="8"/>
            <color indexed="81"/>
            <rFont val="Tahoma"/>
            <family val="2"/>
          </rPr>
          <t xml:space="preserve"> Enter date of Acquisition.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4" authorId="0">
      <text>
        <r>
          <rPr>
            <b/>
            <sz val="8"/>
            <color indexed="81"/>
            <rFont val="Tahoma"/>
            <family val="2"/>
          </rPr>
          <t>Enter Book Value of Assets Accounts Here.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4" authorId="0">
      <text>
        <r>
          <rPr>
            <b/>
            <sz val="8"/>
            <color indexed="81"/>
            <rFont val="Tahoma"/>
            <family val="2"/>
          </rPr>
          <t>Enter Market Values of Asset Accounts Here, even if amount is same as Book Value.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4" authorId="0">
      <text>
        <r>
          <rPr>
            <b/>
            <sz val="8"/>
            <color indexed="81"/>
            <rFont val="Tahoma"/>
            <family val="2"/>
          </rPr>
          <t>Insert Book Values of All Liability and Equity Accounts in this column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4" authorId="0">
      <text>
        <r>
          <rPr>
            <b/>
            <sz val="8"/>
            <color indexed="81"/>
            <rFont val="Tahoma"/>
            <family val="2"/>
          </rPr>
          <t>Emter Market Values of all Liabilities In this column.  No Equity Balances should be added.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6" authorId="0">
      <text>
        <r>
          <rPr>
            <b/>
            <sz val="8"/>
            <color indexed="81"/>
            <rFont val="Tahoma"/>
            <family val="2"/>
          </rPr>
          <t>Enter Current Asset Account in A6 through A10.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6" authorId="0">
      <text>
        <r>
          <rPr>
            <b/>
            <sz val="8"/>
            <color indexed="81"/>
            <rFont val="Tahoma"/>
            <family val="2"/>
          </rPr>
          <t>Insert Current Liability Accounts in D6 through D10.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2" authorId="0">
      <text>
        <r>
          <rPr>
            <b/>
            <sz val="8"/>
            <color indexed="81"/>
            <rFont val="Tahoma"/>
            <family val="2"/>
          </rPr>
          <t>Insuret Noncurrent Liability Accounts in Cells D13 through D16.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3" authorId="0">
      <text>
        <r>
          <rPr>
            <b/>
            <sz val="8"/>
            <color indexed="81"/>
            <rFont val="Tahoma"/>
            <family val="2"/>
          </rPr>
          <t xml:space="preserve"> Enter titles of Fixed Asset Account in Cell A14 through A17.  Enter net of Accumulated Depreciation.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9" authorId="0">
      <text>
        <r>
          <rPr>
            <b/>
            <sz val="8"/>
            <color indexed="81"/>
            <rFont val="Tahoma"/>
            <family val="2"/>
          </rPr>
          <t>Enter Intangibles in A20 through A25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>
  <authors>
    <author xml:space="preserve"> Carol Fischer</author>
  </authors>
  <commentList>
    <comment ref="B1" authorId="0">
      <text>
        <r>
          <rPr>
            <b/>
            <sz val="8"/>
            <color indexed="81"/>
            <rFont val="Tahoma"/>
            <family val="2"/>
          </rPr>
          <t>Enter name of company being acquired.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2" authorId="0">
      <text>
        <r>
          <rPr>
            <b/>
            <sz val="8"/>
            <color indexed="81"/>
            <rFont val="Tahoma"/>
            <family val="2"/>
          </rPr>
          <t xml:space="preserve"> Enter date of Acquisition.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4" authorId="0">
      <text>
        <r>
          <rPr>
            <b/>
            <sz val="8"/>
            <color indexed="81"/>
            <rFont val="Tahoma"/>
            <family val="2"/>
          </rPr>
          <t>Enter Book Value of Assets Accounts Here.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4" authorId="0">
      <text>
        <r>
          <rPr>
            <b/>
            <sz val="8"/>
            <color indexed="81"/>
            <rFont val="Tahoma"/>
            <family val="2"/>
          </rPr>
          <t>Enter Market Values of Asset Accounts Here, even if amount is same as Book Value.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4" authorId="0">
      <text>
        <r>
          <rPr>
            <b/>
            <sz val="8"/>
            <color indexed="81"/>
            <rFont val="Tahoma"/>
            <family val="2"/>
          </rPr>
          <t>Insert Book Values of All Liability and Equity Accounts in this column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4" authorId="0">
      <text>
        <r>
          <rPr>
            <b/>
            <sz val="8"/>
            <color indexed="81"/>
            <rFont val="Tahoma"/>
            <family val="2"/>
          </rPr>
          <t>Emter Market Values of all Liabilities In this column.  No Equity Balances should be added.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6" authorId="0">
      <text>
        <r>
          <rPr>
            <b/>
            <sz val="8"/>
            <color indexed="81"/>
            <rFont val="Tahoma"/>
            <family val="2"/>
          </rPr>
          <t>Enter Current Asset Account in A6 through A10.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6" authorId="0">
      <text>
        <r>
          <rPr>
            <b/>
            <sz val="8"/>
            <color indexed="81"/>
            <rFont val="Tahoma"/>
            <family val="2"/>
          </rPr>
          <t>Insert Current Liability Accounts in D6 through D10.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2" authorId="0">
      <text>
        <r>
          <rPr>
            <b/>
            <sz val="8"/>
            <color indexed="81"/>
            <rFont val="Tahoma"/>
            <family val="2"/>
          </rPr>
          <t>Insuret Noncurrent Liability Accounts in Cells D13 through D16.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3" authorId="0">
      <text>
        <r>
          <rPr>
            <b/>
            <sz val="8"/>
            <color indexed="81"/>
            <rFont val="Tahoma"/>
            <family val="2"/>
          </rPr>
          <t xml:space="preserve"> Enter titles of Fixed Asset Account in Cell A14 through A17.  Enter net of Accumulated Depreciation.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9" authorId="0">
      <text>
        <r>
          <rPr>
            <b/>
            <sz val="8"/>
            <color indexed="81"/>
            <rFont val="Tahoma"/>
            <family val="2"/>
          </rPr>
          <t>Enter Intangibles in A20 through A25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3.xml><?xml version="1.0" encoding="utf-8"?>
<comments xmlns="http://schemas.openxmlformats.org/spreadsheetml/2006/main">
  <authors>
    <author xml:space="preserve"> Carol Fischer</author>
  </authors>
  <commentList>
    <comment ref="B1" authorId="0">
      <text>
        <r>
          <rPr>
            <b/>
            <sz val="8"/>
            <color indexed="81"/>
            <rFont val="Tahoma"/>
            <family val="2"/>
          </rPr>
          <t>Enter name of company being acquired.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2" authorId="0">
      <text>
        <r>
          <rPr>
            <b/>
            <sz val="8"/>
            <color indexed="81"/>
            <rFont val="Tahoma"/>
            <family val="2"/>
          </rPr>
          <t xml:space="preserve"> Enter date of Acquisition.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4" authorId="0">
      <text>
        <r>
          <rPr>
            <b/>
            <sz val="8"/>
            <color indexed="81"/>
            <rFont val="Tahoma"/>
            <family val="2"/>
          </rPr>
          <t>Enter Book Value of Assets Accounts Here.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4" authorId="0">
      <text>
        <r>
          <rPr>
            <b/>
            <sz val="8"/>
            <color indexed="81"/>
            <rFont val="Tahoma"/>
            <family val="2"/>
          </rPr>
          <t>Enter Market Values of Asset Accounts Here, even if amount is same as Book Value.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4" authorId="0">
      <text>
        <r>
          <rPr>
            <b/>
            <sz val="8"/>
            <color indexed="81"/>
            <rFont val="Tahoma"/>
            <family val="2"/>
          </rPr>
          <t>Insert Book Values of All Liability and Equity Accounts in this column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4" authorId="0">
      <text>
        <r>
          <rPr>
            <b/>
            <sz val="8"/>
            <color indexed="81"/>
            <rFont val="Tahoma"/>
            <family val="2"/>
          </rPr>
          <t>Emter Market Values of all Liabilities In this column.  No Equity Balances should be added.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6" authorId="0">
      <text>
        <r>
          <rPr>
            <b/>
            <sz val="8"/>
            <color indexed="81"/>
            <rFont val="Tahoma"/>
            <family val="2"/>
          </rPr>
          <t>Enter Current Asset Account in A6 through A10.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6" authorId="0">
      <text>
        <r>
          <rPr>
            <b/>
            <sz val="8"/>
            <color indexed="81"/>
            <rFont val="Tahoma"/>
            <family val="2"/>
          </rPr>
          <t>Insert Current Liability Accounts in D6 through D10.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2" authorId="0">
      <text>
        <r>
          <rPr>
            <b/>
            <sz val="8"/>
            <color indexed="81"/>
            <rFont val="Tahoma"/>
            <family val="2"/>
          </rPr>
          <t>Insuret Noncurrent Liability Accounts in Cells D13 through D16.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3" authorId="0">
      <text>
        <r>
          <rPr>
            <b/>
            <sz val="8"/>
            <color indexed="81"/>
            <rFont val="Tahoma"/>
            <family val="2"/>
          </rPr>
          <t xml:space="preserve"> Enter titles of Fixed Asset Account in Cell A14 through A17.  Enter net of Accumulated Depreciation.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9" authorId="0">
      <text>
        <r>
          <rPr>
            <b/>
            <sz val="8"/>
            <color indexed="81"/>
            <rFont val="Tahoma"/>
            <family val="2"/>
          </rPr>
          <t>Enter Intangibles in A20 through A25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4.xml><?xml version="1.0" encoding="utf-8"?>
<comments xmlns="http://schemas.openxmlformats.org/spreadsheetml/2006/main">
  <authors>
    <author xml:space="preserve"> Carol Fischer</author>
  </authors>
  <commentList>
    <comment ref="B1" authorId="0">
      <text>
        <r>
          <rPr>
            <b/>
            <sz val="8"/>
            <color indexed="81"/>
            <rFont val="Tahoma"/>
            <family val="2"/>
          </rPr>
          <t>Enter name of company being acquired.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2" authorId="0">
      <text>
        <r>
          <rPr>
            <b/>
            <sz val="8"/>
            <color indexed="81"/>
            <rFont val="Tahoma"/>
            <family val="2"/>
          </rPr>
          <t xml:space="preserve"> Enter date of Acquisition.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4" authorId="0">
      <text>
        <r>
          <rPr>
            <b/>
            <sz val="8"/>
            <color indexed="81"/>
            <rFont val="Tahoma"/>
            <family val="2"/>
          </rPr>
          <t>Enter Book Value of Assets Accounts Here.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4" authorId="0">
      <text>
        <r>
          <rPr>
            <b/>
            <sz val="8"/>
            <color indexed="81"/>
            <rFont val="Tahoma"/>
            <family val="2"/>
          </rPr>
          <t>Enter Market Values of Asset Accounts Here, even if amount is same as Book Value.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4" authorId="0">
      <text>
        <r>
          <rPr>
            <b/>
            <sz val="8"/>
            <color indexed="81"/>
            <rFont val="Tahoma"/>
            <family val="2"/>
          </rPr>
          <t>Insert Book Values of All Liability and Equity Accounts in this column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4" authorId="0">
      <text>
        <r>
          <rPr>
            <b/>
            <sz val="8"/>
            <color indexed="81"/>
            <rFont val="Tahoma"/>
            <family val="2"/>
          </rPr>
          <t>Emter Market Values of all Liabilities In this column.  No Equity Balances should be added.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6" authorId="0">
      <text>
        <r>
          <rPr>
            <b/>
            <sz val="8"/>
            <color indexed="81"/>
            <rFont val="Tahoma"/>
            <family val="2"/>
          </rPr>
          <t>Enter Current Asset Account in A6 through A10.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6" authorId="0">
      <text>
        <r>
          <rPr>
            <b/>
            <sz val="8"/>
            <color indexed="81"/>
            <rFont val="Tahoma"/>
            <family val="2"/>
          </rPr>
          <t>Insert Current Liability Accounts in D6 through D10.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2" authorId="0">
      <text>
        <r>
          <rPr>
            <b/>
            <sz val="8"/>
            <color indexed="81"/>
            <rFont val="Tahoma"/>
            <family val="2"/>
          </rPr>
          <t>Insuret Noncurrent Liability Accounts in Cells D13 through D16.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3" authorId="0">
      <text>
        <r>
          <rPr>
            <b/>
            <sz val="8"/>
            <color indexed="81"/>
            <rFont val="Tahoma"/>
            <family val="2"/>
          </rPr>
          <t xml:space="preserve"> Enter titles of Fixed Asset Account in Cell A14 through A17.  Enter net of Accumulated Depreciation.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9" authorId="0">
      <text>
        <r>
          <rPr>
            <b/>
            <sz val="8"/>
            <color indexed="81"/>
            <rFont val="Tahoma"/>
            <family val="2"/>
          </rPr>
          <t>Enter Intangibles in A20 through A25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5.xml><?xml version="1.0" encoding="utf-8"?>
<comments xmlns="http://schemas.openxmlformats.org/spreadsheetml/2006/main">
  <authors>
    <author xml:space="preserve"> Carol Fischer</author>
  </authors>
  <commentList>
    <comment ref="B1" authorId="0">
      <text>
        <r>
          <rPr>
            <b/>
            <sz val="8"/>
            <color indexed="81"/>
            <rFont val="Tahoma"/>
            <family val="2"/>
          </rPr>
          <t>Enter name of company being acquired.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2" authorId="0">
      <text>
        <r>
          <rPr>
            <b/>
            <sz val="8"/>
            <color indexed="81"/>
            <rFont val="Tahoma"/>
            <family val="2"/>
          </rPr>
          <t xml:space="preserve"> Enter date of Acquisition.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4" authorId="0">
      <text>
        <r>
          <rPr>
            <b/>
            <sz val="8"/>
            <color indexed="81"/>
            <rFont val="Tahoma"/>
            <family val="2"/>
          </rPr>
          <t>Enter Book Value of Assets Accounts Here.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4" authorId="0">
      <text>
        <r>
          <rPr>
            <b/>
            <sz val="8"/>
            <color indexed="81"/>
            <rFont val="Tahoma"/>
            <family val="2"/>
          </rPr>
          <t>Enter Market Values of Asset Accounts Here, even if amount is same as Book Value.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4" authorId="0">
      <text>
        <r>
          <rPr>
            <b/>
            <sz val="8"/>
            <color indexed="81"/>
            <rFont val="Tahoma"/>
            <family val="2"/>
          </rPr>
          <t>Insert Book Values of All Liability and Equity Accounts in this column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4" authorId="0">
      <text>
        <r>
          <rPr>
            <b/>
            <sz val="8"/>
            <color indexed="81"/>
            <rFont val="Tahoma"/>
            <family val="2"/>
          </rPr>
          <t>Emter Market Values of all Liabilities In this column.  No Equity Balances should be added.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6" authorId="0">
      <text>
        <r>
          <rPr>
            <b/>
            <sz val="8"/>
            <color indexed="81"/>
            <rFont val="Tahoma"/>
            <family val="2"/>
          </rPr>
          <t>Enter Current Asset Account in A6 through A10.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6" authorId="0">
      <text>
        <r>
          <rPr>
            <b/>
            <sz val="8"/>
            <color indexed="81"/>
            <rFont val="Tahoma"/>
            <family val="2"/>
          </rPr>
          <t>Insert Current Liability Accounts in D6 through D10.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2" authorId="0">
      <text>
        <r>
          <rPr>
            <b/>
            <sz val="8"/>
            <color indexed="81"/>
            <rFont val="Tahoma"/>
            <family val="2"/>
          </rPr>
          <t>Insuret Noncurrent Liability Accounts in Cells D13 through D16.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3" authorId="0">
      <text>
        <r>
          <rPr>
            <b/>
            <sz val="8"/>
            <color indexed="81"/>
            <rFont val="Tahoma"/>
            <family val="2"/>
          </rPr>
          <t xml:space="preserve"> Enter titles of Fixed Asset Account in Cell A14 through A17.  Enter net of Accumulated Depreciation.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9" authorId="0">
      <text>
        <r>
          <rPr>
            <b/>
            <sz val="8"/>
            <color indexed="81"/>
            <rFont val="Tahoma"/>
            <family val="2"/>
          </rPr>
          <t>Enter Intangibles in A20 through A25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6.xml><?xml version="1.0" encoding="utf-8"?>
<comments xmlns="http://schemas.openxmlformats.org/spreadsheetml/2006/main">
  <authors>
    <author xml:space="preserve"> Carol Fischer</author>
  </authors>
  <commentList>
    <comment ref="B1" authorId="0">
      <text>
        <r>
          <rPr>
            <b/>
            <sz val="8"/>
            <color indexed="81"/>
            <rFont val="Tahoma"/>
            <family val="2"/>
          </rPr>
          <t>Enter name of company being acquired.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2" authorId="0">
      <text>
        <r>
          <rPr>
            <b/>
            <sz val="8"/>
            <color indexed="81"/>
            <rFont val="Tahoma"/>
            <family val="2"/>
          </rPr>
          <t xml:space="preserve"> Enter date of Acquisition.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4" authorId="0">
      <text>
        <r>
          <rPr>
            <b/>
            <sz val="8"/>
            <color indexed="81"/>
            <rFont val="Tahoma"/>
            <family val="2"/>
          </rPr>
          <t>Enter Book Value of Assets Accounts Here.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4" authorId="0">
      <text>
        <r>
          <rPr>
            <b/>
            <sz val="8"/>
            <color indexed="81"/>
            <rFont val="Tahoma"/>
            <family val="2"/>
          </rPr>
          <t>Enter Market Values of Asset Accounts Here, even if amount is same as Book Value.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4" authorId="0">
      <text>
        <r>
          <rPr>
            <b/>
            <sz val="8"/>
            <color indexed="81"/>
            <rFont val="Tahoma"/>
            <family val="2"/>
          </rPr>
          <t>Insert Book Values of All Liability and Equity Accounts in this column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4" authorId="0">
      <text>
        <r>
          <rPr>
            <b/>
            <sz val="8"/>
            <color indexed="81"/>
            <rFont val="Tahoma"/>
            <family val="2"/>
          </rPr>
          <t>Emter Market Values of all Liabilities In this column.  No Equity Balances should be added.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6" authorId="0">
      <text>
        <r>
          <rPr>
            <b/>
            <sz val="8"/>
            <color indexed="81"/>
            <rFont val="Tahoma"/>
            <family val="2"/>
          </rPr>
          <t>Enter Current Asset Account in A6 through A10.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6" authorId="0">
      <text>
        <r>
          <rPr>
            <b/>
            <sz val="8"/>
            <color indexed="81"/>
            <rFont val="Tahoma"/>
            <family val="2"/>
          </rPr>
          <t>Insert Current Liability Accounts in D6 through D10.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2" authorId="0">
      <text>
        <r>
          <rPr>
            <b/>
            <sz val="8"/>
            <color indexed="81"/>
            <rFont val="Tahoma"/>
            <family val="2"/>
          </rPr>
          <t>Insuret Noncurrent Liability Accounts in Cells D13 through D16.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3" authorId="0">
      <text>
        <r>
          <rPr>
            <b/>
            <sz val="8"/>
            <color indexed="81"/>
            <rFont val="Tahoma"/>
            <family val="2"/>
          </rPr>
          <t xml:space="preserve"> Enter titles of Fixed Asset Account in Cell A14 through A17.  Enter net of Accumulated Depreciation.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9" authorId="0">
      <text>
        <r>
          <rPr>
            <b/>
            <sz val="8"/>
            <color indexed="81"/>
            <rFont val="Tahoma"/>
            <family val="2"/>
          </rPr>
          <t>Enter Intangibles in A20 through A25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 xml:space="preserve"> Carol Fischer</author>
  </authors>
  <commentList>
    <comment ref="B1" authorId="0">
      <text>
        <r>
          <rPr>
            <b/>
            <sz val="8"/>
            <color indexed="81"/>
            <rFont val="Tahoma"/>
            <family val="2"/>
          </rPr>
          <t>Enter name of company being acquired.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2" authorId="0">
      <text>
        <r>
          <rPr>
            <b/>
            <sz val="8"/>
            <color indexed="81"/>
            <rFont val="Tahoma"/>
            <family val="2"/>
          </rPr>
          <t xml:space="preserve"> Enter date of Acquisition.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4" authorId="0">
      <text>
        <r>
          <rPr>
            <b/>
            <sz val="8"/>
            <color indexed="81"/>
            <rFont val="Tahoma"/>
            <family val="2"/>
          </rPr>
          <t>Enter Book Value of Assets Accounts Here.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4" authorId="0">
      <text>
        <r>
          <rPr>
            <b/>
            <sz val="8"/>
            <color indexed="81"/>
            <rFont val="Tahoma"/>
            <family val="2"/>
          </rPr>
          <t>Enter Market Values of Asset Accounts Here, even if amount is same as Book Value.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4" authorId="0">
      <text>
        <r>
          <rPr>
            <b/>
            <sz val="8"/>
            <color indexed="81"/>
            <rFont val="Tahoma"/>
            <family val="2"/>
          </rPr>
          <t>Insert Book Values of All Liability and Equity Accounts in this column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4" authorId="0">
      <text>
        <r>
          <rPr>
            <b/>
            <sz val="8"/>
            <color indexed="81"/>
            <rFont val="Tahoma"/>
            <family val="2"/>
          </rPr>
          <t>Emter Market Values of all Liabilities In this column.  No Equity Balances should be added.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6" authorId="0">
      <text>
        <r>
          <rPr>
            <b/>
            <sz val="8"/>
            <color indexed="81"/>
            <rFont val="Tahoma"/>
            <family val="2"/>
          </rPr>
          <t>Enter Current Asset Account in A6 through A10.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6" authorId="0">
      <text>
        <r>
          <rPr>
            <b/>
            <sz val="8"/>
            <color indexed="81"/>
            <rFont val="Tahoma"/>
            <family val="2"/>
          </rPr>
          <t>Insert Current Liability Accounts in D6 through D10.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2" authorId="0">
      <text>
        <r>
          <rPr>
            <b/>
            <sz val="8"/>
            <color indexed="81"/>
            <rFont val="Tahoma"/>
            <family val="2"/>
          </rPr>
          <t>Insuret Noncurrent Liability Accounts in Cells D13 through D16.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3" authorId="0">
      <text>
        <r>
          <rPr>
            <b/>
            <sz val="8"/>
            <color indexed="81"/>
            <rFont val="Tahoma"/>
            <family val="2"/>
          </rPr>
          <t xml:space="preserve"> Enter titles of Fixed Asset Account in Cell A14 through A17.  Enter net of Accumulated Depreciation.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9" authorId="0">
      <text>
        <r>
          <rPr>
            <b/>
            <sz val="8"/>
            <color indexed="81"/>
            <rFont val="Tahoma"/>
            <family val="2"/>
          </rPr>
          <t>Enter Intangibles in A20 through A25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 xml:space="preserve"> Carol Fischer</author>
  </authors>
  <commentList>
    <comment ref="B1" authorId="0">
      <text>
        <r>
          <rPr>
            <b/>
            <sz val="8"/>
            <color indexed="81"/>
            <rFont val="Tahoma"/>
            <family val="2"/>
          </rPr>
          <t>Enter name of company being acquired.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2" authorId="0">
      <text>
        <r>
          <rPr>
            <b/>
            <sz val="8"/>
            <color indexed="81"/>
            <rFont val="Tahoma"/>
            <family val="2"/>
          </rPr>
          <t xml:space="preserve"> Enter date of Acquisition.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4" authorId="0">
      <text>
        <r>
          <rPr>
            <b/>
            <sz val="8"/>
            <color indexed="81"/>
            <rFont val="Tahoma"/>
            <family val="2"/>
          </rPr>
          <t>Enter Book Value of Assets Accounts Here.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4" authorId="0">
      <text>
        <r>
          <rPr>
            <b/>
            <sz val="8"/>
            <color indexed="81"/>
            <rFont val="Tahoma"/>
            <family val="2"/>
          </rPr>
          <t>Enter Market Values of Asset Accounts Here, even if amount is same as Book Value.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4" authorId="0">
      <text>
        <r>
          <rPr>
            <b/>
            <sz val="8"/>
            <color indexed="81"/>
            <rFont val="Tahoma"/>
            <family val="2"/>
          </rPr>
          <t>Insert Book Values of All Liability and Equity Accounts in this column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4" authorId="0">
      <text>
        <r>
          <rPr>
            <b/>
            <sz val="8"/>
            <color indexed="81"/>
            <rFont val="Tahoma"/>
            <family val="2"/>
          </rPr>
          <t>Emter Market Values of all Liabilities In this column.  No Equity Balances should be added.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6" authorId="0">
      <text>
        <r>
          <rPr>
            <b/>
            <sz val="8"/>
            <color indexed="81"/>
            <rFont val="Tahoma"/>
            <family val="2"/>
          </rPr>
          <t>Enter Current Asset Account in A6 through A10.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6" authorId="0">
      <text>
        <r>
          <rPr>
            <b/>
            <sz val="8"/>
            <color indexed="81"/>
            <rFont val="Tahoma"/>
            <family val="2"/>
          </rPr>
          <t>Insert Current Liability Accounts in D6 through D10.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2" authorId="0">
      <text>
        <r>
          <rPr>
            <b/>
            <sz val="8"/>
            <color indexed="81"/>
            <rFont val="Tahoma"/>
            <family val="2"/>
          </rPr>
          <t>Insuret Noncurrent Liability Accounts in Cells D13 through D16.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3" authorId="0">
      <text>
        <r>
          <rPr>
            <b/>
            <sz val="8"/>
            <color indexed="81"/>
            <rFont val="Tahoma"/>
            <family val="2"/>
          </rPr>
          <t xml:space="preserve"> Enter titles of Fixed Asset Account in Cell A14 through A17.  Enter net of Accumulated Depreciation.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9" authorId="0">
      <text>
        <r>
          <rPr>
            <b/>
            <sz val="8"/>
            <color indexed="81"/>
            <rFont val="Tahoma"/>
            <family val="2"/>
          </rPr>
          <t>Enter Intangibles in A20 through A25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 xml:space="preserve"> Carol Fischer</author>
  </authors>
  <commentList>
    <comment ref="B1" authorId="0">
      <text>
        <r>
          <rPr>
            <b/>
            <sz val="8"/>
            <color indexed="81"/>
            <rFont val="Tahoma"/>
            <family val="2"/>
          </rPr>
          <t>Enter name of company being acquired.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2" authorId="0">
      <text>
        <r>
          <rPr>
            <b/>
            <sz val="8"/>
            <color indexed="81"/>
            <rFont val="Tahoma"/>
            <family val="2"/>
          </rPr>
          <t xml:space="preserve"> Enter date of Acquisition.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4" authorId="0">
      <text>
        <r>
          <rPr>
            <b/>
            <sz val="8"/>
            <color indexed="81"/>
            <rFont val="Tahoma"/>
            <family val="2"/>
          </rPr>
          <t>Enter Book Value of Assets Accounts Here.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4" authorId="0">
      <text>
        <r>
          <rPr>
            <b/>
            <sz val="8"/>
            <color indexed="81"/>
            <rFont val="Tahoma"/>
            <family val="2"/>
          </rPr>
          <t>Enter Market Values of Asset Accounts Here, even if amount is same as Book Value.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4" authorId="0">
      <text>
        <r>
          <rPr>
            <b/>
            <sz val="8"/>
            <color indexed="81"/>
            <rFont val="Tahoma"/>
            <family val="2"/>
          </rPr>
          <t>Insert Book Values of All Liability and Equity Accounts in this column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4" authorId="0">
      <text>
        <r>
          <rPr>
            <b/>
            <sz val="8"/>
            <color indexed="81"/>
            <rFont val="Tahoma"/>
            <family val="2"/>
          </rPr>
          <t>Emter Market Values of all Liabilities In this column.  No Equity Balances should be added.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6" authorId="0">
      <text>
        <r>
          <rPr>
            <b/>
            <sz val="8"/>
            <color indexed="81"/>
            <rFont val="Tahoma"/>
            <family val="2"/>
          </rPr>
          <t>Enter Current Asset Account in A6 through A10.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6" authorId="0">
      <text>
        <r>
          <rPr>
            <b/>
            <sz val="8"/>
            <color indexed="81"/>
            <rFont val="Tahoma"/>
            <family val="2"/>
          </rPr>
          <t>Insert Current Liability Accounts in D6 through D10.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2" authorId="0">
      <text>
        <r>
          <rPr>
            <b/>
            <sz val="8"/>
            <color indexed="81"/>
            <rFont val="Tahoma"/>
            <family val="2"/>
          </rPr>
          <t>Insuret Noncurrent Liability Accounts in Cells D13 through D16.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3" authorId="0">
      <text>
        <r>
          <rPr>
            <b/>
            <sz val="8"/>
            <color indexed="81"/>
            <rFont val="Tahoma"/>
            <family val="2"/>
          </rPr>
          <t xml:space="preserve"> Enter titles of Fixed Asset Account in Cell A14 through A17.  Enter net of Accumulated Depreciation.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9" authorId="0">
      <text>
        <r>
          <rPr>
            <b/>
            <sz val="8"/>
            <color indexed="81"/>
            <rFont val="Tahoma"/>
            <family val="2"/>
          </rPr>
          <t>Enter Intangibles in A20 through A25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 xml:space="preserve"> Carol Fischer</author>
  </authors>
  <commentList>
    <comment ref="B1" authorId="0">
      <text>
        <r>
          <rPr>
            <b/>
            <sz val="8"/>
            <color indexed="81"/>
            <rFont val="Tahoma"/>
            <family val="2"/>
          </rPr>
          <t>Enter name of company being acquired.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2" authorId="0">
      <text>
        <r>
          <rPr>
            <b/>
            <sz val="8"/>
            <color indexed="81"/>
            <rFont val="Tahoma"/>
            <family val="2"/>
          </rPr>
          <t xml:space="preserve"> Enter date of Acquisition.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4" authorId="0">
      <text>
        <r>
          <rPr>
            <b/>
            <sz val="8"/>
            <color indexed="81"/>
            <rFont val="Tahoma"/>
            <family val="2"/>
          </rPr>
          <t>Enter Book Value of Assets Accounts Here.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4" authorId="0">
      <text>
        <r>
          <rPr>
            <b/>
            <sz val="8"/>
            <color indexed="81"/>
            <rFont val="Tahoma"/>
            <family val="2"/>
          </rPr>
          <t>Enter Market Values of Asset Accounts Here, even if amount is same as Book Value.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4" authorId="0">
      <text>
        <r>
          <rPr>
            <b/>
            <sz val="8"/>
            <color indexed="81"/>
            <rFont val="Tahoma"/>
            <family val="2"/>
          </rPr>
          <t>Insert Book Values of All Liability and Equity Accounts in this column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4" authorId="0">
      <text>
        <r>
          <rPr>
            <b/>
            <sz val="8"/>
            <color indexed="81"/>
            <rFont val="Tahoma"/>
            <family val="2"/>
          </rPr>
          <t>Emter Market Values of all Liabilities In this column.  No Equity Balances should be added.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6" authorId="0">
      <text>
        <r>
          <rPr>
            <b/>
            <sz val="8"/>
            <color indexed="81"/>
            <rFont val="Tahoma"/>
            <family val="2"/>
          </rPr>
          <t>Enter Current Asset Account in A6 through A10.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6" authorId="0">
      <text>
        <r>
          <rPr>
            <b/>
            <sz val="8"/>
            <color indexed="81"/>
            <rFont val="Tahoma"/>
            <family val="2"/>
          </rPr>
          <t>Insert Current Liability Accounts in D6 through D10.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2" authorId="0">
      <text>
        <r>
          <rPr>
            <b/>
            <sz val="8"/>
            <color indexed="81"/>
            <rFont val="Tahoma"/>
            <family val="2"/>
          </rPr>
          <t>Insuret Noncurrent Liability Accounts in Cells D13 through D16.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3" authorId="0">
      <text>
        <r>
          <rPr>
            <b/>
            <sz val="8"/>
            <color indexed="81"/>
            <rFont val="Tahoma"/>
            <family val="2"/>
          </rPr>
          <t xml:space="preserve"> Enter titles of Fixed Asset Account in Cell A14 through A17.  Enter net of Accumulated Depreciation.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9" authorId="0">
      <text>
        <r>
          <rPr>
            <b/>
            <sz val="8"/>
            <color indexed="81"/>
            <rFont val="Tahoma"/>
            <family val="2"/>
          </rPr>
          <t>Enter Intangibles in A20 through A25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 xml:space="preserve"> Carol Fischer</author>
  </authors>
  <commentList>
    <comment ref="B1" authorId="0">
      <text>
        <r>
          <rPr>
            <b/>
            <sz val="8"/>
            <color indexed="81"/>
            <rFont val="Tahoma"/>
            <family val="2"/>
          </rPr>
          <t>Enter name of company being acquired.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2" authorId="0">
      <text>
        <r>
          <rPr>
            <b/>
            <sz val="8"/>
            <color indexed="81"/>
            <rFont val="Tahoma"/>
            <family val="2"/>
          </rPr>
          <t xml:space="preserve"> Enter date of Acquisition.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4" authorId="0">
      <text>
        <r>
          <rPr>
            <b/>
            <sz val="8"/>
            <color indexed="81"/>
            <rFont val="Tahoma"/>
            <family val="2"/>
          </rPr>
          <t>Enter Book Value of Assets Accounts Here.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4" authorId="0">
      <text>
        <r>
          <rPr>
            <b/>
            <sz val="8"/>
            <color indexed="81"/>
            <rFont val="Tahoma"/>
            <family val="2"/>
          </rPr>
          <t>Enter Market Values of Asset Accounts Here, even if amount is same as Book Value.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4" authorId="0">
      <text>
        <r>
          <rPr>
            <b/>
            <sz val="8"/>
            <color indexed="81"/>
            <rFont val="Tahoma"/>
            <family val="2"/>
          </rPr>
          <t>Insert Book Values of All Liability and Equity Accounts in this column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4" authorId="0">
      <text>
        <r>
          <rPr>
            <b/>
            <sz val="8"/>
            <color indexed="81"/>
            <rFont val="Tahoma"/>
            <family val="2"/>
          </rPr>
          <t>Emter Market Values of all Liabilities In this column.  No Equity Balances should be added.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6" authorId="0">
      <text>
        <r>
          <rPr>
            <b/>
            <sz val="8"/>
            <color indexed="81"/>
            <rFont val="Tahoma"/>
            <family val="2"/>
          </rPr>
          <t>Enter Current Asset Account in A6 through A10.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6" authorId="0">
      <text>
        <r>
          <rPr>
            <b/>
            <sz val="8"/>
            <color indexed="81"/>
            <rFont val="Tahoma"/>
            <family val="2"/>
          </rPr>
          <t>Insert Current Liability Accounts in D6 through D10.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2" authorId="0">
      <text>
        <r>
          <rPr>
            <b/>
            <sz val="8"/>
            <color indexed="81"/>
            <rFont val="Tahoma"/>
            <family val="2"/>
          </rPr>
          <t>Insuret Noncurrent Liability Accounts in Cells D13 through D16.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3" authorId="0">
      <text>
        <r>
          <rPr>
            <b/>
            <sz val="8"/>
            <color indexed="81"/>
            <rFont val="Tahoma"/>
            <family val="2"/>
          </rPr>
          <t xml:space="preserve"> Enter titles of Fixed Asset Account in Cell A14 through A17.  Enter net of Accumulated Depreciation.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9" authorId="0">
      <text>
        <r>
          <rPr>
            <b/>
            <sz val="8"/>
            <color indexed="81"/>
            <rFont val="Tahoma"/>
            <family val="2"/>
          </rPr>
          <t>Enter Intangibles in A20 through A25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>
  <authors>
    <author xml:space="preserve"> Carol Fischer</author>
  </authors>
  <commentList>
    <comment ref="B1" authorId="0">
      <text>
        <r>
          <rPr>
            <b/>
            <sz val="8"/>
            <color indexed="81"/>
            <rFont val="Tahoma"/>
            <family val="2"/>
          </rPr>
          <t>Enter name of company being acquired.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2" authorId="0">
      <text>
        <r>
          <rPr>
            <b/>
            <sz val="8"/>
            <color indexed="81"/>
            <rFont val="Tahoma"/>
            <family val="2"/>
          </rPr>
          <t xml:space="preserve"> Enter date of Acquisition.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4" authorId="0">
      <text>
        <r>
          <rPr>
            <b/>
            <sz val="8"/>
            <color indexed="81"/>
            <rFont val="Tahoma"/>
            <family val="2"/>
          </rPr>
          <t>Enter Book Value of Assets Accounts Here.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4" authorId="0">
      <text>
        <r>
          <rPr>
            <b/>
            <sz val="8"/>
            <color indexed="81"/>
            <rFont val="Tahoma"/>
            <family val="2"/>
          </rPr>
          <t>Enter Market Values of Asset Accounts Here, even if amount is same as Book Value.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4" authorId="0">
      <text>
        <r>
          <rPr>
            <b/>
            <sz val="8"/>
            <color indexed="81"/>
            <rFont val="Tahoma"/>
            <family val="2"/>
          </rPr>
          <t>Insert Book Values of All Liability and Equity Accounts in this column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4" authorId="0">
      <text>
        <r>
          <rPr>
            <b/>
            <sz val="8"/>
            <color indexed="81"/>
            <rFont val="Tahoma"/>
            <family val="2"/>
          </rPr>
          <t>Emter Market Values of all Liabilities In this column.  No Equity Balances should be added.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6" authorId="0">
      <text>
        <r>
          <rPr>
            <b/>
            <sz val="8"/>
            <color indexed="81"/>
            <rFont val="Tahoma"/>
            <family val="2"/>
          </rPr>
          <t>Enter Current Asset Account in A6 through A10.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6" authorId="0">
      <text>
        <r>
          <rPr>
            <b/>
            <sz val="8"/>
            <color indexed="81"/>
            <rFont val="Tahoma"/>
            <family val="2"/>
          </rPr>
          <t>Insert Current Liability Accounts in D6 through D10.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2" authorId="0">
      <text>
        <r>
          <rPr>
            <b/>
            <sz val="8"/>
            <color indexed="81"/>
            <rFont val="Tahoma"/>
            <family val="2"/>
          </rPr>
          <t>Insuret Noncurrent Liability Accounts in Cells D13 through D16.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3" authorId="0">
      <text>
        <r>
          <rPr>
            <b/>
            <sz val="8"/>
            <color indexed="81"/>
            <rFont val="Tahoma"/>
            <family val="2"/>
          </rPr>
          <t xml:space="preserve"> Enter titles of Fixed Asset Account in Cell A14 through A17.  Enter net of Accumulated Depreciation.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9" authorId="0">
      <text>
        <r>
          <rPr>
            <b/>
            <sz val="8"/>
            <color indexed="81"/>
            <rFont val="Tahoma"/>
            <family val="2"/>
          </rPr>
          <t>Enter Intangibles in A20 through A25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>
  <authors>
    <author xml:space="preserve"> Carol Fischer</author>
  </authors>
  <commentList>
    <comment ref="B1" authorId="0">
      <text>
        <r>
          <rPr>
            <b/>
            <sz val="8"/>
            <color indexed="81"/>
            <rFont val="Tahoma"/>
            <family val="2"/>
          </rPr>
          <t>Enter name of company being acquired.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2" authorId="0">
      <text>
        <r>
          <rPr>
            <b/>
            <sz val="8"/>
            <color indexed="81"/>
            <rFont val="Tahoma"/>
            <family val="2"/>
          </rPr>
          <t xml:space="preserve"> Enter date of Acquisition.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4" authorId="0">
      <text>
        <r>
          <rPr>
            <b/>
            <sz val="8"/>
            <color indexed="81"/>
            <rFont val="Tahoma"/>
            <family val="2"/>
          </rPr>
          <t>Enter Book Value of Assets Accounts Here.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4" authorId="0">
      <text>
        <r>
          <rPr>
            <b/>
            <sz val="8"/>
            <color indexed="81"/>
            <rFont val="Tahoma"/>
            <family val="2"/>
          </rPr>
          <t>Enter Market Values of Asset Accounts Here, even if amount is same as Book Value.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4" authorId="0">
      <text>
        <r>
          <rPr>
            <b/>
            <sz val="8"/>
            <color indexed="81"/>
            <rFont val="Tahoma"/>
            <family val="2"/>
          </rPr>
          <t>Insert Book Values of All Liability and Equity Accounts in this column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4" authorId="0">
      <text>
        <r>
          <rPr>
            <b/>
            <sz val="8"/>
            <color indexed="81"/>
            <rFont val="Tahoma"/>
            <family val="2"/>
          </rPr>
          <t>Emter Market Values of all Liabilities In this column.  No Equity Balances should be added.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6" authorId="0">
      <text>
        <r>
          <rPr>
            <b/>
            <sz val="8"/>
            <color indexed="81"/>
            <rFont val="Tahoma"/>
            <family val="2"/>
          </rPr>
          <t>Enter Current Asset Account in A6 through A10.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6" authorId="0">
      <text>
        <r>
          <rPr>
            <b/>
            <sz val="8"/>
            <color indexed="81"/>
            <rFont val="Tahoma"/>
            <family val="2"/>
          </rPr>
          <t>Insert Current Liability Accounts in D6 through D10.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2" authorId="0">
      <text>
        <r>
          <rPr>
            <b/>
            <sz val="8"/>
            <color indexed="81"/>
            <rFont val="Tahoma"/>
            <family val="2"/>
          </rPr>
          <t>Insuret Noncurrent Liability Accounts in Cells D13 through D16.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3" authorId="0">
      <text>
        <r>
          <rPr>
            <b/>
            <sz val="8"/>
            <color indexed="81"/>
            <rFont val="Tahoma"/>
            <family val="2"/>
          </rPr>
          <t xml:space="preserve"> Enter titles of Fixed Asset Account in Cell A14 through A17.  Enter net of Accumulated Depreciation.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9" authorId="0">
      <text>
        <r>
          <rPr>
            <b/>
            <sz val="8"/>
            <color indexed="81"/>
            <rFont val="Tahoma"/>
            <family val="2"/>
          </rPr>
          <t>Enter Intangibles in A20 through A25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>
  <authors>
    <author xml:space="preserve"> Carol Fischer</author>
  </authors>
  <commentList>
    <comment ref="B1" authorId="0">
      <text>
        <r>
          <rPr>
            <b/>
            <sz val="8"/>
            <color indexed="81"/>
            <rFont val="Tahoma"/>
            <family val="2"/>
          </rPr>
          <t>Enter name of company being acquired.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2" authorId="0">
      <text>
        <r>
          <rPr>
            <b/>
            <sz val="8"/>
            <color indexed="81"/>
            <rFont val="Tahoma"/>
            <family val="2"/>
          </rPr>
          <t xml:space="preserve"> Enter date of Acquisition.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4" authorId="0">
      <text>
        <r>
          <rPr>
            <b/>
            <sz val="8"/>
            <color indexed="81"/>
            <rFont val="Tahoma"/>
            <family val="2"/>
          </rPr>
          <t>Enter Book Value of Assets Accounts Here.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4" authorId="0">
      <text>
        <r>
          <rPr>
            <b/>
            <sz val="8"/>
            <color indexed="81"/>
            <rFont val="Tahoma"/>
            <family val="2"/>
          </rPr>
          <t>Enter Market Values of Asset Accounts Here, even if amount is same as Book Value.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4" authorId="0">
      <text>
        <r>
          <rPr>
            <b/>
            <sz val="8"/>
            <color indexed="81"/>
            <rFont val="Tahoma"/>
            <family val="2"/>
          </rPr>
          <t>Insert Book Values of All Liability and Equity Accounts in this column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4" authorId="0">
      <text>
        <r>
          <rPr>
            <b/>
            <sz val="8"/>
            <color indexed="81"/>
            <rFont val="Tahoma"/>
            <family val="2"/>
          </rPr>
          <t>Emter Market Values of all Liabilities In this column.  No Equity Balances should be added.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6" authorId="0">
      <text>
        <r>
          <rPr>
            <b/>
            <sz val="8"/>
            <color indexed="81"/>
            <rFont val="Tahoma"/>
            <family val="2"/>
          </rPr>
          <t>Enter Current Asset Account in A6 through A10.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6" authorId="0">
      <text>
        <r>
          <rPr>
            <b/>
            <sz val="8"/>
            <color indexed="81"/>
            <rFont val="Tahoma"/>
            <family val="2"/>
          </rPr>
          <t>Insert Current Liability Accounts in D6 through D10.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2" authorId="0">
      <text>
        <r>
          <rPr>
            <b/>
            <sz val="8"/>
            <color indexed="81"/>
            <rFont val="Tahoma"/>
            <family val="2"/>
          </rPr>
          <t>Insuret Noncurrent Liability Accounts in Cells D13 through D16.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3" authorId="0">
      <text>
        <r>
          <rPr>
            <b/>
            <sz val="8"/>
            <color indexed="81"/>
            <rFont val="Tahoma"/>
            <family val="2"/>
          </rPr>
          <t xml:space="preserve"> Enter titles of Fixed Asset Account in Cell A14 through A17.  Enter net of Accumulated Depreciation.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9" authorId="0">
      <text>
        <r>
          <rPr>
            <b/>
            <sz val="8"/>
            <color indexed="81"/>
            <rFont val="Tahoma"/>
            <family val="2"/>
          </rPr>
          <t>Enter Intangibles in A20 through A25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<sst xmlns="http://schemas.openxmlformats.org/spreadsheetml/2006/main" count="884" uniqueCount="109">
  <si>
    <t>Name of Company Being Acquired</t>
  </si>
  <si>
    <t>Date of Acquisition</t>
  </si>
  <si>
    <t>Book</t>
  </si>
  <si>
    <t>Fair Value</t>
  </si>
  <si>
    <t>Current Assets</t>
  </si>
  <si>
    <t>Current Liabilities</t>
  </si>
  <si>
    <t>Total Current Assets</t>
  </si>
  <si>
    <t>Total Current Liabilities</t>
  </si>
  <si>
    <t>Other Liabilities</t>
  </si>
  <si>
    <t>Fixed Assets</t>
  </si>
  <si>
    <t>Total Other Liabilities</t>
  </si>
  <si>
    <t>Total Fixed Assets</t>
  </si>
  <si>
    <t>Total Liabilities</t>
  </si>
  <si>
    <t>Intangibles</t>
  </si>
  <si>
    <t>Stockholders' Equity</t>
  </si>
  <si>
    <t>Common Stock</t>
  </si>
  <si>
    <t>Paid in Capital in Excess of Par</t>
  </si>
  <si>
    <t>Retained Earnings</t>
  </si>
  <si>
    <t>Total Equity</t>
  </si>
  <si>
    <t>Total Intangibles</t>
  </si>
  <si>
    <t>Total Assets</t>
  </si>
  <si>
    <t>Total Liabilities and Equity</t>
  </si>
  <si>
    <t>Net Assets</t>
  </si>
  <si>
    <t>Purchase Price</t>
  </si>
  <si>
    <t>Cash</t>
  </si>
  <si>
    <t>Number of Shares exchanged</t>
  </si>
  <si>
    <t>Par Value of a share of stock</t>
  </si>
  <si>
    <t>Market Value of a share of stock</t>
  </si>
  <si>
    <t>Market Value of stock exchanged</t>
  </si>
  <si>
    <t>Value Analysis</t>
  </si>
  <si>
    <t>Total Price Paid</t>
  </si>
  <si>
    <t>Total Fair Value of Net Assets</t>
  </si>
  <si>
    <t>Goodwill</t>
  </si>
  <si>
    <t>Gain on Purchase of Business</t>
  </si>
  <si>
    <t>Entry</t>
  </si>
  <si>
    <t>Account Name</t>
  </si>
  <si>
    <t>Debit (Credit)</t>
  </si>
  <si>
    <t>Paid-in-Capital in Excess of Par</t>
  </si>
  <si>
    <t>CHECK</t>
  </si>
  <si>
    <t>Land</t>
  </si>
  <si>
    <t>Building-(net)</t>
  </si>
  <si>
    <t>Equipment (net)</t>
  </si>
  <si>
    <t>Liabilities</t>
  </si>
  <si>
    <t>Smyth Company</t>
  </si>
  <si>
    <t>Inventory</t>
  </si>
  <si>
    <t xml:space="preserve">Land </t>
  </si>
  <si>
    <t>Buildings (net)</t>
  </si>
  <si>
    <t>Bonds Payable</t>
  </si>
  <si>
    <t>Discount on Bonds Payable</t>
  </si>
  <si>
    <t>Accounts Receivable</t>
  </si>
  <si>
    <t>Equipment</t>
  </si>
  <si>
    <t>Building</t>
  </si>
  <si>
    <t>R and D Project</t>
  </si>
  <si>
    <t>Warranty Costs</t>
  </si>
  <si>
    <t>Customer List</t>
  </si>
  <si>
    <t>Payco Corporation</t>
  </si>
  <si>
    <t>Mortgage Payable</t>
  </si>
  <si>
    <t>Brand Name Copyrights</t>
  </si>
  <si>
    <t>Other Current Assets</t>
  </si>
  <si>
    <t>Trademark</t>
  </si>
  <si>
    <t>In- process R&amp;D</t>
  </si>
  <si>
    <t>Building (net)</t>
  </si>
  <si>
    <t>Kendal Company</t>
  </si>
  <si>
    <t>Yount Inc.</t>
  </si>
  <si>
    <t>Cash Equivalents</t>
  </si>
  <si>
    <t>Long-term Liabilities</t>
  </si>
  <si>
    <t>Accounts Payable</t>
  </si>
  <si>
    <t>Investments</t>
  </si>
  <si>
    <t>Prepaid Insurance</t>
  </si>
  <si>
    <t>Machinery and Equipment</t>
  </si>
  <si>
    <t>Sylvester Company</t>
  </si>
  <si>
    <t>Notes Receivable</t>
  </si>
  <si>
    <t>Patents</t>
  </si>
  <si>
    <t>Trade Names</t>
  </si>
  <si>
    <t>Payroll Liabilities</t>
  </si>
  <si>
    <t>Current Portion of LT Debt</t>
  </si>
  <si>
    <t>Long Term Debt</t>
  </si>
  <si>
    <t>LT Payroll Liabilities</t>
  </si>
  <si>
    <t>Vehicles</t>
  </si>
  <si>
    <t>Mailing Lists</t>
  </si>
  <si>
    <t>Accrued Liabilities</t>
  </si>
  <si>
    <t>Notes Payable</t>
  </si>
  <si>
    <t>Accounts Receivalbe</t>
  </si>
  <si>
    <t>Prepaid Expenses</t>
  </si>
  <si>
    <t xml:space="preserve">Patent </t>
  </si>
  <si>
    <t>Copyright</t>
  </si>
  <si>
    <t>Interest Payable</t>
  </si>
  <si>
    <t>Long-term Notes Payable</t>
  </si>
  <si>
    <t>Assets Under Operating Leases</t>
  </si>
  <si>
    <t>Lease Equipment under Capital Lease</t>
  </si>
  <si>
    <t>Land and Buildings</t>
  </si>
  <si>
    <t>Obligations under Capital Lease</t>
  </si>
  <si>
    <t>R&amp;D</t>
  </si>
  <si>
    <t>Estimated Lawsuit Liabilities</t>
  </si>
  <si>
    <t>Net Investment in Direct Financing</t>
  </si>
  <si>
    <t>Crowley Company</t>
  </si>
  <si>
    <t>Warn Corporation</t>
  </si>
  <si>
    <t>Vicker Company</t>
  </si>
  <si>
    <t>Shelby Company</t>
  </si>
  <si>
    <t>Depreciable Fixed Assets (net)</t>
  </si>
  <si>
    <t>Williams Incorporated</t>
  </si>
  <si>
    <t>Accounts Receivable (net)</t>
  </si>
  <si>
    <t>Heinrich Company</t>
  </si>
  <si>
    <t>New Equipment Company</t>
  </si>
  <si>
    <t>Note:  This account need to be broken into a Land Account and a Building account.</t>
  </si>
  <si>
    <t>Total Purchase Price</t>
  </si>
  <si>
    <t>Jack Company</t>
  </si>
  <si>
    <t>Iris Company</t>
  </si>
  <si>
    <t>Note:  Value of Land and Buildings has been combined</t>
  </si>
</sst>
</file>

<file path=xl/styles.xml><?xml version="1.0" encoding="utf-8"?>
<styleSheet xmlns="http://schemas.openxmlformats.org/spreadsheetml/2006/main">
  <numFmts count="3">
    <numFmt numFmtId="8" formatCode="&quot;$&quot;#,##0.00_);[Red]\(&quot;$&quot;#,##0.00\)"/>
    <numFmt numFmtId="41" formatCode="_(* #,##0_);_(* \(#,##0\);_(* &quot;-&quot;_);_(@_)"/>
    <numFmt numFmtId="164" formatCode="[$-409]mmmm\ d\,\ yyyy;@"/>
  </numFmts>
  <fonts count="11">
    <font>
      <sz val="10"/>
      <name val="Arial"/>
    </font>
    <font>
      <b/>
      <sz val="10"/>
      <name val="Arial"/>
      <family val="2"/>
    </font>
    <font>
      <b/>
      <sz val="10"/>
      <color indexed="48"/>
      <name val="Arial"/>
      <family val="2"/>
    </font>
    <font>
      <sz val="10"/>
      <color indexed="4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/>
      <top style="thick">
        <color indexed="10"/>
      </top>
      <bottom/>
      <diagonal/>
    </border>
    <border>
      <left/>
      <right style="thick">
        <color indexed="10"/>
      </right>
      <top style="thick">
        <color indexed="10"/>
      </top>
      <bottom/>
      <diagonal/>
    </border>
    <border>
      <left style="thick">
        <color indexed="10"/>
      </left>
      <right/>
      <top/>
      <bottom/>
      <diagonal/>
    </border>
    <border>
      <left/>
      <right style="thick">
        <color indexed="10"/>
      </right>
      <top/>
      <bottom/>
      <diagonal/>
    </border>
    <border>
      <left style="thick">
        <color indexed="10"/>
      </left>
      <right/>
      <top/>
      <bottom style="thick">
        <color indexed="10"/>
      </bottom>
      <diagonal/>
    </border>
    <border>
      <left/>
      <right/>
      <top/>
      <bottom style="thick">
        <color indexed="10"/>
      </bottom>
      <diagonal/>
    </border>
    <border>
      <left/>
      <right style="thick">
        <color indexed="10"/>
      </right>
      <top/>
      <bottom style="thick">
        <color indexed="10"/>
      </bottom>
      <diagonal/>
    </border>
    <border>
      <left style="thick">
        <color indexed="17"/>
      </left>
      <right/>
      <top style="thick">
        <color indexed="17"/>
      </top>
      <bottom/>
      <diagonal/>
    </border>
    <border>
      <left/>
      <right style="thick">
        <color indexed="17"/>
      </right>
      <top style="thick">
        <color indexed="17"/>
      </top>
      <bottom/>
      <diagonal/>
    </border>
    <border>
      <left style="thick">
        <color indexed="17"/>
      </left>
      <right/>
      <top/>
      <bottom/>
      <diagonal/>
    </border>
    <border>
      <left/>
      <right style="thick">
        <color indexed="17"/>
      </right>
      <top/>
      <bottom/>
      <diagonal/>
    </border>
    <border>
      <left style="thick">
        <color indexed="17"/>
      </left>
      <right/>
      <top/>
      <bottom style="thick">
        <color indexed="17"/>
      </bottom>
      <diagonal/>
    </border>
    <border>
      <left/>
      <right style="thick">
        <color indexed="17"/>
      </right>
      <top/>
      <bottom style="thick">
        <color indexed="17"/>
      </bottom>
      <diagonal/>
    </border>
    <border>
      <left style="thick">
        <color indexed="13"/>
      </left>
      <right/>
      <top style="thick">
        <color indexed="13"/>
      </top>
      <bottom/>
      <diagonal/>
    </border>
    <border>
      <left/>
      <right style="thick">
        <color indexed="13"/>
      </right>
      <top style="thick">
        <color indexed="13"/>
      </top>
      <bottom/>
      <diagonal/>
    </border>
    <border>
      <left style="thick">
        <color indexed="13"/>
      </left>
      <right/>
      <top/>
      <bottom/>
      <diagonal/>
    </border>
    <border>
      <left/>
      <right style="thick">
        <color indexed="13"/>
      </right>
      <top/>
      <bottom/>
      <diagonal/>
    </border>
    <border>
      <left style="thick">
        <color indexed="13"/>
      </left>
      <right/>
      <top/>
      <bottom style="thick">
        <color indexed="13"/>
      </bottom>
      <diagonal/>
    </border>
    <border>
      <left/>
      <right style="thick">
        <color indexed="13"/>
      </right>
      <top/>
      <bottom style="thick">
        <color indexed="13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 applyAlignment="1">
      <alignment wrapText="1"/>
    </xf>
    <xf numFmtId="0" fontId="0" fillId="0" borderId="2" xfId="0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1" fillId="0" borderId="0" xfId="0" applyFont="1" applyBorder="1"/>
    <xf numFmtId="0" fontId="1" fillId="0" borderId="5" xfId="0" applyFont="1" applyBorder="1"/>
    <xf numFmtId="41" fontId="1" fillId="0" borderId="4" xfId="0" applyNumberFormat="1" applyFont="1" applyBorder="1"/>
    <xf numFmtId="41" fontId="0" fillId="0" borderId="0" xfId="0" applyNumberFormat="1" applyBorder="1"/>
    <xf numFmtId="41" fontId="1" fillId="0" borderId="0" xfId="0" applyNumberFormat="1" applyFont="1" applyBorder="1"/>
    <xf numFmtId="41" fontId="0" fillId="0" borderId="5" xfId="0" applyNumberFormat="1" applyBorder="1"/>
    <xf numFmtId="41" fontId="0" fillId="0" borderId="4" xfId="0" applyNumberFormat="1" applyFill="1" applyBorder="1"/>
    <xf numFmtId="41" fontId="0" fillId="0" borderId="0" xfId="0" applyNumberFormat="1" applyFill="1" applyBorder="1"/>
    <xf numFmtId="41" fontId="0" fillId="0" borderId="5" xfId="0" applyNumberFormat="1" applyFill="1" applyBorder="1"/>
    <xf numFmtId="41" fontId="0" fillId="0" borderId="4" xfId="0" applyNumberFormat="1" applyBorder="1"/>
    <xf numFmtId="41" fontId="2" fillId="0" borderId="0" xfId="0" applyNumberFormat="1" applyFont="1" applyBorder="1"/>
    <xf numFmtId="41" fontId="2" fillId="0" borderId="5" xfId="0" applyNumberFormat="1" applyFont="1" applyBorder="1"/>
    <xf numFmtId="41" fontId="3" fillId="0" borderId="0" xfId="0" applyNumberFormat="1" applyFont="1" applyBorder="1"/>
    <xf numFmtId="0" fontId="0" fillId="0" borderId="6" xfId="0" applyBorder="1"/>
    <xf numFmtId="0" fontId="0" fillId="0" borderId="7" xfId="0" applyBorder="1"/>
    <xf numFmtId="41" fontId="0" fillId="0" borderId="7" xfId="0" applyNumberFormat="1" applyBorder="1"/>
    <xf numFmtId="41" fontId="0" fillId="0" borderId="8" xfId="0" applyNumberFormat="1" applyBorder="1"/>
    <xf numFmtId="41" fontId="0" fillId="0" borderId="0" xfId="0" applyNumberFormat="1"/>
    <xf numFmtId="41" fontId="1" fillId="0" borderId="9" xfId="0" applyNumberFormat="1" applyFont="1" applyBorder="1"/>
    <xf numFmtId="41" fontId="0" fillId="0" borderId="10" xfId="0" applyNumberFormat="1" applyBorder="1"/>
    <xf numFmtId="41" fontId="0" fillId="0" borderId="11" xfId="0" applyNumberFormat="1" applyBorder="1"/>
    <xf numFmtId="41" fontId="0" fillId="0" borderId="12" xfId="0" applyNumberFormat="1" applyBorder="1"/>
    <xf numFmtId="41" fontId="0" fillId="0" borderId="13" xfId="0" applyNumberFormat="1" applyBorder="1"/>
    <xf numFmtId="41" fontId="0" fillId="0" borderId="14" xfId="0" applyNumberFormat="1" applyBorder="1"/>
    <xf numFmtId="41" fontId="1" fillId="0" borderId="15" xfId="0" applyNumberFormat="1" applyFont="1" applyBorder="1"/>
    <xf numFmtId="41" fontId="0" fillId="0" borderId="16" xfId="0" applyNumberFormat="1" applyBorder="1"/>
    <xf numFmtId="41" fontId="1" fillId="0" borderId="17" xfId="0" applyNumberFormat="1" applyFont="1" applyBorder="1"/>
    <xf numFmtId="41" fontId="1" fillId="0" borderId="18" xfId="0" applyNumberFormat="1" applyFont="1" applyBorder="1"/>
    <xf numFmtId="41" fontId="0" fillId="0" borderId="17" xfId="0" applyNumberFormat="1" applyBorder="1"/>
    <xf numFmtId="41" fontId="0" fillId="0" borderId="18" xfId="0" applyNumberFormat="1" applyBorder="1"/>
    <xf numFmtId="41" fontId="0" fillId="0" borderId="19" xfId="0" applyNumberFormat="1" applyBorder="1"/>
    <xf numFmtId="41" fontId="0" fillId="0" borderId="20" xfId="0" applyNumberFormat="1" applyBorder="1"/>
    <xf numFmtId="38" fontId="0" fillId="0" borderId="0" xfId="0" applyNumberFormat="1" applyBorder="1"/>
    <xf numFmtId="3" fontId="0" fillId="0" borderId="0" xfId="0" applyNumberFormat="1" applyBorder="1"/>
    <xf numFmtId="8" fontId="0" fillId="0" borderId="0" xfId="0" applyNumberFormat="1"/>
    <xf numFmtId="38" fontId="0" fillId="0" borderId="5" xfId="0" applyNumberFormat="1" applyFill="1" applyBorder="1"/>
    <xf numFmtId="0" fontId="8" fillId="0" borderId="2" xfId="0" applyFont="1" applyFill="1" applyBorder="1"/>
    <xf numFmtId="0" fontId="7" fillId="0" borderId="2" xfId="0" applyFont="1" applyFill="1" applyBorder="1"/>
    <xf numFmtId="41" fontId="7" fillId="0" borderId="4" xfId="0" applyNumberFormat="1" applyFont="1" applyFill="1" applyBorder="1"/>
    <xf numFmtId="164" fontId="0" fillId="0" borderId="0" xfId="0" applyNumberFormat="1" applyFill="1" applyBorder="1"/>
    <xf numFmtId="0" fontId="9" fillId="0" borderId="2" xfId="0" applyFont="1" applyBorder="1"/>
    <xf numFmtId="41" fontId="10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</xdr:colOff>
      <xdr:row>58</xdr:row>
      <xdr:rowOff>85725</xdr:rowOff>
    </xdr:from>
    <xdr:to>
      <xdr:col>2</xdr:col>
      <xdr:colOff>685800</xdr:colOff>
      <xdr:row>58</xdr:row>
      <xdr:rowOff>104775</xdr:rowOff>
    </xdr:to>
    <xdr:cxnSp macro="">
      <xdr:nvCxnSpPr>
        <xdr:cNvPr id="3" name="Straight Arrow Connector 2"/>
        <xdr:cNvCxnSpPr/>
      </xdr:nvCxnSpPr>
      <xdr:spPr>
        <a:xfrm rot="10800000">
          <a:off x="3771900" y="9563100"/>
          <a:ext cx="628650" cy="190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2.xml"/><Relationship Id="rId1" Type="http://schemas.openxmlformats.org/officeDocument/2006/relationships/vmlDrawing" Target="../drawings/vmlDrawing12.v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3.xml"/><Relationship Id="rId1" Type="http://schemas.openxmlformats.org/officeDocument/2006/relationships/vmlDrawing" Target="../drawings/vmlDrawing13.v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4.xml"/><Relationship Id="rId1" Type="http://schemas.openxmlformats.org/officeDocument/2006/relationships/vmlDrawing" Target="../drawings/vmlDrawing14.v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5.xml"/><Relationship Id="rId1" Type="http://schemas.openxmlformats.org/officeDocument/2006/relationships/vmlDrawing" Target="../drawings/vmlDrawing15.v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1"/>
  <sheetViews>
    <sheetView workbookViewId="0">
      <selection activeCell="P24" sqref="P21:V24"/>
    </sheetView>
  </sheetViews>
  <sheetFormatPr defaultRowHeight="12.75"/>
  <cols>
    <col min="1" max="1" width="30.5703125" bestFit="1" customWidth="1"/>
    <col min="2" max="2" width="16.85546875" customWidth="1"/>
    <col min="3" max="3" width="10.42578125" bestFit="1" customWidth="1"/>
    <col min="4" max="4" width="29" bestFit="1" customWidth="1"/>
    <col min="5" max="5" width="11.85546875" customWidth="1"/>
    <col min="6" max="6" width="12.5703125" customWidth="1"/>
  </cols>
  <sheetData>
    <row r="1" spans="1:6" ht="13.5" thickTop="1">
      <c r="A1" s="1" t="s">
        <v>0</v>
      </c>
      <c r="B1" s="44" t="s">
        <v>95</v>
      </c>
      <c r="C1" s="3"/>
      <c r="D1" s="3"/>
      <c r="E1" s="3"/>
      <c r="F1" s="4"/>
    </row>
    <row r="2" spans="1:6">
      <c r="A2" s="5" t="s">
        <v>1</v>
      </c>
      <c r="B2" s="47">
        <v>40908</v>
      </c>
      <c r="C2" s="6"/>
      <c r="D2" s="6"/>
      <c r="E2" s="6"/>
      <c r="F2" s="7"/>
    </row>
    <row r="3" spans="1:6">
      <c r="A3" s="5"/>
      <c r="B3" s="6"/>
      <c r="C3" s="6"/>
      <c r="D3" s="6"/>
      <c r="E3" s="6"/>
      <c r="F3" s="7"/>
    </row>
    <row r="4" spans="1:6">
      <c r="A4" s="5"/>
      <c r="B4" s="8" t="s">
        <v>2</v>
      </c>
      <c r="C4" s="8" t="s">
        <v>3</v>
      </c>
      <c r="D4" s="6"/>
      <c r="E4" s="8" t="s">
        <v>2</v>
      </c>
      <c r="F4" s="9" t="s">
        <v>3</v>
      </c>
    </row>
    <row r="5" spans="1:6">
      <c r="A5" s="10" t="s">
        <v>4</v>
      </c>
      <c r="B5" s="11"/>
      <c r="C5" s="11"/>
      <c r="D5" s="12" t="s">
        <v>5</v>
      </c>
      <c r="E5" s="11"/>
      <c r="F5" s="13"/>
    </row>
    <row r="6" spans="1:6">
      <c r="A6" s="14" t="s">
        <v>4</v>
      </c>
      <c r="B6" s="15">
        <v>80000</v>
      </c>
      <c r="C6" s="15">
        <v>100000</v>
      </c>
      <c r="D6" s="15" t="s">
        <v>42</v>
      </c>
      <c r="E6" s="15">
        <v>100000</v>
      </c>
      <c r="F6" s="16">
        <v>102000</v>
      </c>
    </row>
    <row r="7" spans="1:6">
      <c r="A7" s="14"/>
      <c r="B7" s="15"/>
      <c r="C7" s="15"/>
      <c r="D7" s="11"/>
      <c r="E7" s="11"/>
      <c r="F7" s="13"/>
    </row>
    <row r="8" spans="1:6">
      <c r="A8" s="14"/>
      <c r="B8" s="15"/>
      <c r="C8" s="15"/>
      <c r="D8" s="11"/>
      <c r="E8" s="11"/>
      <c r="F8" s="13"/>
    </row>
    <row r="9" spans="1:6">
      <c r="A9" s="17"/>
      <c r="B9" s="11"/>
      <c r="C9" s="11"/>
      <c r="D9" s="11"/>
      <c r="E9" s="11"/>
      <c r="F9" s="13"/>
    </row>
    <row r="10" spans="1:6">
      <c r="A10" s="17"/>
      <c r="B10" s="11"/>
      <c r="C10" s="11"/>
      <c r="D10" s="11"/>
      <c r="E10" s="11"/>
      <c r="F10" s="13"/>
    </row>
    <row r="11" spans="1:6">
      <c r="A11" s="10" t="s">
        <v>6</v>
      </c>
      <c r="B11" s="18">
        <f>SUM(B6:B10)</f>
        <v>80000</v>
      </c>
      <c r="C11" s="18">
        <f>SUM(C6:C10)</f>
        <v>100000</v>
      </c>
      <c r="D11" s="12" t="s">
        <v>7</v>
      </c>
      <c r="E11" s="18">
        <f>SUM(E6:E10)</f>
        <v>100000</v>
      </c>
      <c r="F11" s="19">
        <f>SUM(F6:F10)</f>
        <v>102000</v>
      </c>
    </row>
    <row r="12" spans="1:6">
      <c r="A12" s="10"/>
      <c r="B12" s="11"/>
      <c r="C12" s="11"/>
      <c r="D12" s="12" t="s">
        <v>8</v>
      </c>
      <c r="E12" s="11"/>
      <c r="F12" s="13"/>
    </row>
    <row r="13" spans="1:6">
      <c r="A13" s="10" t="s">
        <v>9</v>
      </c>
      <c r="B13" s="11"/>
      <c r="C13" s="11"/>
      <c r="D13" s="15"/>
      <c r="E13" s="15"/>
      <c r="F13" s="16"/>
    </row>
    <row r="14" spans="1:6">
      <c r="A14" s="14" t="s">
        <v>39</v>
      </c>
      <c r="B14" s="15">
        <v>50000</v>
      </c>
      <c r="C14" s="15">
        <v>90000</v>
      </c>
      <c r="D14" s="15"/>
      <c r="E14" s="15"/>
      <c r="F14" s="16"/>
    </row>
    <row r="15" spans="1:6">
      <c r="A15" s="14" t="s">
        <v>40</v>
      </c>
      <c r="B15" s="15">
        <v>250000</v>
      </c>
      <c r="C15" s="15">
        <v>300000</v>
      </c>
      <c r="D15" s="15"/>
      <c r="E15" s="15"/>
      <c r="F15" s="16"/>
    </row>
    <row r="16" spans="1:6">
      <c r="A16" s="14" t="s">
        <v>41</v>
      </c>
      <c r="B16" s="15">
        <v>200000</v>
      </c>
      <c r="C16" s="15">
        <v>275000</v>
      </c>
      <c r="D16" s="11"/>
      <c r="E16" s="11"/>
      <c r="F16" s="13"/>
    </row>
    <row r="17" spans="1:6">
      <c r="A17" s="17"/>
      <c r="B17" s="11"/>
      <c r="C17" s="11"/>
      <c r="D17" s="12" t="s">
        <v>10</v>
      </c>
      <c r="E17" s="18">
        <f>SUM(E13:E16)</f>
        <v>0</v>
      </c>
      <c r="F17" s="19">
        <f>SUM(F13:F16)</f>
        <v>0</v>
      </c>
    </row>
    <row r="18" spans="1:6">
      <c r="A18" s="10" t="s">
        <v>11</v>
      </c>
      <c r="B18" s="18">
        <f>SUM(B14:B17)</f>
        <v>500000</v>
      </c>
      <c r="C18" s="18">
        <f>SUM(C14:C17)</f>
        <v>665000</v>
      </c>
      <c r="D18" s="12" t="s">
        <v>12</v>
      </c>
      <c r="E18" s="18">
        <f>E11+E17</f>
        <v>100000</v>
      </c>
      <c r="F18" s="19">
        <f>F11+F17</f>
        <v>102000</v>
      </c>
    </row>
    <row r="19" spans="1:6">
      <c r="A19" s="10" t="s">
        <v>13</v>
      </c>
      <c r="B19" s="11"/>
      <c r="C19" s="11"/>
      <c r="D19" s="12" t="s">
        <v>14</v>
      </c>
      <c r="E19" s="11"/>
      <c r="F19" s="13"/>
    </row>
    <row r="20" spans="1:6">
      <c r="A20" s="14"/>
      <c r="B20" s="11"/>
      <c r="C20" s="15"/>
      <c r="D20" s="11" t="s">
        <v>15</v>
      </c>
      <c r="E20" s="15">
        <v>100000</v>
      </c>
      <c r="F20" s="13"/>
    </row>
    <row r="21" spans="1:6">
      <c r="A21" s="17"/>
      <c r="B21" s="11"/>
      <c r="C21" s="11"/>
      <c r="D21" s="11" t="s">
        <v>16</v>
      </c>
      <c r="E21" s="15">
        <v>150000</v>
      </c>
      <c r="F21" s="13"/>
    </row>
    <row r="22" spans="1:6">
      <c r="A22" s="5"/>
      <c r="B22" s="6"/>
      <c r="C22" s="11"/>
      <c r="D22" s="11" t="s">
        <v>17</v>
      </c>
      <c r="E22" s="15">
        <v>230000</v>
      </c>
      <c r="F22" s="13"/>
    </row>
    <row r="23" spans="1:6">
      <c r="A23" s="17"/>
      <c r="B23" s="11"/>
      <c r="C23" s="11"/>
      <c r="D23" s="12" t="s">
        <v>18</v>
      </c>
      <c r="E23" s="18">
        <f>SUM(E20:E22)</f>
        <v>480000</v>
      </c>
      <c r="F23" s="13"/>
    </row>
    <row r="24" spans="1:6">
      <c r="A24" s="17"/>
      <c r="B24" s="11"/>
      <c r="C24" s="11"/>
      <c r="D24" s="11"/>
      <c r="E24" s="11"/>
      <c r="F24" s="13"/>
    </row>
    <row r="25" spans="1:6">
      <c r="A25" s="17"/>
      <c r="B25" s="11"/>
      <c r="C25" s="11"/>
      <c r="D25" s="11"/>
      <c r="E25" s="11"/>
      <c r="F25" s="13"/>
    </row>
    <row r="26" spans="1:6">
      <c r="A26" s="10" t="s">
        <v>19</v>
      </c>
      <c r="B26" s="18">
        <f>SUM(B20:B25)</f>
        <v>0</v>
      </c>
      <c r="C26" s="18">
        <f>SUM(C20:C25)</f>
        <v>0</v>
      </c>
      <c r="D26" s="11"/>
      <c r="E26" s="11"/>
      <c r="F26" s="13"/>
    </row>
    <row r="27" spans="1:6">
      <c r="A27" s="10" t="s">
        <v>20</v>
      </c>
      <c r="B27" s="18">
        <f>B11+B18+B26</f>
        <v>580000</v>
      </c>
      <c r="C27" s="18">
        <f>C11+C12+C18+C26</f>
        <v>765000</v>
      </c>
      <c r="D27" s="12" t="s">
        <v>21</v>
      </c>
      <c r="E27" s="18">
        <f>E18+E23</f>
        <v>580000</v>
      </c>
      <c r="F27" s="13"/>
    </row>
    <row r="28" spans="1:6">
      <c r="A28" s="17"/>
      <c r="B28" s="11"/>
      <c r="C28" s="11"/>
      <c r="D28" s="12" t="s">
        <v>22</v>
      </c>
      <c r="E28" s="12"/>
      <c r="F28" s="19">
        <f>C27-F18</f>
        <v>663000</v>
      </c>
    </row>
    <row r="29" spans="1:6">
      <c r="A29" s="17"/>
      <c r="B29" s="11"/>
      <c r="C29" s="11"/>
      <c r="D29" s="11"/>
      <c r="E29" s="11"/>
      <c r="F29" s="13"/>
    </row>
    <row r="30" spans="1:6">
      <c r="A30" s="17"/>
      <c r="B30" s="11"/>
      <c r="C30" s="11"/>
      <c r="D30" s="11"/>
      <c r="E30" s="11"/>
      <c r="F30" s="13"/>
    </row>
    <row r="31" spans="1:6">
      <c r="A31" s="17"/>
      <c r="B31" s="11"/>
      <c r="C31" s="11"/>
      <c r="D31" s="11"/>
      <c r="E31" s="11"/>
      <c r="F31" s="13"/>
    </row>
    <row r="32" spans="1:6">
      <c r="A32" s="17"/>
      <c r="B32" s="11"/>
      <c r="C32" s="11"/>
      <c r="D32" s="11"/>
      <c r="E32" s="11"/>
      <c r="F32" s="13"/>
    </row>
    <row r="33" spans="1:6">
      <c r="A33" s="17"/>
      <c r="B33" s="11"/>
      <c r="C33" s="11"/>
      <c r="D33" s="11"/>
      <c r="E33" s="11"/>
      <c r="F33" s="13"/>
    </row>
    <row r="34" spans="1:6">
      <c r="A34" s="10" t="s">
        <v>23</v>
      </c>
      <c r="B34" s="11"/>
      <c r="C34" s="11"/>
      <c r="D34" s="11"/>
      <c r="E34" s="11"/>
      <c r="F34" s="13"/>
    </row>
    <row r="35" spans="1:6">
      <c r="A35" s="17" t="s">
        <v>24</v>
      </c>
      <c r="B35" s="11">
        <v>850000</v>
      </c>
      <c r="C35" s="11"/>
      <c r="D35" s="11"/>
      <c r="E35" s="11"/>
      <c r="F35" s="13"/>
    </row>
    <row r="36" spans="1:6">
      <c r="A36" s="17" t="s">
        <v>25</v>
      </c>
      <c r="B36" s="15"/>
      <c r="C36" s="11"/>
      <c r="D36" s="11"/>
      <c r="E36" s="11"/>
      <c r="F36" s="13"/>
    </row>
    <row r="37" spans="1:6">
      <c r="A37" s="17" t="s">
        <v>26</v>
      </c>
      <c r="B37" s="15"/>
      <c r="C37" s="11"/>
      <c r="D37" s="11"/>
      <c r="E37" s="11"/>
      <c r="F37" s="13"/>
    </row>
    <row r="38" spans="1:6">
      <c r="A38" s="17" t="s">
        <v>27</v>
      </c>
      <c r="B38" s="15"/>
      <c r="C38" s="11"/>
      <c r="D38" s="11"/>
      <c r="E38" s="11"/>
      <c r="F38" s="13"/>
    </row>
    <row r="39" spans="1:6">
      <c r="A39" s="17" t="s">
        <v>28</v>
      </c>
      <c r="B39" s="20">
        <f>B36*B38</f>
        <v>0</v>
      </c>
      <c r="C39" s="11"/>
      <c r="D39" s="11"/>
      <c r="E39" s="11"/>
      <c r="F39" s="13"/>
    </row>
    <row r="40" spans="1:6">
      <c r="A40" s="10" t="s">
        <v>105</v>
      </c>
      <c r="B40" s="18">
        <f>B35+B39</f>
        <v>850000</v>
      </c>
      <c r="C40" s="11"/>
      <c r="D40" s="11"/>
      <c r="E40" s="11"/>
      <c r="F40" s="13"/>
    </row>
    <row r="41" spans="1:6" ht="13.5" thickBot="1">
      <c r="A41" s="21"/>
      <c r="B41" s="22"/>
      <c r="C41" s="23"/>
      <c r="D41" s="23"/>
      <c r="E41" s="23"/>
      <c r="F41" s="24"/>
    </row>
    <row r="42" spans="1:6" ht="14.25" thickTop="1" thickBot="1">
      <c r="C42" s="25"/>
      <c r="D42" s="25"/>
      <c r="E42" s="25"/>
      <c r="F42" s="25"/>
    </row>
    <row r="43" spans="1:6" ht="13.5" thickTop="1">
      <c r="A43" s="26" t="s">
        <v>29</v>
      </c>
      <c r="B43" s="27"/>
      <c r="C43" s="25"/>
      <c r="D43" s="25"/>
      <c r="E43" s="25"/>
      <c r="F43" s="25"/>
    </row>
    <row r="44" spans="1:6">
      <c r="A44" s="28" t="s">
        <v>30</v>
      </c>
      <c r="B44" s="29">
        <f>B40</f>
        <v>850000</v>
      </c>
      <c r="C44" s="25"/>
      <c r="D44" s="25"/>
      <c r="E44" s="25"/>
      <c r="F44" s="25"/>
    </row>
    <row r="45" spans="1:6">
      <c r="A45" s="28" t="s">
        <v>31</v>
      </c>
      <c r="B45" s="29">
        <f>F28</f>
        <v>663000</v>
      </c>
      <c r="C45" s="25"/>
      <c r="D45" s="25"/>
      <c r="E45" s="25"/>
      <c r="F45" s="25"/>
    </row>
    <row r="46" spans="1:6">
      <c r="A46" s="28" t="s">
        <v>32</v>
      </c>
      <c r="B46" s="29">
        <f>IF(B44&gt;B45,B44-B45,0)</f>
        <v>187000</v>
      </c>
      <c r="C46" s="25"/>
      <c r="D46" s="25"/>
      <c r="E46" s="25"/>
      <c r="F46" s="25"/>
    </row>
    <row r="47" spans="1:6" ht="13.5" thickBot="1">
      <c r="A47" s="30" t="s">
        <v>33</v>
      </c>
      <c r="B47" s="31">
        <f>IF(B45&gt;B44,B45-B44,0)</f>
        <v>0</v>
      </c>
      <c r="C47" s="25"/>
      <c r="D47" s="25"/>
      <c r="E47" s="25"/>
      <c r="F47" s="25"/>
    </row>
    <row r="48" spans="1:6" ht="14.25" thickTop="1" thickBot="1">
      <c r="A48" s="25"/>
      <c r="B48" s="25"/>
      <c r="C48" s="25"/>
      <c r="D48" s="25"/>
      <c r="E48" s="25"/>
      <c r="F48" s="25"/>
    </row>
    <row r="49" spans="1:6" ht="13.5" thickTop="1">
      <c r="A49" s="32" t="s">
        <v>34</v>
      </c>
      <c r="B49" s="33"/>
      <c r="C49" s="25"/>
      <c r="D49" s="25"/>
      <c r="E49" s="25"/>
      <c r="F49" s="25"/>
    </row>
    <row r="50" spans="1:6">
      <c r="A50" s="34" t="s">
        <v>35</v>
      </c>
      <c r="B50" s="35" t="s">
        <v>36</v>
      </c>
      <c r="C50" s="25"/>
      <c r="D50" s="25"/>
      <c r="E50" s="25"/>
      <c r="F50" s="25"/>
    </row>
    <row r="51" spans="1:6">
      <c r="A51" s="36" t="str">
        <f>A6</f>
        <v>Current Assets</v>
      </c>
      <c r="B51" s="37">
        <f>C6</f>
        <v>100000</v>
      </c>
      <c r="C51" s="25"/>
      <c r="D51" s="25"/>
      <c r="E51" s="25"/>
      <c r="F51" s="25"/>
    </row>
    <row r="52" spans="1:6">
      <c r="A52" s="36">
        <f>A7</f>
        <v>0</v>
      </c>
      <c r="B52" s="37">
        <f>C7</f>
        <v>0</v>
      </c>
      <c r="C52" s="25"/>
      <c r="D52" s="25"/>
      <c r="E52" s="25"/>
      <c r="F52" s="25"/>
    </row>
    <row r="53" spans="1:6">
      <c r="A53" s="36">
        <f>A8</f>
        <v>0</v>
      </c>
      <c r="B53" s="37">
        <f>C8</f>
        <v>0</v>
      </c>
      <c r="C53" s="25"/>
      <c r="D53" s="25"/>
      <c r="E53" s="25"/>
      <c r="F53" s="25"/>
    </row>
    <row r="54" spans="1:6">
      <c r="A54" s="36">
        <f>A9</f>
        <v>0</v>
      </c>
      <c r="B54" s="37">
        <f>C9</f>
        <v>0</v>
      </c>
      <c r="C54" s="25"/>
      <c r="D54" s="25"/>
      <c r="E54" s="25"/>
      <c r="F54" s="25"/>
    </row>
    <row r="55" spans="1:6">
      <c r="A55" s="36">
        <f>A10</f>
        <v>0</v>
      </c>
      <c r="B55" s="37">
        <f>C10</f>
        <v>0</v>
      </c>
      <c r="C55" s="25"/>
      <c r="D55" s="25"/>
      <c r="E55" s="25"/>
      <c r="F55" s="25"/>
    </row>
    <row r="56" spans="1:6">
      <c r="A56" s="36" t="str">
        <f>A14</f>
        <v>Land</v>
      </c>
      <c r="B56" s="37">
        <f>C14</f>
        <v>90000</v>
      </c>
      <c r="C56" s="25"/>
      <c r="D56" s="25"/>
      <c r="E56" s="25"/>
      <c r="F56" s="25"/>
    </row>
    <row r="57" spans="1:6">
      <c r="A57" s="36" t="str">
        <f>A15</f>
        <v>Building-(net)</v>
      </c>
      <c r="B57" s="37">
        <f>C15</f>
        <v>300000</v>
      </c>
      <c r="C57" s="25"/>
      <c r="D57" s="25"/>
      <c r="E57" s="25"/>
      <c r="F57" s="25"/>
    </row>
    <row r="58" spans="1:6">
      <c r="A58" s="36" t="str">
        <f>A16</f>
        <v>Equipment (net)</v>
      </c>
      <c r="B58" s="37">
        <f>C16</f>
        <v>275000</v>
      </c>
      <c r="C58" s="25"/>
      <c r="D58" s="25"/>
      <c r="E58" s="25"/>
      <c r="F58" s="25"/>
    </row>
    <row r="59" spans="1:6">
      <c r="A59" s="36">
        <f>A17</f>
        <v>0</v>
      </c>
      <c r="B59" s="37">
        <f>C17</f>
        <v>0</v>
      </c>
      <c r="C59" s="25"/>
      <c r="D59" s="25"/>
      <c r="E59" s="25"/>
      <c r="F59" s="25"/>
    </row>
    <row r="60" spans="1:6">
      <c r="A60" s="36">
        <f t="shared" ref="A60:A65" si="0">A20</f>
        <v>0</v>
      </c>
      <c r="B60" s="37">
        <f t="shared" ref="B60:B65" si="1">C20</f>
        <v>0</v>
      </c>
      <c r="C60" s="25"/>
      <c r="D60" s="25"/>
      <c r="E60" s="25"/>
      <c r="F60" s="25"/>
    </row>
    <row r="61" spans="1:6">
      <c r="A61" s="36">
        <f t="shared" si="0"/>
        <v>0</v>
      </c>
      <c r="B61" s="37">
        <f t="shared" si="1"/>
        <v>0</v>
      </c>
      <c r="C61" s="25"/>
      <c r="D61" s="25"/>
      <c r="E61" s="25"/>
      <c r="F61" s="25"/>
    </row>
    <row r="62" spans="1:6">
      <c r="A62" s="36">
        <f t="shared" si="0"/>
        <v>0</v>
      </c>
      <c r="B62" s="37">
        <f t="shared" si="1"/>
        <v>0</v>
      </c>
      <c r="C62" s="25"/>
      <c r="D62" s="25"/>
      <c r="E62" s="25"/>
      <c r="F62" s="25"/>
    </row>
    <row r="63" spans="1:6">
      <c r="A63" s="36">
        <f t="shared" si="0"/>
        <v>0</v>
      </c>
      <c r="B63" s="37">
        <f t="shared" si="1"/>
        <v>0</v>
      </c>
      <c r="C63" s="25"/>
      <c r="D63" s="25"/>
      <c r="E63" s="25"/>
      <c r="F63" s="25"/>
    </row>
    <row r="64" spans="1:6">
      <c r="A64" s="36">
        <f t="shared" si="0"/>
        <v>0</v>
      </c>
      <c r="B64" s="37">
        <f t="shared" si="1"/>
        <v>0</v>
      </c>
      <c r="C64" s="25"/>
      <c r="D64" s="25"/>
      <c r="E64" s="25"/>
      <c r="F64" s="25"/>
    </row>
    <row r="65" spans="1:6">
      <c r="A65" s="36">
        <f t="shared" si="0"/>
        <v>0</v>
      </c>
      <c r="B65" s="37">
        <f t="shared" si="1"/>
        <v>0</v>
      </c>
      <c r="C65" s="25"/>
      <c r="D65" s="25"/>
      <c r="E65" s="25"/>
      <c r="F65" s="25"/>
    </row>
    <row r="66" spans="1:6">
      <c r="A66" s="36" t="str">
        <f>D6</f>
        <v>Liabilities</v>
      </c>
      <c r="B66" s="37">
        <f>-F6</f>
        <v>-102000</v>
      </c>
      <c r="C66" s="25"/>
      <c r="D66" s="25"/>
      <c r="E66" s="25"/>
      <c r="F66" s="25"/>
    </row>
    <row r="67" spans="1:6">
      <c r="A67" s="36">
        <f>D7</f>
        <v>0</v>
      </c>
      <c r="B67" s="37">
        <f>-F7</f>
        <v>0</v>
      </c>
      <c r="C67" s="25"/>
      <c r="D67" s="25"/>
      <c r="E67" s="25"/>
      <c r="F67" s="25"/>
    </row>
    <row r="68" spans="1:6">
      <c r="A68" s="36">
        <f>D8</f>
        <v>0</v>
      </c>
      <c r="B68" s="37">
        <f>-F8</f>
        <v>0</v>
      </c>
      <c r="C68" s="25"/>
      <c r="D68" s="25"/>
      <c r="E68" s="25"/>
      <c r="F68" s="25"/>
    </row>
    <row r="69" spans="1:6">
      <c r="A69" s="36">
        <f>D9</f>
        <v>0</v>
      </c>
      <c r="B69" s="37">
        <f>-F9</f>
        <v>0</v>
      </c>
      <c r="C69" s="25"/>
      <c r="D69" s="25"/>
      <c r="E69" s="25"/>
      <c r="F69" s="25"/>
    </row>
    <row r="70" spans="1:6">
      <c r="A70" s="36">
        <f>D10</f>
        <v>0</v>
      </c>
      <c r="B70" s="37">
        <f>-F10</f>
        <v>0</v>
      </c>
      <c r="C70" s="25"/>
      <c r="D70" s="25"/>
      <c r="E70" s="25"/>
      <c r="F70" s="25"/>
    </row>
    <row r="71" spans="1:6">
      <c r="A71" s="36">
        <f>D13</f>
        <v>0</v>
      </c>
      <c r="B71" s="37">
        <f>-F13</f>
        <v>0</v>
      </c>
      <c r="C71" s="25"/>
      <c r="D71" s="25"/>
      <c r="E71" s="25"/>
      <c r="F71" s="25"/>
    </row>
    <row r="72" spans="1:6">
      <c r="A72" s="36">
        <f>D14</f>
        <v>0</v>
      </c>
      <c r="B72" s="37">
        <f>-F14</f>
        <v>0</v>
      </c>
      <c r="C72" s="25"/>
      <c r="D72" s="25"/>
      <c r="E72" s="25"/>
      <c r="F72" s="25"/>
    </row>
    <row r="73" spans="1:6">
      <c r="A73" s="36">
        <f>D15</f>
        <v>0</v>
      </c>
      <c r="B73" s="37">
        <f>-F15</f>
        <v>0</v>
      </c>
      <c r="C73" s="25"/>
      <c r="D73" s="25"/>
      <c r="E73" s="25"/>
      <c r="F73" s="25"/>
    </row>
    <row r="74" spans="1:6">
      <c r="A74" s="36">
        <f>D16</f>
        <v>0</v>
      </c>
      <c r="B74" s="37">
        <f>-F16</f>
        <v>0</v>
      </c>
      <c r="C74" s="25"/>
      <c r="D74" s="25"/>
      <c r="E74" s="25"/>
      <c r="F74" s="25"/>
    </row>
    <row r="75" spans="1:6">
      <c r="A75" s="36" t="s">
        <v>24</v>
      </c>
      <c r="B75" s="37">
        <f>-B35</f>
        <v>-850000</v>
      </c>
      <c r="C75" s="25"/>
      <c r="D75" s="25"/>
      <c r="E75" s="25"/>
      <c r="F75" s="25"/>
    </row>
    <row r="76" spans="1:6">
      <c r="A76" s="36" t="s">
        <v>15</v>
      </c>
      <c r="B76" s="37">
        <f>-(B36*B37)</f>
        <v>0</v>
      </c>
      <c r="C76" s="25"/>
      <c r="D76" s="25"/>
      <c r="E76" s="25"/>
      <c r="F76" s="25"/>
    </row>
    <row r="77" spans="1:6">
      <c r="A77" s="36" t="s">
        <v>37</v>
      </c>
      <c r="B77" s="37">
        <f>-(B39+B76)</f>
        <v>0</v>
      </c>
      <c r="C77" s="25"/>
      <c r="D77" s="25"/>
      <c r="E77" s="25"/>
      <c r="F77" s="25"/>
    </row>
    <row r="78" spans="1:6">
      <c r="A78" s="36" t="s">
        <v>32</v>
      </c>
      <c r="B78" s="37">
        <f>B46</f>
        <v>187000</v>
      </c>
      <c r="C78" s="25"/>
      <c r="D78" s="25"/>
      <c r="E78" s="25"/>
      <c r="F78" s="25"/>
    </row>
    <row r="79" spans="1:6">
      <c r="A79" s="36" t="s">
        <v>33</v>
      </c>
      <c r="B79" s="37">
        <f>-B47</f>
        <v>0</v>
      </c>
      <c r="C79" s="25"/>
      <c r="D79" s="25"/>
      <c r="E79" s="25"/>
      <c r="F79" s="25"/>
    </row>
    <row r="80" spans="1:6" ht="13.5" thickBot="1">
      <c r="A80" s="38" t="s">
        <v>38</v>
      </c>
      <c r="B80" s="39">
        <f>SUM(B51:B79)</f>
        <v>0</v>
      </c>
      <c r="C80" s="25"/>
      <c r="D80" s="25"/>
      <c r="E80" s="25"/>
      <c r="F80" s="25"/>
    </row>
    <row r="81" spans="1:6" ht="13.5" thickTop="1">
      <c r="A81" s="25"/>
      <c r="B81" s="25"/>
      <c r="C81" s="25"/>
      <c r="D81" s="25"/>
      <c r="E81" s="25"/>
      <c r="F81" s="25"/>
    </row>
  </sheetData>
  <phoneticPr fontId="0" type="noConversion"/>
  <pageMargins left="0.75" right="0.75" top="1" bottom="1" header="0.5" footer="0.5"/>
  <headerFooter alignWithMargins="0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81"/>
  <sheetViews>
    <sheetView workbookViewId="0">
      <selection activeCell="H33" sqref="H33"/>
    </sheetView>
  </sheetViews>
  <sheetFormatPr defaultRowHeight="12.75"/>
  <cols>
    <col min="1" max="1" width="30.5703125" bestFit="1" customWidth="1"/>
    <col min="2" max="2" width="19.85546875" customWidth="1"/>
    <col min="3" max="3" width="10.42578125" bestFit="1" customWidth="1"/>
    <col min="4" max="4" width="29" bestFit="1" customWidth="1"/>
    <col min="5" max="5" width="11.85546875" customWidth="1"/>
    <col min="6" max="6" width="12.5703125" customWidth="1"/>
  </cols>
  <sheetData>
    <row r="1" spans="1:6" ht="13.5" thickTop="1">
      <c r="A1" s="1" t="s">
        <v>0</v>
      </c>
      <c r="B1" s="45" t="s">
        <v>100</v>
      </c>
      <c r="C1" s="3"/>
      <c r="D1" s="3"/>
      <c r="E1" s="3"/>
      <c r="F1" s="4"/>
    </row>
    <row r="2" spans="1:6">
      <c r="A2" s="5" t="s">
        <v>1</v>
      </c>
      <c r="B2" s="47">
        <v>40908</v>
      </c>
      <c r="C2" s="6"/>
      <c r="D2" s="6"/>
      <c r="E2" s="6"/>
      <c r="F2" s="7"/>
    </row>
    <row r="3" spans="1:6">
      <c r="A3" s="5"/>
      <c r="B3" s="6"/>
      <c r="C3" s="6"/>
      <c r="D3" s="6"/>
      <c r="E3" s="6"/>
      <c r="F3" s="7"/>
    </row>
    <row r="4" spans="1:6">
      <c r="A4" s="5"/>
      <c r="B4" s="8" t="s">
        <v>2</v>
      </c>
      <c r="C4" s="8" t="s">
        <v>3</v>
      </c>
      <c r="D4" s="6"/>
      <c r="E4" s="8" t="s">
        <v>2</v>
      </c>
      <c r="F4" s="9" t="s">
        <v>3</v>
      </c>
    </row>
    <row r="5" spans="1:6">
      <c r="A5" s="10" t="s">
        <v>4</v>
      </c>
      <c r="B5" s="11"/>
      <c r="C5" s="11"/>
      <c r="D5" s="12" t="s">
        <v>5</v>
      </c>
      <c r="E5" s="11"/>
      <c r="F5" s="13"/>
    </row>
    <row r="6" spans="1:6">
      <c r="A6" s="14" t="s">
        <v>49</v>
      </c>
      <c r="B6" s="15">
        <v>50000</v>
      </c>
      <c r="C6" s="15">
        <v>50000</v>
      </c>
      <c r="D6" s="15" t="s">
        <v>66</v>
      </c>
      <c r="E6" s="15">
        <v>40000</v>
      </c>
      <c r="F6" s="16">
        <v>40000</v>
      </c>
    </row>
    <row r="7" spans="1:6">
      <c r="A7" s="14" t="s">
        <v>44</v>
      </c>
      <c r="B7" s="15">
        <v>300000</v>
      </c>
      <c r="C7" s="15">
        <v>250000</v>
      </c>
      <c r="D7" s="11"/>
      <c r="E7" s="11"/>
      <c r="F7" s="13"/>
    </row>
    <row r="8" spans="1:6">
      <c r="A8" s="14"/>
      <c r="B8" s="15"/>
      <c r="C8" s="15"/>
      <c r="D8" s="11"/>
      <c r="E8" s="11"/>
      <c r="F8" s="13"/>
    </row>
    <row r="9" spans="1:6">
      <c r="A9" s="17"/>
      <c r="B9" s="11"/>
      <c r="C9" s="11"/>
      <c r="D9" s="11"/>
      <c r="E9" s="11"/>
      <c r="F9" s="13"/>
    </row>
    <row r="10" spans="1:6">
      <c r="A10" s="17"/>
      <c r="B10" s="11"/>
      <c r="C10" s="11"/>
      <c r="D10" s="11"/>
      <c r="E10" s="11"/>
      <c r="F10" s="13"/>
    </row>
    <row r="11" spans="1:6">
      <c r="A11" s="10" t="s">
        <v>6</v>
      </c>
      <c r="B11" s="18">
        <f>SUM(B6:B10)</f>
        <v>350000</v>
      </c>
      <c r="C11" s="18">
        <f>SUM(C6:C10)</f>
        <v>300000</v>
      </c>
      <c r="D11" s="12" t="s">
        <v>7</v>
      </c>
      <c r="E11" s="18">
        <f>SUM(E6:E10)</f>
        <v>40000</v>
      </c>
      <c r="F11" s="19">
        <f>SUM(F6:F10)</f>
        <v>40000</v>
      </c>
    </row>
    <row r="12" spans="1:6">
      <c r="A12" s="10"/>
      <c r="B12" s="11"/>
      <c r="C12" s="11"/>
      <c r="D12" s="12" t="s">
        <v>8</v>
      </c>
      <c r="E12" s="11"/>
      <c r="F12" s="13"/>
    </row>
    <row r="13" spans="1:6">
      <c r="A13" s="10" t="s">
        <v>9</v>
      </c>
      <c r="B13" s="11"/>
      <c r="C13" s="11"/>
      <c r="D13" s="15"/>
      <c r="E13" s="15"/>
      <c r="F13" s="16"/>
    </row>
    <row r="14" spans="1:6">
      <c r="A14" s="14" t="s">
        <v>39</v>
      </c>
      <c r="B14" s="15">
        <v>20000</v>
      </c>
      <c r="C14" s="15">
        <v>40000</v>
      </c>
      <c r="D14" s="15"/>
      <c r="E14" s="15"/>
      <c r="F14" s="16"/>
    </row>
    <row r="15" spans="1:6">
      <c r="A15" s="14" t="s">
        <v>61</v>
      </c>
      <c r="B15" s="15">
        <v>70000</v>
      </c>
      <c r="C15" s="15">
        <v>120000</v>
      </c>
      <c r="D15" s="15"/>
      <c r="E15" s="15"/>
      <c r="F15" s="16"/>
    </row>
    <row r="16" spans="1:6">
      <c r="A16" s="14"/>
      <c r="B16" s="15"/>
      <c r="C16" s="15"/>
      <c r="D16" s="11"/>
      <c r="E16" s="11"/>
      <c r="F16" s="13"/>
    </row>
    <row r="17" spans="1:6">
      <c r="A17" s="17"/>
      <c r="B17" s="11"/>
      <c r="C17" s="11"/>
      <c r="D17" s="12" t="s">
        <v>10</v>
      </c>
      <c r="E17" s="18">
        <f>SUM(E13:E16)</f>
        <v>0</v>
      </c>
      <c r="F17" s="19">
        <f>SUM(F13:F16)</f>
        <v>0</v>
      </c>
    </row>
    <row r="18" spans="1:6">
      <c r="A18" s="10" t="s">
        <v>11</v>
      </c>
      <c r="B18" s="18">
        <f>SUM(B14:B17)</f>
        <v>90000</v>
      </c>
      <c r="C18" s="18">
        <f>SUM(C14:C17)</f>
        <v>160000</v>
      </c>
      <c r="D18" s="12" t="s">
        <v>12</v>
      </c>
      <c r="E18" s="18">
        <f>E11+E17</f>
        <v>40000</v>
      </c>
      <c r="F18" s="19">
        <f>F11+F17</f>
        <v>40000</v>
      </c>
    </row>
    <row r="19" spans="1:6">
      <c r="A19" s="10" t="s">
        <v>13</v>
      </c>
      <c r="B19" s="11"/>
      <c r="C19" s="11"/>
      <c r="D19" s="12" t="s">
        <v>14</v>
      </c>
      <c r="E19" s="11"/>
      <c r="F19" s="13"/>
    </row>
    <row r="20" spans="1:6">
      <c r="A20" s="14"/>
      <c r="B20" s="11"/>
      <c r="C20" s="15"/>
      <c r="D20" s="11" t="s">
        <v>15</v>
      </c>
      <c r="E20" s="15">
        <v>40000</v>
      </c>
      <c r="F20" s="13"/>
    </row>
    <row r="21" spans="1:6">
      <c r="A21" s="17"/>
      <c r="B21" s="11"/>
      <c r="C21" s="11"/>
      <c r="D21" s="11" t="s">
        <v>16</v>
      </c>
      <c r="E21" s="15">
        <v>110000</v>
      </c>
      <c r="F21" s="13"/>
    </row>
    <row r="22" spans="1:6">
      <c r="A22" s="5"/>
      <c r="B22" s="6"/>
      <c r="C22" s="11"/>
      <c r="D22" s="11" t="s">
        <v>17</v>
      </c>
      <c r="E22" s="15">
        <v>250000</v>
      </c>
      <c r="F22" s="13"/>
    </row>
    <row r="23" spans="1:6">
      <c r="A23" s="17"/>
      <c r="B23" s="11"/>
      <c r="C23" s="11"/>
      <c r="D23" s="12" t="s">
        <v>18</v>
      </c>
      <c r="E23" s="18">
        <f>SUM(E20:E22)</f>
        <v>400000</v>
      </c>
      <c r="F23" s="13"/>
    </row>
    <row r="24" spans="1:6">
      <c r="A24" s="17"/>
      <c r="B24" s="11"/>
      <c r="C24" s="11"/>
      <c r="D24" s="11"/>
      <c r="E24" s="11"/>
      <c r="F24" s="13"/>
    </row>
    <row r="25" spans="1:6">
      <c r="A25" s="17"/>
      <c r="B25" s="11"/>
      <c r="C25" s="11"/>
      <c r="D25" s="11"/>
      <c r="E25" s="11"/>
      <c r="F25" s="13"/>
    </row>
    <row r="26" spans="1:6">
      <c r="A26" s="10" t="s">
        <v>19</v>
      </c>
      <c r="B26" s="18">
        <f>SUM(B20:B25)</f>
        <v>0</v>
      </c>
      <c r="C26" s="18">
        <f>SUM(C20:C25)</f>
        <v>0</v>
      </c>
      <c r="D26" s="11"/>
      <c r="E26" s="11"/>
      <c r="F26" s="13"/>
    </row>
    <row r="27" spans="1:6">
      <c r="A27" s="10" t="s">
        <v>20</v>
      </c>
      <c r="B27" s="18">
        <f>B11+B18+B26</f>
        <v>440000</v>
      </c>
      <c r="C27" s="18">
        <f>C11+C12+C18+C26</f>
        <v>460000</v>
      </c>
      <c r="D27" s="12" t="s">
        <v>21</v>
      </c>
      <c r="E27" s="18">
        <f>E18+E23</f>
        <v>440000</v>
      </c>
      <c r="F27" s="13"/>
    </row>
    <row r="28" spans="1:6">
      <c r="A28" s="17"/>
      <c r="B28" s="11"/>
      <c r="C28" s="11"/>
      <c r="D28" s="12" t="s">
        <v>22</v>
      </c>
      <c r="E28" s="12"/>
      <c r="F28" s="19">
        <f>C27-F18</f>
        <v>420000</v>
      </c>
    </row>
    <row r="29" spans="1:6">
      <c r="A29" s="17"/>
      <c r="B29" s="11"/>
      <c r="C29" s="11"/>
      <c r="D29" s="11"/>
      <c r="E29" s="11"/>
      <c r="F29" s="13"/>
    </row>
    <row r="30" spans="1:6">
      <c r="A30" s="17"/>
      <c r="B30" s="11"/>
      <c r="C30" s="11"/>
      <c r="D30" s="11"/>
      <c r="E30" s="11"/>
      <c r="F30" s="13"/>
    </row>
    <row r="31" spans="1:6">
      <c r="A31" s="17"/>
      <c r="B31" s="11"/>
      <c r="C31" s="11"/>
      <c r="D31" s="11"/>
      <c r="E31" s="11"/>
      <c r="F31" s="13"/>
    </row>
    <row r="32" spans="1:6">
      <c r="A32" s="17"/>
      <c r="B32" s="11"/>
      <c r="C32" s="11"/>
      <c r="D32" s="11"/>
      <c r="E32" s="11"/>
      <c r="F32" s="13"/>
    </row>
    <row r="33" spans="1:6">
      <c r="A33" s="17"/>
      <c r="B33" s="11"/>
      <c r="C33" s="11"/>
      <c r="D33" s="11"/>
      <c r="E33" s="11"/>
      <c r="F33" s="13"/>
    </row>
    <row r="34" spans="1:6">
      <c r="A34" s="10" t="s">
        <v>23</v>
      </c>
      <c r="B34" s="11"/>
      <c r="C34" s="11"/>
      <c r="D34" s="11"/>
      <c r="E34" s="11"/>
      <c r="F34" s="13"/>
    </row>
    <row r="35" spans="1:6">
      <c r="A35" s="17" t="s">
        <v>24</v>
      </c>
      <c r="B35" s="11"/>
      <c r="C35" s="11"/>
      <c r="D35" s="11"/>
      <c r="E35" s="11"/>
      <c r="F35" s="13"/>
    </row>
    <row r="36" spans="1:6">
      <c r="A36" s="17" t="s">
        <v>25</v>
      </c>
      <c r="B36" s="15">
        <v>20000</v>
      </c>
      <c r="C36" s="11"/>
      <c r="D36" s="11"/>
      <c r="E36" s="11"/>
      <c r="F36" s="13"/>
    </row>
    <row r="37" spans="1:6">
      <c r="A37" s="17" t="s">
        <v>26</v>
      </c>
      <c r="B37" s="15">
        <v>10</v>
      </c>
      <c r="C37" s="11"/>
      <c r="D37" s="11"/>
      <c r="E37" s="11"/>
      <c r="F37" s="13"/>
    </row>
    <row r="38" spans="1:6">
      <c r="A38" s="17" t="s">
        <v>27</v>
      </c>
      <c r="B38" s="15">
        <v>25</v>
      </c>
      <c r="C38" s="11"/>
      <c r="D38" s="11"/>
      <c r="E38" s="11"/>
      <c r="F38" s="13"/>
    </row>
    <row r="39" spans="1:6">
      <c r="A39" s="17" t="s">
        <v>28</v>
      </c>
      <c r="B39" s="20">
        <f>B36*B38</f>
        <v>500000</v>
      </c>
      <c r="C39" s="11"/>
      <c r="D39" s="11"/>
      <c r="E39" s="11"/>
      <c r="F39" s="13"/>
    </row>
    <row r="40" spans="1:6">
      <c r="A40" s="10" t="s">
        <v>105</v>
      </c>
      <c r="B40" s="18">
        <f>B35+B39</f>
        <v>500000</v>
      </c>
      <c r="C40" s="11"/>
      <c r="D40" s="11"/>
      <c r="E40" s="11"/>
      <c r="F40" s="13"/>
    </row>
    <row r="41" spans="1:6" ht="13.5" thickBot="1">
      <c r="A41" s="21"/>
      <c r="B41" s="22"/>
      <c r="C41" s="23"/>
      <c r="D41" s="23"/>
      <c r="E41" s="23"/>
      <c r="F41" s="24"/>
    </row>
    <row r="42" spans="1:6" ht="14.25" thickTop="1" thickBot="1">
      <c r="C42" s="25"/>
      <c r="D42" s="25"/>
      <c r="E42" s="25"/>
      <c r="F42" s="25"/>
    </row>
    <row r="43" spans="1:6" ht="13.5" thickTop="1">
      <c r="A43" s="26" t="s">
        <v>29</v>
      </c>
      <c r="B43" s="27"/>
      <c r="C43" s="25"/>
      <c r="D43" s="25"/>
      <c r="E43" s="25"/>
      <c r="F43" s="25"/>
    </row>
    <row r="44" spans="1:6">
      <c r="A44" s="28" t="s">
        <v>30</v>
      </c>
      <c r="B44" s="29">
        <f>B40</f>
        <v>500000</v>
      </c>
      <c r="C44" s="25"/>
      <c r="D44" s="25"/>
      <c r="E44" s="25"/>
      <c r="F44" s="25"/>
    </row>
    <row r="45" spans="1:6">
      <c r="A45" s="28" t="s">
        <v>31</v>
      </c>
      <c r="B45" s="29">
        <f>F28</f>
        <v>420000</v>
      </c>
      <c r="C45" s="25"/>
      <c r="D45" s="25"/>
      <c r="E45" s="25"/>
      <c r="F45" s="25"/>
    </row>
    <row r="46" spans="1:6">
      <c r="A46" s="28" t="s">
        <v>32</v>
      </c>
      <c r="B46" s="29">
        <f>IF(B44&gt;B45,B44-B45,0)</f>
        <v>80000</v>
      </c>
      <c r="C46" s="25"/>
      <c r="D46" s="25"/>
      <c r="E46" s="25"/>
      <c r="F46" s="25"/>
    </row>
    <row r="47" spans="1:6" ht="13.5" thickBot="1">
      <c r="A47" s="30" t="s">
        <v>33</v>
      </c>
      <c r="B47" s="31">
        <f>IF(B45&gt;B44,B45-B44,0)</f>
        <v>0</v>
      </c>
      <c r="C47" s="25"/>
      <c r="D47" s="25"/>
      <c r="E47" s="25"/>
      <c r="F47" s="25"/>
    </row>
    <row r="48" spans="1:6" ht="14.25" thickTop="1" thickBot="1">
      <c r="A48" s="25"/>
      <c r="B48" s="25"/>
      <c r="C48" s="25"/>
      <c r="D48" s="25"/>
      <c r="E48" s="25"/>
      <c r="F48" s="25"/>
    </row>
    <row r="49" spans="1:6" ht="13.5" thickTop="1">
      <c r="A49" s="32" t="s">
        <v>34</v>
      </c>
      <c r="B49" s="33"/>
      <c r="C49" s="25"/>
      <c r="D49" s="25"/>
      <c r="E49" s="25"/>
      <c r="F49" s="25"/>
    </row>
    <row r="50" spans="1:6">
      <c r="A50" s="34" t="s">
        <v>35</v>
      </c>
      <c r="B50" s="35" t="s">
        <v>36</v>
      </c>
      <c r="C50" s="25"/>
      <c r="D50" s="25"/>
      <c r="E50" s="25"/>
      <c r="F50" s="25"/>
    </row>
    <row r="51" spans="1:6">
      <c r="A51" s="36" t="str">
        <f>A6</f>
        <v>Accounts Receivable</v>
      </c>
      <c r="B51" s="37">
        <f>C6</f>
        <v>50000</v>
      </c>
      <c r="C51" s="25"/>
      <c r="D51" s="25"/>
      <c r="E51" s="25"/>
      <c r="F51" s="25"/>
    </row>
    <row r="52" spans="1:6">
      <c r="A52" s="36" t="str">
        <f>A7</f>
        <v>Inventory</v>
      </c>
      <c r="B52" s="37">
        <f>C7</f>
        <v>250000</v>
      </c>
      <c r="C52" s="25"/>
      <c r="D52" s="25"/>
      <c r="E52" s="25"/>
      <c r="F52" s="25"/>
    </row>
    <row r="53" spans="1:6">
      <c r="A53" s="36">
        <f>A8</f>
        <v>0</v>
      </c>
      <c r="B53" s="37">
        <f>C8</f>
        <v>0</v>
      </c>
      <c r="C53" s="25"/>
      <c r="D53" s="25"/>
      <c r="E53" s="25"/>
      <c r="F53" s="25"/>
    </row>
    <row r="54" spans="1:6">
      <c r="A54" s="36">
        <f>A9</f>
        <v>0</v>
      </c>
      <c r="B54" s="37">
        <f>C9</f>
        <v>0</v>
      </c>
      <c r="C54" s="25"/>
      <c r="D54" s="25"/>
      <c r="E54" s="25"/>
      <c r="F54" s="25"/>
    </row>
    <row r="55" spans="1:6">
      <c r="A55" s="36">
        <f>A10</f>
        <v>0</v>
      </c>
      <c r="B55" s="37">
        <f>C10</f>
        <v>0</v>
      </c>
      <c r="C55" s="25"/>
      <c r="D55" s="25"/>
      <c r="E55" s="25"/>
      <c r="F55" s="25"/>
    </row>
    <row r="56" spans="1:6">
      <c r="A56" s="36" t="str">
        <f>A14</f>
        <v>Land</v>
      </c>
      <c r="B56" s="37">
        <f>C14</f>
        <v>40000</v>
      </c>
      <c r="C56" s="25"/>
      <c r="D56" s="25"/>
      <c r="E56" s="25"/>
      <c r="F56" s="25"/>
    </row>
    <row r="57" spans="1:6">
      <c r="A57" s="36" t="str">
        <f>A15</f>
        <v>Building (net)</v>
      </c>
      <c r="B57" s="37">
        <f>C15</f>
        <v>120000</v>
      </c>
      <c r="C57" s="25"/>
      <c r="D57" s="25"/>
      <c r="E57" s="25"/>
      <c r="F57" s="25"/>
    </row>
    <row r="58" spans="1:6">
      <c r="A58" s="36">
        <f>A16</f>
        <v>0</v>
      </c>
      <c r="B58" s="37">
        <f>C16</f>
        <v>0</v>
      </c>
      <c r="C58" s="25"/>
      <c r="D58" s="25"/>
      <c r="E58" s="25"/>
      <c r="F58" s="25"/>
    </row>
    <row r="59" spans="1:6">
      <c r="A59" s="36">
        <f>A17</f>
        <v>0</v>
      </c>
      <c r="B59" s="37">
        <f>C17</f>
        <v>0</v>
      </c>
      <c r="C59" s="25"/>
      <c r="D59" s="25"/>
      <c r="E59" s="25"/>
      <c r="F59" s="25"/>
    </row>
    <row r="60" spans="1:6">
      <c r="A60" s="36">
        <f t="shared" ref="A60:A65" si="0">A20</f>
        <v>0</v>
      </c>
      <c r="B60" s="37">
        <f t="shared" ref="B60:B65" si="1">C20</f>
        <v>0</v>
      </c>
      <c r="C60" s="25"/>
      <c r="D60" s="25"/>
      <c r="E60" s="25"/>
      <c r="F60" s="25"/>
    </row>
    <row r="61" spans="1:6">
      <c r="A61" s="36">
        <f t="shared" si="0"/>
        <v>0</v>
      </c>
      <c r="B61" s="37">
        <f t="shared" si="1"/>
        <v>0</v>
      </c>
      <c r="C61" s="25"/>
      <c r="D61" s="25"/>
      <c r="E61" s="25"/>
      <c r="F61" s="25"/>
    </row>
    <row r="62" spans="1:6">
      <c r="A62" s="36">
        <f t="shared" si="0"/>
        <v>0</v>
      </c>
      <c r="B62" s="37">
        <f t="shared" si="1"/>
        <v>0</v>
      </c>
      <c r="C62" s="25"/>
      <c r="D62" s="25"/>
      <c r="E62" s="25"/>
      <c r="F62" s="25"/>
    </row>
    <row r="63" spans="1:6">
      <c r="A63" s="36">
        <f t="shared" si="0"/>
        <v>0</v>
      </c>
      <c r="B63" s="37">
        <f t="shared" si="1"/>
        <v>0</v>
      </c>
      <c r="C63" s="25"/>
      <c r="D63" s="25"/>
      <c r="E63" s="25"/>
      <c r="F63" s="25"/>
    </row>
    <row r="64" spans="1:6">
      <c r="A64" s="36">
        <f t="shared" si="0"/>
        <v>0</v>
      </c>
      <c r="B64" s="37">
        <f t="shared" si="1"/>
        <v>0</v>
      </c>
      <c r="C64" s="25"/>
      <c r="D64" s="25"/>
      <c r="E64" s="25"/>
      <c r="F64" s="25"/>
    </row>
    <row r="65" spans="1:6">
      <c r="A65" s="36">
        <f t="shared" si="0"/>
        <v>0</v>
      </c>
      <c r="B65" s="37">
        <f t="shared" si="1"/>
        <v>0</v>
      </c>
      <c r="C65" s="25"/>
      <c r="D65" s="25"/>
      <c r="E65" s="25"/>
      <c r="F65" s="25"/>
    </row>
    <row r="66" spans="1:6">
      <c r="A66" s="36" t="str">
        <f>D6</f>
        <v>Accounts Payable</v>
      </c>
      <c r="B66" s="37">
        <f>-F6</f>
        <v>-40000</v>
      </c>
      <c r="C66" s="25"/>
      <c r="D66" s="25"/>
      <c r="E66" s="25"/>
      <c r="F66" s="25"/>
    </row>
    <row r="67" spans="1:6">
      <c r="A67" s="36">
        <f>D7</f>
        <v>0</v>
      </c>
      <c r="B67" s="37">
        <f>-F7</f>
        <v>0</v>
      </c>
      <c r="C67" s="25"/>
      <c r="D67" s="25"/>
      <c r="E67" s="25"/>
      <c r="F67" s="25"/>
    </row>
    <row r="68" spans="1:6">
      <c r="A68" s="36">
        <f>D8</f>
        <v>0</v>
      </c>
      <c r="B68" s="37">
        <f>-F8</f>
        <v>0</v>
      </c>
      <c r="C68" s="25"/>
      <c r="D68" s="25"/>
      <c r="E68" s="25"/>
      <c r="F68" s="25"/>
    </row>
    <row r="69" spans="1:6">
      <c r="A69" s="36">
        <f>D9</f>
        <v>0</v>
      </c>
      <c r="B69" s="37">
        <f>-F9</f>
        <v>0</v>
      </c>
      <c r="C69" s="25"/>
      <c r="D69" s="25"/>
      <c r="E69" s="25"/>
      <c r="F69" s="25"/>
    </row>
    <row r="70" spans="1:6">
      <c r="A70" s="36">
        <f>D10</f>
        <v>0</v>
      </c>
      <c r="B70" s="37">
        <f>-F10</f>
        <v>0</v>
      </c>
      <c r="C70" s="25"/>
      <c r="D70" s="25"/>
      <c r="E70" s="25"/>
      <c r="F70" s="25"/>
    </row>
    <row r="71" spans="1:6">
      <c r="A71" s="36">
        <f>D13</f>
        <v>0</v>
      </c>
      <c r="B71" s="37">
        <f>-F13</f>
        <v>0</v>
      </c>
      <c r="C71" s="25"/>
      <c r="D71" s="25"/>
      <c r="E71" s="25"/>
      <c r="F71" s="25"/>
    </row>
    <row r="72" spans="1:6">
      <c r="A72" s="36">
        <f>D14</f>
        <v>0</v>
      </c>
      <c r="B72" s="37">
        <f>-F14</f>
        <v>0</v>
      </c>
      <c r="C72" s="25"/>
      <c r="D72" s="25"/>
      <c r="E72" s="25"/>
      <c r="F72" s="25"/>
    </row>
    <row r="73" spans="1:6">
      <c r="A73" s="36">
        <f>D15</f>
        <v>0</v>
      </c>
      <c r="B73" s="37">
        <f>-F15</f>
        <v>0</v>
      </c>
      <c r="C73" s="25"/>
      <c r="D73" s="25"/>
      <c r="E73" s="25"/>
      <c r="F73" s="25"/>
    </row>
    <row r="74" spans="1:6">
      <c r="A74" s="36">
        <f>D16</f>
        <v>0</v>
      </c>
      <c r="B74" s="37">
        <f>-F16</f>
        <v>0</v>
      </c>
      <c r="C74" s="25"/>
      <c r="D74" s="25"/>
      <c r="E74" s="25"/>
      <c r="F74" s="25"/>
    </row>
    <row r="75" spans="1:6">
      <c r="A75" s="36" t="s">
        <v>24</v>
      </c>
      <c r="B75" s="37">
        <f>-B35</f>
        <v>0</v>
      </c>
      <c r="C75" s="25"/>
      <c r="D75" s="25"/>
      <c r="E75" s="25"/>
      <c r="F75" s="25"/>
    </row>
    <row r="76" spans="1:6">
      <c r="A76" s="36" t="s">
        <v>15</v>
      </c>
      <c r="B76" s="37">
        <f>-(B36*B37)</f>
        <v>-200000</v>
      </c>
      <c r="C76" s="25"/>
      <c r="D76" s="25"/>
      <c r="E76" s="25"/>
      <c r="F76" s="25"/>
    </row>
    <row r="77" spans="1:6">
      <c r="A77" s="36" t="s">
        <v>37</v>
      </c>
      <c r="B77" s="37">
        <f>-(B39+B76)</f>
        <v>-300000</v>
      </c>
      <c r="C77" s="25"/>
      <c r="D77" s="25"/>
      <c r="E77" s="25"/>
      <c r="F77" s="25"/>
    </row>
    <row r="78" spans="1:6">
      <c r="A78" s="36" t="s">
        <v>32</v>
      </c>
      <c r="B78" s="37">
        <f>B46</f>
        <v>80000</v>
      </c>
      <c r="C78" s="25"/>
      <c r="D78" s="25"/>
      <c r="E78" s="25"/>
      <c r="F78" s="25"/>
    </row>
    <row r="79" spans="1:6">
      <c r="A79" s="36" t="s">
        <v>33</v>
      </c>
      <c r="B79" s="37">
        <f>-B47</f>
        <v>0</v>
      </c>
      <c r="C79" s="25"/>
      <c r="D79" s="25"/>
      <c r="E79" s="25"/>
      <c r="F79" s="25"/>
    </row>
    <row r="80" spans="1:6" ht="13.5" thickBot="1">
      <c r="A80" s="38" t="s">
        <v>38</v>
      </c>
      <c r="B80" s="39">
        <f>SUM(B51:B79)</f>
        <v>0</v>
      </c>
      <c r="C80" s="25"/>
      <c r="D80" s="25"/>
      <c r="E80" s="25"/>
      <c r="F80" s="25"/>
    </row>
    <row r="81" spans="1:6" ht="13.5" thickTop="1">
      <c r="A81" s="25"/>
      <c r="B81" s="25"/>
      <c r="C81" s="25"/>
      <c r="D81" s="25"/>
      <c r="E81" s="25"/>
      <c r="F81" s="25"/>
    </row>
  </sheetData>
  <phoneticPr fontId="6" type="noConversion"/>
  <pageMargins left="0.75" right="0.75" top="1" bottom="1" header="0.5" footer="0.5"/>
  <headerFooter alignWithMargins="0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81"/>
  <sheetViews>
    <sheetView workbookViewId="0">
      <selection activeCell="F50" sqref="F50"/>
    </sheetView>
  </sheetViews>
  <sheetFormatPr defaultRowHeight="12.75"/>
  <cols>
    <col min="1" max="1" width="30.5703125" bestFit="1" customWidth="1"/>
    <col min="2" max="2" width="19.140625" bestFit="1" customWidth="1"/>
    <col min="3" max="3" width="10.42578125" bestFit="1" customWidth="1"/>
    <col min="4" max="4" width="29" bestFit="1" customWidth="1"/>
    <col min="5" max="5" width="11.85546875" customWidth="1"/>
    <col min="6" max="6" width="12.5703125" customWidth="1"/>
  </cols>
  <sheetData>
    <row r="1" spans="1:6" ht="13.5" thickTop="1">
      <c r="A1" s="1" t="s">
        <v>0</v>
      </c>
      <c r="B1" s="45" t="s">
        <v>100</v>
      </c>
      <c r="C1" s="3"/>
      <c r="D1" s="3"/>
      <c r="E1" s="3"/>
      <c r="F1" s="4"/>
    </row>
    <row r="2" spans="1:6">
      <c r="A2" s="5" t="s">
        <v>1</v>
      </c>
      <c r="B2" s="47">
        <v>40908</v>
      </c>
      <c r="C2" s="6"/>
      <c r="D2" s="6"/>
      <c r="E2" s="6"/>
      <c r="F2" s="7"/>
    </row>
    <row r="3" spans="1:6">
      <c r="A3" s="5"/>
      <c r="B3" s="6"/>
      <c r="C3" s="6"/>
      <c r="D3" s="6"/>
      <c r="E3" s="6"/>
      <c r="F3" s="7"/>
    </row>
    <row r="4" spans="1:6">
      <c r="A4" s="5"/>
      <c r="B4" s="8" t="s">
        <v>2</v>
      </c>
      <c r="C4" s="8" t="s">
        <v>3</v>
      </c>
      <c r="D4" s="6"/>
      <c r="E4" s="8" t="s">
        <v>2</v>
      </c>
      <c r="F4" s="9" t="s">
        <v>3</v>
      </c>
    </row>
    <row r="5" spans="1:6">
      <c r="A5" s="10" t="s">
        <v>4</v>
      </c>
      <c r="B5" s="11"/>
      <c r="C5" s="11"/>
      <c r="D5" s="12" t="s">
        <v>5</v>
      </c>
      <c r="E5" s="11"/>
      <c r="F5" s="13"/>
    </row>
    <row r="6" spans="1:6">
      <c r="A6" s="14" t="s">
        <v>49</v>
      </c>
      <c r="B6" s="15">
        <v>50000</v>
      </c>
      <c r="C6" s="15">
        <v>50000</v>
      </c>
      <c r="D6" s="15" t="s">
        <v>66</v>
      </c>
      <c r="E6" s="15">
        <v>40000</v>
      </c>
      <c r="F6" s="16">
        <v>40000</v>
      </c>
    </row>
    <row r="7" spans="1:6">
      <c r="A7" s="14" t="s">
        <v>44</v>
      </c>
      <c r="B7" s="15">
        <v>300000</v>
      </c>
      <c r="C7" s="15">
        <v>250000</v>
      </c>
      <c r="D7" s="11"/>
      <c r="E7" s="11"/>
      <c r="F7" s="13"/>
    </row>
    <row r="8" spans="1:6">
      <c r="A8" s="14"/>
      <c r="B8" s="15"/>
      <c r="C8" s="15"/>
      <c r="D8" s="11"/>
      <c r="E8" s="11"/>
      <c r="F8" s="13"/>
    </row>
    <row r="9" spans="1:6">
      <c r="A9" s="17"/>
      <c r="B9" s="11"/>
      <c r="C9" s="11"/>
      <c r="D9" s="11"/>
      <c r="E9" s="11"/>
      <c r="F9" s="13"/>
    </row>
    <row r="10" spans="1:6">
      <c r="A10" s="17"/>
      <c r="B10" s="11"/>
      <c r="C10" s="11"/>
      <c r="D10" s="11"/>
      <c r="E10" s="11"/>
      <c r="F10" s="13"/>
    </row>
    <row r="11" spans="1:6">
      <c r="A11" s="10" t="s">
        <v>6</v>
      </c>
      <c r="B11" s="18">
        <f>SUM(B6:B10)</f>
        <v>350000</v>
      </c>
      <c r="C11" s="18">
        <f>SUM(C6:C10)</f>
        <v>300000</v>
      </c>
      <c r="D11" s="12" t="s">
        <v>7</v>
      </c>
      <c r="E11" s="18">
        <f>SUM(E6:E10)</f>
        <v>40000</v>
      </c>
      <c r="F11" s="19">
        <f>SUM(F6:F10)</f>
        <v>40000</v>
      </c>
    </row>
    <row r="12" spans="1:6">
      <c r="A12" s="10"/>
      <c r="B12" s="11"/>
      <c r="C12" s="11"/>
      <c r="D12" s="12" t="s">
        <v>8</v>
      </c>
      <c r="E12" s="11"/>
      <c r="F12" s="13"/>
    </row>
    <row r="13" spans="1:6">
      <c r="A13" s="10" t="s">
        <v>9</v>
      </c>
      <c r="B13" s="11"/>
      <c r="C13" s="11"/>
      <c r="D13" s="15"/>
      <c r="E13" s="15"/>
      <c r="F13" s="16"/>
    </row>
    <row r="14" spans="1:6">
      <c r="A14" s="14" t="s">
        <v>39</v>
      </c>
      <c r="B14" s="15">
        <v>20000</v>
      </c>
      <c r="C14" s="15">
        <v>40000</v>
      </c>
      <c r="D14" s="15"/>
      <c r="E14" s="15"/>
      <c r="F14" s="16"/>
    </row>
    <row r="15" spans="1:6">
      <c r="A15" s="14" t="s">
        <v>61</v>
      </c>
      <c r="B15" s="15">
        <v>70000</v>
      </c>
      <c r="C15" s="15">
        <v>120000</v>
      </c>
      <c r="D15" s="15"/>
      <c r="E15" s="15"/>
      <c r="F15" s="16"/>
    </row>
    <row r="16" spans="1:6">
      <c r="A16" s="14"/>
      <c r="B16" s="15"/>
      <c r="C16" s="15"/>
      <c r="D16" s="11"/>
      <c r="E16" s="11"/>
      <c r="F16" s="13"/>
    </row>
    <row r="17" spans="1:6">
      <c r="A17" s="17"/>
      <c r="B17" s="11"/>
      <c r="C17" s="11"/>
      <c r="D17" s="12" t="s">
        <v>10</v>
      </c>
      <c r="E17" s="18">
        <f>SUM(E13:E16)</f>
        <v>0</v>
      </c>
      <c r="F17" s="19">
        <f>SUM(F13:F16)</f>
        <v>0</v>
      </c>
    </row>
    <row r="18" spans="1:6">
      <c r="A18" s="10" t="s">
        <v>11</v>
      </c>
      <c r="B18" s="18">
        <f>SUM(B14:B17)</f>
        <v>90000</v>
      </c>
      <c r="C18" s="18">
        <f>SUM(C14:C17)</f>
        <v>160000</v>
      </c>
      <c r="D18" s="12" t="s">
        <v>12</v>
      </c>
      <c r="E18" s="18">
        <f>E11+E17</f>
        <v>40000</v>
      </c>
      <c r="F18" s="19">
        <f>F11+F17</f>
        <v>40000</v>
      </c>
    </row>
    <row r="19" spans="1:6">
      <c r="A19" s="10" t="s">
        <v>13</v>
      </c>
      <c r="B19" s="11"/>
      <c r="C19" s="11"/>
      <c r="D19" s="12" t="s">
        <v>14</v>
      </c>
      <c r="E19" s="11"/>
      <c r="F19" s="13"/>
    </row>
    <row r="20" spans="1:6">
      <c r="A20" s="14"/>
      <c r="B20" s="11"/>
      <c r="C20" s="15"/>
      <c r="D20" s="11" t="s">
        <v>15</v>
      </c>
      <c r="E20" s="15">
        <v>40000</v>
      </c>
      <c r="F20" s="13"/>
    </row>
    <row r="21" spans="1:6">
      <c r="A21" s="17"/>
      <c r="B21" s="11"/>
      <c r="C21" s="11"/>
      <c r="D21" s="11" t="s">
        <v>16</v>
      </c>
      <c r="E21" s="15">
        <v>110000</v>
      </c>
      <c r="F21" s="13"/>
    </row>
    <row r="22" spans="1:6">
      <c r="A22" s="5"/>
      <c r="B22" s="6"/>
      <c r="C22" s="11"/>
      <c r="D22" s="11" t="s">
        <v>17</v>
      </c>
      <c r="E22" s="15">
        <v>250000</v>
      </c>
      <c r="F22" s="13"/>
    </row>
    <row r="23" spans="1:6">
      <c r="A23" s="17"/>
      <c r="B23" s="11"/>
      <c r="C23" s="11"/>
      <c r="D23" s="12" t="s">
        <v>18</v>
      </c>
      <c r="E23" s="18">
        <f>SUM(E20:E22)</f>
        <v>400000</v>
      </c>
      <c r="F23" s="13"/>
    </row>
    <row r="24" spans="1:6">
      <c r="A24" s="17"/>
      <c r="B24" s="11"/>
      <c r="C24" s="11"/>
      <c r="D24" s="11"/>
      <c r="E24" s="11"/>
      <c r="F24" s="13"/>
    </row>
    <row r="25" spans="1:6">
      <c r="A25" s="17"/>
      <c r="B25" s="11"/>
      <c r="C25" s="11"/>
      <c r="D25" s="11"/>
      <c r="E25" s="11"/>
      <c r="F25" s="13"/>
    </row>
    <row r="26" spans="1:6">
      <c r="A26" s="10" t="s">
        <v>19</v>
      </c>
      <c r="B26" s="18">
        <f>SUM(B20:B25)</f>
        <v>0</v>
      </c>
      <c r="C26" s="18">
        <f>SUM(C20:C25)</f>
        <v>0</v>
      </c>
      <c r="D26" s="11"/>
      <c r="E26" s="11"/>
      <c r="F26" s="13"/>
    </row>
    <row r="27" spans="1:6">
      <c r="A27" s="10" t="s">
        <v>20</v>
      </c>
      <c r="B27" s="18">
        <f>B11+B18+B26</f>
        <v>440000</v>
      </c>
      <c r="C27" s="18">
        <f>C11+C12+C18+C26</f>
        <v>460000</v>
      </c>
      <c r="D27" s="12" t="s">
        <v>21</v>
      </c>
      <c r="E27" s="18">
        <f>E18+E23</f>
        <v>440000</v>
      </c>
      <c r="F27" s="13"/>
    </row>
    <row r="28" spans="1:6">
      <c r="A28" s="17"/>
      <c r="B28" s="11"/>
      <c r="C28" s="11"/>
      <c r="D28" s="12" t="s">
        <v>22</v>
      </c>
      <c r="E28" s="12"/>
      <c r="F28" s="19">
        <f>C27-F18</f>
        <v>420000</v>
      </c>
    </row>
    <row r="29" spans="1:6">
      <c r="A29" s="17"/>
      <c r="B29" s="11"/>
      <c r="C29" s="11"/>
      <c r="D29" s="11"/>
      <c r="E29" s="11"/>
      <c r="F29" s="13"/>
    </row>
    <row r="30" spans="1:6">
      <c r="A30" s="17"/>
      <c r="B30" s="11"/>
      <c r="C30" s="11"/>
      <c r="D30" s="11"/>
      <c r="E30" s="11"/>
      <c r="F30" s="13"/>
    </row>
    <row r="31" spans="1:6">
      <c r="A31" s="17"/>
      <c r="B31" s="11"/>
      <c r="C31" s="11"/>
      <c r="D31" s="11"/>
      <c r="E31" s="11"/>
      <c r="F31" s="13"/>
    </row>
    <row r="32" spans="1:6">
      <c r="A32" s="17"/>
      <c r="B32" s="11"/>
      <c r="C32" s="11"/>
      <c r="D32" s="11"/>
      <c r="E32" s="11"/>
      <c r="F32" s="13"/>
    </row>
    <row r="33" spans="1:6">
      <c r="A33" s="17"/>
      <c r="B33" s="11"/>
      <c r="C33" s="11"/>
      <c r="D33" s="11"/>
      <c r="E33" s="11"/>
      <c r="F33" s="13"/>
    </row>
    <row r="34" spans="1:6">
      <c r="A34" s="10" t="s">
        <v>23</v>
      </c>
      <c r="B34" s="11"/>
      <c r="C34" s="11"/>
      <c r="D34" s="11"/>
      <c r="E34" s="11"/>
      <c r="F34" s="13"/>
    </row>
    <row r="35" spans="1:6">
      <c r="A35" s="17" t="s">
        <v>24</v>
      </c>
      <c r="B35" s="11">
        <v>385000</v>
      </c>
      <c r="C35" s="11"/>
      <c r="D35" s="11"/>
      <c r="E35" s="11"/>
      <c r="F35" s="13"/>
    </row>
    <row r="36" spans="1:6">
      <c r="A36" s="17" t="s">
        <v>25</v>
      </c>
      <c r="B36" s="15"/>
      <c r="C36" s="11"/>
      <c r="D36" s="11"/>
      <c r="E36" s="11"/>
      <c r="F36" s="13"/>
    </row>
    <row r="37" spans="1:6">
      <c r="A37" s="17" t="s">
        <v>26</v>
      </c>
      <c r="B37" s="15"/>
      <c r="C37" s="11"/>
      <c r="D37" s="11"/>
      <c r="E37" s="11"/>
      <c r="F37" s="13"/>
    </row>
    <row r="38" spans="1:6">
      <c r="A38" s="17" t="s">
        <v>27</v>
      </c>
      <c r="B38" s="15"/>
      <c r="C38" s="11"/>
      <c r="D38" s="11"/>
      <c r="E38" s="11"/>
      <c r="F38" s="13"/>
    </row>
    <row r="39" spans="1:6">
      <c r="A39" s="17" t="s">
        <v>28</v>
      </c>
      <c r="B39" s="20">
        <f>B36*B38</f>
        <v>0</v>
      </c>
      <c r="C39" s="11"/>
      <c r="D39" s="11"/>
      <c r="E39" s="11"/>
      <c r="F39" s="13"/>
    </row>
    <row r="40" spans="1:6">
      <c r="A40" s="10" t="s">
        <v>105</v>
      </c>
      <c r="B40" s="18">
        <f>B35+B39</f>
        <v>385000</v>
      </c>
      <c r="C40" s="11"/>
      <c r="D40" s="11"/>
      <c r="E40" s="11"/>
      <c r="F40" s="13"/>
    </row>
    <row r="41" spans="1:6" ht="13.5" thickBot="1">
      <c r="A41" s="21"/>
      <c r="B41" s="22"/>
      <c r="C41" s="23"/>
      <c r="D41" s="23"/>
      <c r="E41" s="23"/>
      <c r="F41" s="24"/>
    </row>
    <row r="42" spans="1:6" ht="14.25" thickTop="1" thickBot="1">
      <c r="C42" s="25"/>
      <c r="D42" s="25"/>
      <c r="E42" s="25"/>
      <c r="F42" s="25"/>
    </row>
    <row r="43" spans="1:6" ht="13.5" thickTop="1">
      <c r="A43" s="26" t="s">
        <v>29</v>
      </c>
      <c r="B43" s="27"/>
      <c r="C43" s="25"/>
      <c r="D43" s="25"/>
      <c r="E43" s="25"/>
      <c r="F43" s="25"/>
    </row>
    <row r="44" spans="1:6">
      <c r="A44" s="28" t="s">
        <v>30</v>
      </c>
      <c r="B44" s="29">
        <f>B40</f>
        <v>385000</v>
      </c>
      <c r="C44" s="25"/>
      <c r="D44" s="25"/>
      <c r="E44" s="25"/>
      <c r="F44" s="25"/>
    </row>
    <row r="45" spans="1:6">
      <c r="A45" s="28" t="s">
        <v>31</v>
      </c>
      <c r="B45" s="29">
        <f>F28</f>
        <v>420000</v>
      </c>
      <c r="C45" s="25"/>
      <c r="D45" s="25"/>
      <c r="E45" s="25"/>
      <c r="F45" s="25"/>
    </row>
    <row r="46" spans="1:6">
      <c r="A46" s="28" t="s">
        <v>32</v>
      </c>
      <c r="B46" s="29">
        <f>IF(B44&gt;B45,B44-B45,0)</f>
        <v>0</v>
      </c>
      <c r="C46" s="25"/>
      <c r="D46" s="25"/>
      <c r="E46" s="25"/>
      <c r="F46" s="25"/>
    </row>
    <row r="47" spans="1:6" ht="13.5" thickBot="1">
      <c r="A47" s="30" t="s">
        <v>33</v>
      </c>
      <c r="B47" s="31">
        <f>IF(B45&gt;B44,B45-B44,0)</f>
        <v>35000</v>
      </c>
      <c r="C47" s="25"/>
      <c r="D47" s="25"/>
      <c r="E47" s="25"/>
      <c r="F47" s="25"/>
    </row>
    <row r="48" spans="1:6" ht="14.25" thickTop="1" thickBot="1">
      <c r="A48" s="25"/>
      <c r="B48" s="25"/>
      <c r="C48" s="25"/>
      <c r="D48" s="25"/>
      <c r="E48" s="25"/>
      <c r="F48" s="25"/>
    </row>
    <row r="49" spans="1:6" ht="13.5" thickTop="1">
      <c r="A49" s="32" t="s">
        <v>34</v>
      </c>
      <c r="B49" s="33"/>
      <c r="C49" s="25"/>
      <c r="D49" s="25"/>
      <c r="E49" s="25"/>
      <c r="F49" s="25"/>
    </row>
    <row r="50" spans="1:6">
      <c r="A50" s="34" t="s">
        <v>35</v>
      </c>
      <c r="B50" s="35" t="s">
        <v>36</v>
      </c>
      <c r="C50" s="25"/>
      <c r="D50" s="25"/>
      <c r="E50" s="25"/>
      <c r="F50" s="25"/>
    </row>
    <row r="51" spans="1:6">
      <c r="A51" s="36" t="str">
        <f>A6</f>
        <v>Accounts Receivable</v>
      </c>
      <c r="B51" s="37">
        <f>C6</f>
        <v>50000</v>
      </c>
      <c r="C51" s="25"/>
      <c r="D51" s="25"/>
      <c r="E51" s="25"/>
      <c r="F51" s="25"/>
    </row>
    <row r="52" spans="1:6">
      <c r="A52" s="36" t="str">
        <f>A7</f>
        <v>Inventory</v>
      </c>
      <c r="B52" s="37">
        <f>C7</f>
        <v>250000</v>
      </c>
      <c r="C52" s="25"/>
      <c r="D52" s="25"/>
      <c r="E52" s="25"/>
      <c r="F52" s="25"/>
    </row>
    <row r="53" spans="1:6">
      <c r="A53" s="36">
        <f>A8</f>
        <v>0</v>
      </c>
      <c r="B53" s="37">
        <f>C8</f>
        <v>0</v>
      </c>
      <c r="C53" s="25"/>
      <c r="D53" s="25"/>
      <c r="E53" s="25"/>
      <c r="F53" s="25"/>
    </row>
    <row r="54" spans="1:6">
      <c r="A54" s="36">
        <f>A9</f>
        <v>0</v>
      </c>
      <c r="B54" s="37">
        <f>C9</f>
        <v>0</v>
      </c>
      <c r="C54" s="25"/>
      <c r="D54" s="25"/>
      <c r="E54" s="25"/>
      <c r="F54" s="25"/>
    </row>
    <row r="55" spans="1:6">
      <c r="A55" s="36">
        <f>A10</f>
        <v>0</v>
      </c>
      <c r="B55" s="37">
        <f>C10</f>
        <v>0</v>
      </c>
      <c r="C55" s="25"/>
      <c r="D55" s="25"/>
      <c r="E55" s="25"/>
      <c r="F55" s="25"/>
    </row>
    <row r="56" spans="1:6">
      <c r="A56" s="36" t="str">
        <f>A14</f>
        <v>Land</v>
      </c>
      <c r="B56" s="37">
        <f>C14</f>
        <v>40000</v>
      </c>
      <c r="C56" s="25"/>
      <c r="D56" s="25"/>
      <c r="E56" s="25"/>
      <c r="F56" s="25"/>
    </row>
    <row r="57" spans="1:6">
      <c r="A57" s="36" t="str">
        <f>A15</f>
        <v>Building (net)</v>
      </c>
      <c r="B57" s="37">
        <f>C15</f>
        <v>120000</v>
      </c>
      <c r="C57" s="25"/>
      <c r="D57" s="25"/>
      <c r="E57" s="25"/>
      <c r="F57" s="25"/>
    </row>
    <row r="58" spans="1:6">
      <c r="A58" s="36">
        <f>A16</f>
        <v>0</v>
      </c>
      <c r="B58" s="37">
        <f>C16</f>
        <v>0</v>
      </c>
      <c r="C58" s="25"/>
      <c r="D58" s="25"/>
      <c r="E58" s="25"/>
      <c r="F58" s="25"/>
    </row>
    <row r="59" spans="1:6">
      <c r="A59" s="36">
        <f>A17</f>
        <v>0</v>
      </c>
      <c r="B59" s="37">
        <f>C17</f>
        <v>0</v>
      </c>
      <c r="C59" s="25"/>
      <c r="D59" s="25"/>
      <c r="E59" s="25"/>
      <c r="F59" s="25"/>
    </row>
    <row r="60" spans="1:6">
      <c r="A60" s="36">
        <f t="shared" ref="A60:A65" si="0">A20</f>
        <v>0</v>
      </c>
      <c r="B60" s="37">
        <f t="shared" ref="B60:B65" si="1">C20</f>
        <v>0</v>
      </c>
      <c r="C60" s="25"/>
      <c r="D60" s="25"/>
      <c r="E60" s="25"/>
      <c r="F60" s="25"/>
    </row>
    <row r="61" spans="1:6">
      <c r="A61" s="36">
        <f t="shared" si="0"/>
        <v>0</v>
      </c>
      <c r="B61" s="37">
        <f t="shared" si="1"/>
        <v>0</v>
      </c>
      <c r="C61" s="25"/>
      <c r="D61" s="25"/>
      <c r="E61" s="25"/>
      <c r="F61" s="25"/>
    </row>
    <row r="62" spans="1:6">
      <c r="A62" s="36">
        <f t="shared" si="0"/>
        <v>0</v>
      </c>
      <c r="B62" s="37">
        <f t="shared" si="1"/>
        <v>0</v>
      </c>
      <c r="C62" s="25"/>
      <c r="D62" s="25"/>
      <c r="E62" s="25"/>
      <c r="F62" s="25"/>
    </row>
    <row r="63" spans="1:6">
      <c r="A63" s="36">
        <f t="shared" si="0"/>
        <v>0</v>
      </c>
      <c r="B63" s="37">
        <f t="shared" si="1"/>
        <v>0</v>
      </c>
      <c r="C63" s="25"/>
      <c r="D63" s="25"/>
      <c r="E63" s="25"/>
      <c r="F63" s="25"/>
    </row>
    <row r="64" spans="1:6">
      <c r="A64" s="36">
        <f t="shared" si="0"/>
        <v>0</v>
      </c>
      <c r="B64" s="37">
        <f t="shared" si="1"/>
        <v>0</v>
      </c>
      <c r="C64" s="25"/>
      <c r="D64" s="25"/>
      <c r="E64" s="25"/>
      <c r="F64" s="25"/>
    </row>
    <row r="65" spans="1:6">
      <c r="A65" s="36">
        <f t="shared" si="0"/>
        <v>0</v>
      </c>
      <c r="B65" s="37">
        <f t="shared" si="1"/>
        <v>0</v>
      </c>
      <c r="C65" s="25"/>
      <c r="D65" s="25"/>
      <c r="E65" s="25"/>
      <c r="F65" s="25"/>
    </row>
    <row r="66" spans="1:6">
      <c r="A66" s="36" t="str">
        <f>D6</f>
        <v>Accounts Payable</v>
      </c>
      <c r="B66" s="37">
        <f>-F6</f>
        <v>-40000</v>
      </c>
      <c r="C66" s="25"/>
      <c r="D66" s="25"/>
      <c r="E66" s="25"/>
      <c r="F66" s="25"/>
    </row>
    <row r="67" spans="1:6">
      <c r="A67" s="36">
        <f>D7</f>
        <v>0</v>
      </c>
      <c r="B67" s="37">
        <f>-F7</f>
        <v>0</v>
      </c>
      <c r="C67" s="25"/>
      <c r="D67" s="25"/>
      <c r="E67" s="25"/>
      <c r="F67" s="25"/>
    </row>
    <row r="68" spans="1:6">
      <c r="A68" s="36">
        <f>D8</f>
        <v>0</v>
      </c>
      <c r="B68" s="37">
        <f>-F8</f>
        <v>0</v>
      </c>
      <c r="C68" s="25"/>
      <c r="D68" s="25"/>
      <c r="E68" s="25"/>
      <c r="F68" s="25"/>
    </row>
    <row r="69" spans="1:6">
      <c r="A69" s="36">
        <f>D9</f>
        <v>0</v>
      </c>
      <c r="B69" s="37">
        <f>-F9</f>
        <v>0</v>
      </c>
      <c r="C69" s="25"/>
      <c r="D69" s="25"/>
      <c r="E69" s="25"/>
      <c r="F69" s="25"/>
    </row>
    <row r="70" spans="1:6">
      <c r="A70" s="36">
        <f>D10</f>
        <v>0</v>
      </c>
      <c r="B70" s="37">
        <f>-F10</f>
        <v>0</v>
      </c>
      <c r="C70" s="25"/>
      <c r="D70" s="25"/>
      <c r="E70" s="25"/>
      <c r="F70" s="25"/>
    </row>
    <row r="71" spans="1:6">
      <c r="A71" s="36">
        <f>D13</f>
        <v>0</v>
      </c>
      <c r="B71" s="37">
        <f>-F13</f>
        <v>0</v>
      </c>
      <c r="C71" s="25"/>
      <c r="D71" s="25"/>
      <c r="E71" s="25"/>
      <c r="F71" s="25"/>
    </row>
    <row r="72" spans="1:6">
      <c r="A72" s="36">
        <f>D14</f>
        <v>0</v>
      </c>
      <c r="B72" s="37">
        <f>-F14</f>
        <v>0</v>
      </c>
      <c r="C72" s="25"/>
      <c r="D72" s="25"/>
      <c r="E72" s="25"/>
      <c r="F72" s="25"/>
    </row>
    <row r="73" spans="1:6">
      <c r="A73" s="36">
        <f>D15</f>
        <v>0</v>
      </c>
      <c r="B73" s="37">
        <f>-F15</f>
        <v>0</v>
      </c>
      <c r="C73" s="25"/>
      <c r="D73" s="25"/>
      <c r="E73" s="25"/>
      <c r="F73" s="25"/>
    </row>
    <row r="74" spans="1:6">
      <c r="A74" s="36">
        <f>D16</f>
        <v>0</v>
      </c>
      <c r="B74" s="37">
        <f>-F16</f>
        <v>0</v>
      </c>
      <c r="C74" s="25"/>
      <c r="D74" s="25"/>
      <c r="E74" s="25"/>
      <c r="F74" s="25"/>
    </row>
    <row r="75" spans="1:6">
      <c r="A75" s="36" t="s">
        <v>24</v>
      </c>
      <c r="B75" s="37">
        <f>-B35</f>
        <v>-385000</v>
      </c>
      <c r="C75" s="25"/>
      <c r="D75" s="25"/>
      <c r="E75" s="25"/>
      <c r="F75" s="25"/>
    </row>
    <row r="76" spans="1:6">
      <c r="A76" s="36" t="s">
        <v>15</v>
      </c>
      <c r="B76" s="37">
        <f>-(B36*B37)</f>
        <v>0</v>
      </c>
      <c r="C76" s="25"/>
      <c r="D76" s="25"/>
      <c r="E76" s="25"/>
      <c r="F76" s="25"/>
    </row>
    <row r="77" spans="1:6">
      <c r="A77" s="36" t="s">
        <v>37</v>
      </c>
      <c r="B77" s="37">
        <f>-(B39+B76)</f>
        <v>0</v>
      </c>
      <c r="C77" s="25"/>
      <c r="D77" s="25"/>
      <c r="E77" s="25"/>
      <c r="F77" s="25"/>
    </row>
    <row r="78" spans="1:6">
      <c r="A78" s="36" t="s">
        <v>32</v>
      </c>
      <c r="B78" s="37">
        <f>B46</f>
        <v>0</v>
      </c>
      <c r="C78" s="25"/>
      <c r="D78" s="25"/>
      <c r="E78" s="25"/>
      <c r="F78" s="25"/>
    </row>
    <row r="79" spans="1:6">
      <c r="A79" s="36" t="s">
        <v>33</v>
      </c>
      <c r="B79" s="37">
        <f>-B47</f>
        <v>-35000</v>
      </c>
      <c r="C79" s="25"/>
      <c r="D79" s="25"/>
      <c r="E79" s="25"/>
      <c r="F79" s="25"/>
    </row>
    <row r="80" spans="1:6" ht="13.5" thickBot="1">
      <c r="A80" s="38" t="s">
        <v>38</v>
      </c>
      <c r="B80" s="39">
        <f>SUM(B51:B79)</f>
        <v>0</v>
      </c>
      <c r="C80" s="25"/>
      <c r="D80" s="25"/>
      <c r="E80" s="25"/>
      <c r="F80" s="25"/>
    </row>
    <row r="81" spans="1:6" ht="13.5" thickTop="1">
      <c r="A81" s="25"/>
      <c r="B81" s="25"/>
      <c r="C81" s="25"/>
      <c r="D81" s="25"/>
      <c r="E81" s="25"/>
      <c r="F81" s="25"/>
    </row>
  </sheetData>
  <phoneticPr fontId="6" type="noConversion"/>
  <pageMargins left="0.75" right="0.75" top="1" bottom="1" header="0.5" footer="0.5"/>
  <headerFooter alignWithMargins="0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81"/>
  <sheetViews>
    <sheetView workbookViewId="0">
      <selection activeCell="A40" sqref="A40"/>
    </sheetView>
  </sheetViews>
  <sheetFormatPr defaultRowHeight="12.75"/>
  <cols>
    <col min="1" max="1" width="30.5703125" bestFit="1" customWidth="1"/>
    <col min="2" max="2" width="14.140625" bestFit="1" customWidth="1"/>
    <col min="3" max="3" width="10.42578125" bestFit="1" customWidth="1"/>
    <col min="4" max="4" width="29" bestFit="1" customWidth="1"/>
    <col min="5" max="5" width="11.85546875" customWidth="1"/>
    <col min="6" max="6" width="12.5703125" customWidth="1"/>
  </cols>
  <sheetData>
    <row r="1" spans="1:6" ht="13.5" thickTop="1">
      <c r="A1" s="1" t="s">
        <v>0</v>
      </c>
      <c r="B1" s="45" t="s">
        <v>106</v>
      </c>
      <c r="C1" s="3"/>
      <c r="D1" s="3"/>
      <c r="E1" s="3"/>
      <c r="F1" s="4"/>
    </row>
    <row r="2" spans="1:6">
      <c r="A2" s="5" t="s">
        <v>1</v>
      </c>
      <c r="B2" s="47">
        <v>40724</v>
      </c>
      <c r="C2" s="6"/>
      <c r="D2" s="6"/>
      <c r="E2" s="6"/>
      <c r="F2" s="7"/>
    </row>
    <row r="3" spans="1:6">
      <c r="A3" s="5"/>
      <c r="B3" s="6"/>
      <c r="C3" s="6"/>
      <c r="D3" s="6"/>
      <c r="E3" s="6"/>
      <c r="F3" s="7"/>
    </row>
    <row r="4" spans="1:6">
      <c r="A4" s="5"/>
      <c r="B4" s="8" t="s">
        <v>2</v>
      </c>
      <c r="C4" s="8" t="s">
        <v>3</v>
      </c>
      <c r="D4" s="6"/>
      <c r="E4" s="8" t="s">
        <v>2</v>
      </c>
      <c r="F4" s="9" t="s">
        <v>3</v>
      </c>
    </row>
    <row r="5" spans="1:6">
      <c r="A5" s="10" t="s">
        <v>4</v>
      </c>
      <c r="B5" s="11"/>
      <c r="C5" s="11"/>
      <c r="D5" s="12" t="s">
        <v>5</v>
      </c>
      <c r="E5" s="11"/>
      <c r="F5" s="13"/>
    </row>
    <row r="6" spans="1:6">
      <c r="A6" s="14" t="s">
        <v>67</v>
      </c>
      <c r="B6" s="15">
        <v>400500</v>
      </c>
      <c r="C6" s="15">
        <v>400500</v>
      </c>
      <c r="D6" s="15" t="s">
        <v>5</v>
      </c>
      <c r="E6" s="15">
        <v>1475000</v>
      </c>
      <c r="F6" s="16">
        <v>1475000</v>
      </c>
    </row>
    <row r="7" spans="1:6">
      <c r="A7" s="46" t="s">
        <v>101</v>
      </c>
      <c r="B7" s="15">
        <v>950000</v>
      </c>
      <c r="C7" s="15">
        <v>925000</v>
      </c>
      <c r="D7" s="11"/>
      <c r="E7" s="11"/>
      <c r="F7" s="13"/>
    </row>
    <row r="8" spans="1:6">
      <c r="A8" s="14" t="s">
        <v>44</v>
      </c>
      <c r="B8" s="15">
        <v>1500000</v>
      </c>
      <c r="C8" s="15">
        <v>1200000</v>
      </c>
      <c r="D8" s="11"/>
      <c r="E8" s="11"/>
      <c r="F8" s="13"/>
    </row>
    <row r="9" spans="1:6">
      <c r="A9" s="17" t="s">
        <v>68</v>
      </c>
      <c r="B9" s="11">
        <v>18000</v>
      </c>
      <c r="C9" s="11">
        <v>18000</v>
      </c>
      <c r="D9" s="11"/>
      <c r="E9" s="11"/>
      <c r="F9" s="13"/>
    </row>
    <row r="10" spans="1:6">
      <c r="A10" s="17"/>
      <c r="B10" s="11"/>
      <c r="C10" s="11"/>
      <c r="D10" s="11"/>
      <c r="E10" s="11"/>
      <c r="F10" s="13"/>
    </row>
    <row r="11" spans="1:6">
      <c r="A11" s="10" t="s">
        <v>6</v>
      </c>
      <c r="B11" s="18">
        <f>SUM(B6:B10)</f>
        <v>2868500</v>
      </c>
      <c r="C11" s="18">
        <f>SUM(C6:C10)</f>
        <v>2543500</v>
      </c>
      <c r="D11" s="12" t="s">
        <v>7</v>
      </c>
      <c r="E11" s="18">
        <f>SUM(E6:E10)</f>
        <v>1475000</v>
      </c>
      <c r="F11" s="19">
        <f>SUM(F6:F10)</f>
        <v>1475000</v>
      </c>
    </row>
    <row r="12" spans="1:6">
      <c r="A12" s="10"/>
      <c r="B12" s="11"/>
      <c r="C12" s="11"/>
      <c r="D12" s="12" t="s">
        <v>8</v>
      </c>
      <c r="E12" s="11"/>
      <c r="F12" s="13"/>
    </row>
    <row r="13" spans="1:6">
      <c r="A13" s="10" t="s">
        <v>9</v>
      </c>
      <c r="B13" s="11"/>
      <c r="C13" s="11"/>
      <c r="D13" s="15"/>
      <c r="E13" s="15"/>
      <c r="F13" s="16"/>
    </row>
    <row r="14" spans="1:6">
      <c r="A14" s="14" t="s">
        <v>39</v>
      </c>
      <c r="B14" s="15">
        <v>58000</v>
      </c>
      <c r="C14" s="15">
        <v>70000</v>
      </c>
      <c r="D14" s="15"/>
      <c r="E14" s="15"/>
      <c r="F14" s="16"/>
    </row>
    <row r="15" spans="1:6">
      <c r="A15" s="14" t="s">
        <v>69</v>
      </c>
      <c r="B15" s="15">
        <v>1473500</v>
      </c>
      <c r="C15" s="15">
        <f>B15*1.3</f>
        <v>1915550</v>
      </c>
      <c r="D15" s="15"/>
      <c r="E15" s="15"/>
      <c r="F15" s="16"/>
    </row>
    <row r="16" spans="1:6">
      <c r="A16" s="14"/>
      <c r="B16" s="15"/>
      <c r="C16" s="15"/>
      <c r="D16" s="11"/>
      <c r="E16" s="11"/>
      <c r="F16" s="13"/>
    </row>
    <row r="17" spans="1:6">
      <c r="A17" s="17"/>
      <c r="B17" s="11"/>
      <c r="C17" s="11"/>
      <c r="D17" s="12" t="s">
        <v>10</v>
      </c>
      <c r="E17" s="18">
        <f>SUM(E13:E16)</f>
        <v>0</v>
      </c>
      <c r="F17" s="19">
        <f>SUM(F13:F16)</f>
        <v>0</v>
      </c>
    </row>
    <row r="18" spans="1:6">
      <c r="A18" s="10" t="s">
        <v>11</v>
      </c>
      <c r="B18" s="18">
        <f>SUM(B14:B17)</f>
        <v>1531500</v>
      </c>
      <c r="C18" s="18">
        <f>SUM(C14:C17)</f>
        <v>1985550</v>
      </c>
      <c r="D18" s="12" t="s">
        <v>12</v>
      </c>
      <c r="E18" s="18">
        <f>E11+E17</f>
        <v>1475000</v>
      </c>
      <c r="F18" s="19">
        <f>F11+F17</f>
        <v>1475000</v>
      </c>
    </row>
    <row r="19" spans="1:6">
      <c r="A19" s="10" t="s">
        <v>13</v>
      </c>
      <c r="B19" s="11"/>
      <c r="C19" s="11"/>
      <c r="D19" s="12" t="s">
        <v>14</v>
      </c>
      <c r="E19" s="11"/>
      <c r="F19" s="13"/>
    </row>
    <row r="20" spans="1:6">
      <c r="A20" s="14" t="s">
        <v>32</v>
      </c>
      <c r="B20" s="11">
        <v>100000</v>
      </c>
      <c r="C20" s="15"/>
      <c r="D20" s="11" t="s">
        <v>15</v>
      </c>
      <c r="E20" s="15">
        <v>1200000</v>
      </c>
      <c r="F20" s="13"/>
    </row>
    <row r="21" spans="1:6">
      <c r="A21" s="17"/>
      <c r="B21" s="11"/>
      <c r="C21" s="11"/>
      <c r="D21" s="11" t="s">
        <v>16</v>
      </c>
      <c r="E21" s="15"/>
      <c r="F21" s="13"/>
    </row>
    <row r="22" spans="1:6">
      <c r="A22" s="5"/>
      <c r="B22" s="6"/>
      <c r="C22" s="11"/>
      <c r="D22" s="11" t="s">
        <v>17</v>
      </c>
      <c r="E22" s="15">
        <v>1825000</v>
      </c>
      <c r="F22" s="13"/>
    </row>
    <row r="23" spans="1:6">
      <c r="A23" s="17"/>
      <c r="B23" s="11"/>
      <c r="C23" s="11"/>
      <c r="D23" s="12" t="s">
        <v>18</v>
      </c>
      <c r="E23" s="18">
        <f>SUM(E20:E22)</f>
        <v>3025000</v>
      </c>
      <c r="F23" s="13"/>
    </row>
    <row r="24" spans="1:6">
      <c r="A24" s="17"/>
      <c r="B24" s="11"/>
      <c r="C24" s="11"/>
      <c r="D24" s="11"/>
      <c r="E24" s="11"/>
      <c r="F24" s="13"/>
    </row>
    <row r="25" spans="1:6">
      <c r="A25" s="17"/>
      <c r="B25" s="11"/>
      <c r="C25" s="11"/>
      <c r="D25" s="11"/>
      <c r="E25" s="11"/>
      <c r="F25" s="13"/>
    </row>
    <row r="26" spans="1:6">
      <c r="A26" s="10" t="s">
        <v>19</v>
      </c>
      <c r="B26" s="18">
        <f>SUM(B20:B25)</f>
        <v>100000</v>
      </c>
      <c r="C26" s="18">
        <f>SUM(C20:C25)</f>
        <v>0</v>
      </c>
      <c r="D26" s="11"/>
      <c r="E26" s="11"/>
      <c r="F26" s="13"/>
    </row>
    <row r="27" spans="1:6">
      <c r="A27" s="10" t="s">
        <v>20</v>
      </c>
      <c r="B27" s="18">
        <f>B11+B18+B26</f>
        <v>4500000</v>
      </c>
      <c r="C27" s="18">
        <f>C11+C12+C18+C26</f>
        <v>4529050</v>
      </c>
      <c r="D27" s="12" t="s">
        <v>21</v>
      </c>
      <c r="E27" s="18">
        <f>E18+E23</f>
        <v>4500000</v>
      </c>
      <c r="F27" s="13"/>
    </row>
    <row r="28" spans="1:6">
      <c r="A28" s="17"/>
      <c r="B28" s="11"/>
      <c r="C28" s="11"/>
      <c r="D28" s="12" t="s">
        <v>22</v>
      </c>
      <c r="E28" s="12"/>
      <c r="F28" s="19">
        <f>C27-F18</f>
        <v>3054050</v>
      </c>
    </row>
    <row r="29" spans="1:6">
      <c r="A29" s="17"/>
      <c r="B29" s="11"/>
      <c r="C29" s="11"/>
      <c r="D29" s="11"/>
      <c r="E29" s="11"/>
      <c r="F29" s="13"/>
    </row>
    <row r="30" spans="1:6">
      <c r="A30" s="17"/>
      <c r="B30" s="11"/>
      <c r="C30" s="11"/>
      <c r="D30" s="11"/>
      <c r="E30" s="11"/>
      <c r="F30" s="13"/>
    </row>
    <row r="31" spans="1:6">
      <c r="A31" s="17"/>
      <c r="B31" s="11"/>
      <c r="C31" s="11"/>
      <c r="D31" s="11"/>
      <c r="E31" s="11"/>
      <c r="F31" s="13"/>
    </row>
    <row r="32" spans="1:6">
      <c r="A32" s="17"/>
      <c r="B32" s="11"/>
      <c r="C32" s="11"/>
      <c r="D32" s="11"/>
      <c r="E32" s="11"/>
      <c r="F32" s="13"/>
    </row>
    <row r="33" spans="1:6">
      <c r="A33" s="17"/>
      <c r="B33" s="11"/>
      <c r="C33" s="11"/>
      <c r="D33" s="11"/>
      <c r="E33" s="11"/>
      <c r="F33" s="13"/>
    </row>
    <row r="34" spans="1:6">
      <c r="A34" s="10" t="s">
        <v>23</v>
      </c>
      <c r="B34" s="11"/>
      <c r="C34" s="11"/>
      <c r="D34" s="11"/>
      <c r="E34" s="11"/>
      <c r="F34" s="13"/>
    </row>
    <row r="35" spans="1:6">
      <c r="A35" s="17" t="s">
        <v>24</v>
      </c>
      <c r="B35" s="11"/>
      <c r="C35" s="11"/>
      <c r="D35" s="11"/>
      <c r="E35" s="11"/>
      <c r="F35" s="13"/>
    </row>
    <row r="36" spans="1:6">
      <c r="A36" s="17" t="s">
        <v>25</v>
      </c>
      <c r="B36" s="15">
        <v>18000</v>
      </c>
      <c r="C36" s="11"/>
      <c r="D36" s="11"/>
      <c r="E36" s="11"/>
      <c r="F36" s="13"/>
    </row>
    <row r="37" spans="1:6">
      <c r="A37" s="17" t="s">
        <v>26</v>
      </c>
      <c r="B37" s="15">
        <v>10</v>
      </c>
      <c r="C37" s="11"/>
      <c r="D37" s="11"/>
      <c r="E37" s="11"/>
      <c r="F37" s="13"/>
    </row>
    <row r="38" spans="1:6">
      <c r="A38" s="17" t="s">
        <v>27</v>
      </c>
      <c r="B38" s="15">
        <v>270</v>
      </c>
      <c r="C38" s="11"/>
      <c r="D38" s="11"/>
      <c r="E38" s="11"/>
      <c r="F38" s="13"/>
    </row>
    <row r="39" spans="1:6">
      <c r="A39" s="17" t="s">
        <v>28</v>
      </c>
      <c r="B39" s="20">
        <f>B36*B38</f>
        <v>4860000</v>
      </c>
      <c r="C39" s="11"/>
      <c r="D39" s="11"/>
      <c r="E39" s="11"/>
      <c r="F39" s="13"/>
    </row>
    <row r="40" spans="1:6">
      <c r="A40" s="10" t="s">
        <v>105</v>
      </c>
      <c r="B40" s="18">
        <f>B35+B39</f>
        <v>4860000</v>
      </c>
      <c r="C40" s="11"/>
      <c r="D40" s="11"/>
      <c r="E40" s="11"/>
      <c r="F40" s="13"/>
    </row>
    <row r="41" spans="1:6" ht="13.5" thickBot="1">
      <c r="A41" s="21"/>
      <c r="B41" s="22"/>
      <c r="C41" s="23"/>
      <c r="D41" s="23"/>
      <c r="E41" s="23"/>
      <c r="F41" s="24"/>
    </row>
    <row r="42" spans="1:6" ht="14.25" thickTop="1" thickBot="1">
      <c r="C42" s="25"/>
      <c r="D42" s="25"/>
      <c r="E42" s="25"/>
      <c r="F42" s="25"/>
    </row>
    <row r="43" spans="1:6" ht="13.5" thickTop="1">
      <c r="A43" s="26" t="s">
        <v>29</v>
      </c>
      <c r="B43" s="27"/>
      <c r="C43" s="25"/>
      <c r="D43" s="25"/>
      <c r="E43" s="25"/>
      <c r="F43" s="25"/>
    </row>
    <row r="44" spans="1:6">
      <c r="A44" s="28" t="s">
        <v>30</v>
      </c>
      <c r="B44" s="29">
        <f>B40</f>
        <v>4860000</v>
      </c>
      <c r="C44" s="25"/>
      <c r="D44" s="25"/>
      <c r="E44" s="25"/>
      <c r="F44" s="25"/>
    </row>
    <row r="45" spans="1:6">
      <c r="A45" s="28" t="s">
        <v>31</v>
      </c>
      <c r="B45" s="29">
        <f>F28</f>
        <v>3054050</v>
      </c>
      <c r="C45" s="25"/>
      <c r="D45" s="25"/>
      <c r="E45" s="25"/>
      <c r="F45" s="25"/>
    </row>
    <row r="46" spans="1:6">
      <c r="A46" s="28" t="s">
        <v>32</v>
      </c>
      <c r="B46" s="29">
        <f>IF(B44&gt;B45,B44-B45,0)</f>
        <v>1805950</v>
      </c>
      <c r="C46" s="25"/>
      <c r="D46" s="25"/>
      <c r="E46" s="25"/>
      <c r="F46" s="25"/>
    </row>
    <row r="47" spans="1:6" ht="13.5" thickBot="1">
      <c r="A47" s="30" t="s">
        <v>33</v>
      </c>
      <c r="B47" s="31">
        <f>IF(B45&gt;B44,B45-B44,0)</f>
        <v>0</v>
      </c>
      <c r="C47" s="25"/>
      <c r="D47" s="25"/>
      <c r="E47" s="25"/>
      <c r="F47" s="25"/>
    </row>
    <row r="48" spans="1:6" ht="14.25" thickTop="1" thickBot="1">
      <c r="A48" s="25"/>
      <c r="B48" s="25"/>
      <c r="C48" s="25"/>
      <c r="D48" s="25"/>
      <c r="E48" s="25"/>
      <c r="F48" s="25"/>
    </row>
    <row r="49" spans="1:6" ht="13.5" thickTop="1">
      <c r="A49" s="32" t="s">
        <v>34</v>
      </c>
      <c r="B49" s="33"/>
      <c r="C49" s="25"/>
      <c r="D49" s="25"/>
      <c r="E49" s="25"/>
      <c r="F49" s="25"/>
    </row>
    <row r="50" spans="1:6">
      <c r="A50" s="34" t="s">
        <v>35</v>
      </c>
      <c r="B50" s="35" t="s">
        <v>36</v>
      </c>
      <c r="C50" s="25"/>
      <c r="D50" s="25"/>
      <c r="E50" s="25"/>
      <c r="F50" s="25"/>
    </row>
    <row r="51" spans="1:6">
      <c r="A51" s="36" t="str">
        <f>A6</f>
        <v>Investments</v>
      </c>
      <c r="B51" s="37">
        <f>C6</f>
        <v>400500</v>
      </c>
      <c r="C51" s="25"/>
      <c r="D51" s="25"/>
      <c r="E51" s="25"/>
      <c r="F51" s="25"/>
    </row>
    <row r="52" spans="1:6">
      <c r="A52" s="36" t="str">
        <f>A7</f>
        <v>Accounts Receivable (net)</v>
      </c>
      <c r="B52" s="37">
        <f>C7</f>
        <v>925000</v>
      </c>
      <c r="C52" s="25"/>
      <c r="D52" s="25"/>
      <c r="E52" s="25"/>
      <c r="F52" s="25"/>
    </row>
    <row r="53" spans="1:6">
      <c r="A53" s="36" t="str">
        <f>A8</f>
        <v>Inventory</v>
      </c>
      <c r="B53" s="37">
        <f>C8</f>
        <v>1200000</v>
      </c>
      <c r="C53" s="25"/>
      <c r="D53" s="25"/>
      <c r="E53" s="25"/>
      <c r="F53" s="25"/>
    </row>
    <row r="54" spans="1:6">
      <c r="A54" s="36" t="str">
        <f>A9</f>
        <v>Prepaid Insurance</v>
      </c>
      <c r="B54" s="37">
        <f>C9</f>
        <v>18000</v>
      </c>
      <c r="C54" s="25"/>
      <c r="D54" s="25"/>
      <c r="E54" s="25"/>
      <c r="F54" s="25"/>
    </row>
    <row r="55" spans="1:6">
      <c r="A55" s="36">
        <f>A10</f>
        <v>0</v>
      </c>
      <c r="B55" s="37">
        <f>C10</f>
        <v>0</v>
      </c>
      <c r="C55" s="25"/>
      <c r="D55" s="25"/>
      <c r="E55" s="25"/>
      <c r="F55" s="25"/>
    </row>
    <row r="56" spans="1:6">
      <c r="A56" s="36" t="str">
        <f>A14</f>
        <v>Land</v>
      </c>
      <c r="B56" s="37">
        <f>C14</f>
        <v>70000</v>
      </c>
      <c r="C56" s="25"/>
      <c r="D56" s="25"/>
      <c r="E56" s="25"/>
      <c r="F56" s="25"/>
    </row>
    <row r="57" spans="1:6">
      <c r="A57" s="36" t="str">
        <f>A15</f>
        <v>Machinery and Equipment</v>
      </c>
      <c r="B57" s="37">
        <f>C15</f>
        <v>1915550</v>
      </c>
      <c r="C57" s="25"/>
      <c r="D57" s="25"/>
      <c r="E57" s="25"/>
      <c r="F57" s="25"/>
    </row>
    <row r="58" spans="1:6">
      <c r="A58" s="36">
        <f>A16</f>
        <v>0</v>
      </c>
      <c r="B58" s="37">
        <f>C16</f>
        <v>0</v>
      </c>
      <c r="C58" s="25"/>
      <c r="D58" s="25"/>
      <c r="E58" s="25"/>
      <c r="F58" s="25"/>
    </row>
    <row r="59" spans="1:6">
      <c r="A59" s="36">
        <f>A17</f>
        <v>0</v>
      </c>
      <c r="B59" s="37">
        <f>C17</f>
        <v>0</v>
      </c>
      <c r="C59" s="25"/>
      <c r="D59" s="25"/>
      <c r="E59" s="25"/>
      <c r="F59" s="25"/>
    </row>
    <row r="60" spans="1:6">
      <c r="A60" s="36" t="str">
        <f t="shared" ref="A60:A65" si="0">A20</f>
        <v>Goodwill</v>
      </c>
      <c r="B60" s="37">
        <f t="shared" ref="B60:B65" si="1">C20</f>
        <v>0</v>
      </c>
      <c r="C60" s="25"/>
      <c r="D60" s="25"/>
      <c r="E60" s="25"/>
      <c r="F60" s="25"/>
    </row>
    <row r="61" spans="1:6">
      <c r="A61" s="36">
        <f t="shared" si="0"/>
        <v>0</v>
      </c>
      <c r="B61" s="37">
        <f t="shared" si="1"/>
        <v>0</v>
      </c>
      <c r="C61" s="25"/>
      <c r="D61" s="25"/>
      <c r="E61" s="25"/>
      <c r="F61" s="25"/>
    </row>
    <row r="62" spans="1:6">
      <c r="A62" s="36">
        <f t="shared" si="0"/>
        <v>0</v>
      </c>
      <c r="B62" s="37">
        <f t="shared" si="1"/>
        <v>0</v>
      </c>
      <c r="C62" s="25"/>
      <c r="D62" s="25"/>
      <c r="E62" s="25"/>
      <c r="F62" s="25"/>
    </row>
    <row r="63" spans="1:6">
      <c r="A63" s="36">
        <f t="shared" si="0"/>
        <v>0</v>
      </c>
      <c r="B63" s="37">
        <f t="shared" si="1"/>
        <v>0</v>
      </c>
      <c r="C63" s="25"/>
      <c r="D63" s="25"/>
      <c r="E63" s="25"/>
      <c r="F63" s="25"/>
    </row>
    <row r="64" spans="1:6">
      <c r="A64" s="36">
        <f t="shared" si="0"/>
        <v>0</v>
      </c>
      <c r="B64" s="37">
        <f t="shared" si="1"/>
        <v>0</v>
      </c>
      <c r="C64" s="25"/>
      <c r="D64" s="25"/>
      <c r="E64" s="25"/>
      <c r="F64" s="25"/>
    </row>
    <row r="65" spans="1:6">
      <c r="A65" s="36">
        <f t="shared" si="0"/>
        <v>0</v>
      </c>
      <c r="B65" s="37">
        <f t="shared" si="1"/>
        <v>0</v>
      </c>
      <c r="C65" s="25"/>
      <c r="D65" s="25"/>
      <c r="E65" s="25"/>
      <c r="F65" s="25"/>
    </row>
    <row r="66" spans="1:6">
      <c r="A66" s="36" t="str">
        <f>D6</f>
        <v>Current Liabilities</v>
      </c>
      <c r="B66" s="37">
        <f>-F6</f>
        <v>-1475000</v>
      </c>
      <c r="C66" s="25"/>
      <c r="D66" s="25"/>
      <c r="E66" s="25"/>
      <c r="F66" s="25"/>
    </row>
    <row r="67" spans="1:6">
      <c r="A67" s="36">
        <f>D7</f>
        <v>0</v>
      </c>
      <c r="B67" s="37">
        <f>-F7</f>
        <v>0</v>
      </c>
      <c r="C67" s="25"/>
      <c r="D67" s="25"/>
      <c r="E67" s="25"/>
      <c r="F67" s="25"/>
    </row>
    <row r="68" spans="1:6">
      <c r="A68" s="36">
        <f>D8</f>
        <v>0</v>
      </c>
      <c r="B68" s="37">
        <f>-F8</f>
        <v>0</v>
      </c>
      <c r="C68" s="25"/>
      <c r="D68" s="25"/>
      <c r="E68" s="25"/>
      <c r="F68" s="25"/>
    </row>
    <row r="69" spans="1:6">
      <c r="A69" s="36">
        <f>D9</f>
        <v>0</v>
      </c>
      <c r="B69" s="37">
        <f>-F9</f>
        <v>0</v>
      </c>
      <c r="C69" s="25"/>
      <c r="D69" s="25"/>
      <c r="E69" s="25"/>
      <c r="F69" s="25"/>
    </row>
    <row r="70" spans="1:6">
      <c r="A70" s="36">
        <f>D10</f>
        <v>0</v>
      </c>
      <c r="B70" s="37">
        <f>-F10</f>
        <v>0</v>
      </c>
      <c r="C70" s="25"/>
      <c r="D70" s="25"/>
      <c r="E70" s="25"/>
      <c r="F70" s="25"/>
    </row>
    <row r="71" spans="1:6">
      <c r="A71" s="36">
        <f>D13</f>
        <v>0</v>
      </c>
      <c r="B71" s="37">
        <f>-F13</f>
        <v>0</v>
      </c>
      <c r="C71" s="25"/>
      <c r="D71" s="25"/>
      <c r="E71" s="25"/>
      <c r="F71" s="25"/>
    </row>
    <row r="72" spans="1:6">
      <c r="A72" s="36">
        <f>D14</f>
        <v>0</v>
      </c>
      <c r="B72" s="37">
        <f>-F14</f>
        <v>0</v>
      </c>
      <c r="C72" s="25"/>
      <c r="D72" s="25"/>
      <c r="E72" s="25"/>
      <c r="F72" s="25"/>
    </row>
    <row r="73" spans="1:6">
      <c r="A73" s="36">
        <f>D15</f>
        <v>0</v>
      </c>
      <c r="B73" s="37">
        <f>-F15</f>
        <v>0</v>
      </c>
      <c r="C73" s="25"/>
      <c r="D73" s="25"/>
      <c r="E73" s="25"/>
      <c r="F73" s="25"/>
    </row>
    <row r="74" spans="1:6">
      <c r="A74" s="36">
        <f>D16</f>
        <v>0</v>
      </c>
      <c r="B74" s="37">
        <f>-F16</f>
        <v>0</v>
      </c>
      <c r="C74" s="25"/>
      <c r="D74" s="25"/>
      <c r="E74" s="25"/>
      <c r="F74" s="25"/>
    </row>
    <row r="75" spans="1:6">
      <c r="A75" s="36" t="s">
        <v>24</v>
      </c>
      <c r="B75" s="37">
        <f>-B35</f>
        <v>0</v>
      </c>
      <c r="C75" s="25"/>
      <c r="D75" s="25"/>
      <c r="E75" s="25"/>
      <c r="F75" s="25"/>
    </row>
    <row r="76" spans="1:6">
      <c r="A76" s="36" t="s">
        <v>15</v>
      </c>
      <c r="B76" s="37">
        <f>-(B36*B37)</f>
        <v>-180000</v>
      </c>
      <c r="C76" s="25"/>
      <c r="D76" s="25"/>
      <c r="E76" s="25"/>
      <c r="F76" s="25"/>
    </row>
    <row r="77" spans="1:6">
      <c r="A77" s="36" t="s">
        <v>37</v>
      </c>
      <c r="B77" s="37">
        <f>-(B39+B76)</f>
        <v>-4680000</v>
      </c>
      <c r="C77" s="25"/>
      <c r="D77" s="25"/>
      <c r="E77" s="25"/>
      <c r="F77" s="25"/>
    </row>
    <row r="78" spans="1:6">
      <c r="A78" s="36" t="s">
        <v>32</v>
      </c>
      <c r="B78" s="37">
        <f>B46</f>
        <v>1805950</v>
      </c>
      <c r="C78" s="25"/>
      <c r="D78" s="25"/>
      <c r="E78" s="25"/>
      <c r="F78" s="25"/>
    </row>
    <row r="79" spans="1:6">
      <c r="A79" s="36" t="s">
        <v>33</v>
      </c>
      <c r="B79" s="37">
        <f>-B47</f>
        <v>0</v>
      </c>
      <c r="C79" s="25"/>
      <c r="D79" s="25"/>
      <c r="E79" s="25"/>
      <c r="F79" s="25"/>
    </row>
    <row r="80" spans="1:6" ht="13.5" thickBot="1">
      <c r="A80" s="38" t="s">
        <v>38</v>
      </c>
      <c r="B80" s="39">
        <f>SUM(B51:B79)</f>
        <v>0</v>
      </c>
      <c r="C80" s="25"/>
      <c r="D80" s="25"/>
      <c r="E80" s="25"/>
      <c r="F80" s="25"/>
    </row>
    <row r="81" spans="1:6" ht="13.5" thickTop="1">
      <c r="A81" s="25"/>
      <c r="B81" s="25"/>
      <c r="C81" s="25"/>
      <c r="D81" s="25"/>
      <c r="E81" s="25"/>
      <c r="F81" s="25"/>
    </row>
  </sheetData>
  <phoneticPr fontId="6" type="noConversion"/>
  <pageMargins left="0.75" right="0.75" top="1" bottom="1" header="0.5" footer="0.5"/>
  <headerFooter alignWithMargins="0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81"/>
  <sheetViews>
    <sheetView workbookViewId="0">
      <selection activeCell="B46" sqref="B46"/>
    </sheetView>
  </sheetViews>
  <sheetFormatPr defaultRowHeight="12.75"/>
  <cols>
    <col min="1" max="1" width="30.5703125" bestFit="1" customWidth="1"/>
    <col min="2" max="2" width="17.42578125" bestFit="1" customWidth="1"/>
    <col min="3" max="3" width="10.42578125" bestFit="1" customWidth="1"/>
    <col min="4" max="4" width="29" bestFit="1" customWidth="1"/>
    <col min="5" max="5" width="11.85546875" customWidth="1"/>
    <col min="6" max="6" width="12.5703125" customWidth="1"/>
  </cols>
  <sheetData>
    <row r="1" spans="1:6" ht="13.5" thickTop="1">
      <c r="A1" s="1" t="s">
        <v>0</v>
      </c>
      <c r="B1" s="2" t="s">
        <v>70</v>
      </c>
      <c r="C1" s="3"/>
      <c r="D1" s="3"/>
      <c r="E1" s="3"/>
      <c r="F1" s="4"/>
    </row>
    <row r="2" spans="1:6">
      <c r="A2" s="5" t="s">
        <v>1</v>
      </c>
      <c r="B2" s="47">
        <v>40908</v>
      </c>
      <c r="C2" s="6"/>
      <c r="D2" s="6"/>
      <c r="E2" s="6"/>
      <c r="F2" s="7"/>
    </row>
    <row r="3" spans="1:6">
      <c r="A3" s="5"/>
      <c r="B3" s="6"/>
      <c r="C3" s="6"/>
      <c r="D3" s="6"/>
      <c r="E3" s="6"/>
      <c r="F3" s="7"/>
    </row>
    <row r="4" spans="1:6">
      <c r="A4" s="5"/>
      <c r="B4" s="8" t="s">
        <v>2</v>
      </c>
      <c r="C4" s="8" t="s">
        <v>3</v>
      </c>
      <c r="D4" s="6"/>
      <c r="E4" s="8" t="s">
        <v>2</v>
      </c>
      <c r="F4" s="9" t="s">
        <v>3</v>
      </c>
    </row>
    <row r="5" spans="1:6">
      <c r="A5" s="10" t="s">
        <v>4</v>
      </c>
      <c r="B5" s="11"/>
      <c r="C5" s="11"/>
      <c r="D5" s="12" t="s">
        <v>5</v>
      </c>
      <c r="E5" s="11"/>
      <c r="F5" s="13"/>
    </row>
    <row r="6" spans="1:6">
      <c r="A6" s="14" t="s">
        <v>71</v>
      </c>
      <c r="B6" s="15">
        <v>24000</v>
      </c>
      <c r="C6" s="15">
        <v>24000</v>
      </c>
      <c r="D6" s="15" t="s">
        <v>66</v>
      </c>
      <c r="E6" s="15">
        <v>45000</v>
      </c>
      <c r="F6" s="16">
        <v>45000</v>
      </c>
    </row>
    <row r="7" spans="1:6">
      <c r="A7" s="14" t="s">
        <v>49</v>
      </c>
      <c r="B7" s="15">
        <v>56000</v>
      </c>
      <c r="C7" s="15">
        <v>56000</v>
      </c>
      <c r="D7" s="11" t="s">
        <v>74</v>
      </c>
      <c r="E7" s="11">
        <v>12500</v>
      </c>
      <c r="F7" s="13">
        <v>12500</v>
      </c>
    </row>
    <row r="8" spans="1:6">
      <c r="A8" s="14" t="s">
        <v>44</v>
      </c>
      <c r="B8" s="15">
        <v>31000</v>
      </c>
      <c r="C8" s="15">
        <v>30000</v>
      </c>
      <c r="D8" s="11" t="s">
        <v>75</v>
      </c>
      <c r="E8" s="11">
        <v>10000</v>
      </c>
      <c r="F8" s="13">
        <v>10000</v>
      </c>
    </row>
    <row r="9" spans="1:6">
      <c r="A9" s="17" t="s">
        <v>58</v>
      </c>
      <c r="B9" s="11">
        <v>18000</v>
      </c>
      <c r="C9" s="11">
        <v>15000</v>
      </c>
      <c r="D9" s="11"/>
      <c r="E9" s="11"/>
      <c r="F9" s="13"/>
    </row>
    <row r="10" spans="1:6">
      <c r="A10" s="17" t="s">
        <v>67</v>
      </c>
      <c r="B10" s="11">
        <v>65000</v>
      </c>
      <c r="C10" s="11">
        <v>63000</v>
      </c>
      <c r="D10" s="11"/>
      <c r="E10" s="11"/>
      <c r="F10" s="13"/>
    </row>
    <row r="11" spans="1:6">
      <c r="A11" s="10" t="s">
        <v>6</v>
      </c>
      <c r="B11" s="18">
        <f>SUM(B6:B10)</f>
        <v>194000</v>
      </c>
      <c r="C11" s="18">
        <f>SUM(C6:C10)</f>
        <v>188000</v>
      </c>
      <c r="D11" s="12" t="s">
        <v>7</v>
      </c>
      <c r="E11" s="18">
        <f>SUM(E6:E10)</f>
        <v>67500</v>
      </c>
      <c r="F11" s="19">
        <f>SUM(F6:F10)</f>
        <v>67500</v>
      </c>
    </row>
    <row r="12" spans="1:6">
      <c r="A12" s="10"/>
      <c r="B12" s="11"/>
      <c r="C12" s="11"/>
      <c r="D12" s="12" t="s">
        <v>8</v>
      </c>
      <c r="E12" s="11"/>
      <c r="F12" s="13"/>
    </row>
    <row r="13" spans="1:6">
      <c r="A13" s="10" t="s">
        <v>9</v>
      </c>
      <c r="B13" s="11"/>
      <c r="C13" s="11"/>
      <c r="D13" s="15" t="s">
        <v>76</v>
      </c>
      <c r="E13" s="15">
        <v>248000</v>
      </c>
      <c r="F13" s="16">
        <v>248000</v>
      </c>
    </row>
    <row r="14" spans="1:6">
      <c r="A14" s="14" t="s">
        <v>45</v>
      </c>
      <c r="B14" s="15">
        <v>32000</v>
      </c>
      <c r="C14" s="15">
        <v>55000</v>
      </c>
      <c r="D14" s="15" t="s">
        <v>77</v>
      </c>
      <c r="E14" s="15">
        <v>156000</v>
      </c>
      <c r="F14" s="16">
        <v>156000</v>
      </c>
    </row>
    <row r="15" spans="1:6">
      <c r="A15" s="14" t="s">
        <v>51</v>
      </c>
      <c r="B15" s="15">
        <v>245000</v>
      </c>
      <c r="C15" s="15">
        <v>275000</v>
      </c>
      <c r="D15" s="15"/>
      <c r="E15" s="15"/>
      <c r="F15" s="16"/>
    </row>
    <row r="16" spans="1:6">
      <c r="A16" s="14" t="s">
        <v>50</v>
      </c>
      <c r="B16" s="15">
        <v>387000</v>
      </c>
      <c r="C16" s="15">
        <v>426000</v>
      </c>
      <c r="D16" s="11"/>
      <c r="E16" s="11"/>
      <c r="F16" s="13"/>
    </row>
    <row r="17" spans="1:6">
      <c r="A17" s="17"/>
      <c r="B17" s="11"/>
      <c r="C17" s="11"/>
      <c r="D17" s="12" t="s">
        <v>10</v>
      </c>
      <c r="E17" s="18">
        <f>SUM(E13:E16)</f>
        <v>404000</v>
      </c>
      <c r="F17" s="19">
        <f>SUM(F13:F16)</f>
        <v>404000</v>
      </c>
    </row>
    <row r="18" spans="1:6">
      <c r="A18" s="10" t="s">
        <v>11</v>
      </c>
      <c r="B18" s="18">
        <f>SUM(B14:B17)</f>
        <v>664000</v>
      </c>
      <c r="C18" s="18">
        <f>SUM(C14:C17)</f>
        <v>756000</v>
      </c>
      <c r="D18" s="12" t="s">
        <v>12</v>
      </c>
      <c r="E18" s="18">
        <f>E11+E17</f>
        <v>471500</v>
      </c>
      <c r="F18" s="19">
        <f>F11+F17</f>
        <v>471500</v>
      </c>
    </row>
    <row r="19" spans="1:6">
      <c r="A19" s="10" t="s">
        <v>13</v>
      </c>
      <c r="B19" s="11"/>
      <c r="C19" s="11"/>
      <c r="D19" s="12" t="s">
        <v>14</v>
      </c>
      <c r="E19" s="11"/>
      <c r="F19" s="13"/>
    </row>
    <row r="20" spans="1:6">
      <c r="A20" s="14" t="s">
        <v>32</v>
      </c>
      <c r="B20" s="11">
        <v>45000</v>
      </c>
      <c r="C20" s="15"/>
      <c r="D20" s="11" t="s">
        <v>15</v>
      </c>
      <c r="E20" s="15">
        <v>100000</v>
      </c>
      <c r="F20" s="13"/>
    </row>
    <row r="21" spans="1:6">
      <c r="A21" s="17" t="s">
        <v>72</v>
      </c>
      <c r="B21" s="11">
        <v>23000</v>
      </c>
      <c r="C21" s="11">
        <v>20000</v>
      </c>
      <c r="D21" s="11" t="s">
        <v>16</v>
      </c>
      <c r="E21" s="15">
        <v>250000</v>
      </c>
      <c r="F21" s="13"/>
    </row>
    <row r="22" spans="1:6">
      <c r="A22" s="5" t="s">
        <v>73</v>
      </c>
      <c r="B22" s="41">
        <v>10000</v>
      </c>
      <c r="C22" s="11">
        <v>15000</v>
      </c>
      <c r="D22" s="11" t="s">
        <v>17</v>
      </c>
      <c r="E22" s="15">
        <v>114500</v>
      </c>
      <c r="F22" s="13"/>
    </row>
    <row r="23" spans="1:6">
      <c r="A23" s="17"/>
      <c r="B23" s="11"/>
      <c r="C23" s="11"/>
      <c r="D23" s="12" t="s">
        <v>18</v>
      </c>
      <c r="E23" s="18">
        <f>SUM(E20:E22)</f>
        <v>464500</v>
      </c>
      <c r="F23" s="13"/>
    </row>
    <row r="24" spans="1:6">
      <c r="A24" s="17"/>
      <c r="B24" s="11"/>
      <c r="C24" s="11"/>
      <c r="D24" s="11"/>
      <c r="E24" s="11"/>
      <c r="F24" s="13"/>
    </row>
    <row r="25" spans="1:6">
      <c r="A25" s="17"/>
      <c r="B25" s="11"/>
      <c r="C25" s="11"/>
      <c r="D25" s="11"/>
      <c r="E25" s="11"/>
      <c r="F25" s="13"/>
    </row>
    <row r="26" spans="1:6">
      <c r="A26" s="10" t="s">
        <v>19</v>
      </c>
      <c r="B26" s="18">
        <f>SUM(B20:B25)</f>
        <v>78000</v>
      </c>
      <c r="C26" s="18">
        <f>SUM(C20:C25)</f>
        <v>35000</v>
      </c>
      <c r="D26" s="11"/>
      <c r="E26" s="11"/>
      <c r="F26" s="13"/>
    </row>
    <row r="27" spans="1:6">
      <c r="A27" s="10" t="s">
        <v>20</v>
      </c>
      <c r="B27" s="18">
        <f>B11+B18+B26</f>
        <v>936000</v>
      </c>
      <c r="C27" s="18">
        <f>C11+C12+C18+C26</f>
        <v>979000</v>
      </c>
      <c r="D27" s="12" t="s">
        <v>21</v>
      </c>
      <c r="E27" s="18">
        <f>E18+E23</f>
        <v>936000</v>
      </c>
      <c r="F27" s="13"/>
    </row>
    <row r="28" spans="1:6">
      <c r="A28" s="17"/>
      <c r="B28" s="11"/>
      <c r="C28" s="11"/>
      <c r="D28" s="12" t="s">
        <v>22</v>
      </c>
      <c r="E28" s="12"/>
      <c r="F28" s="19">
        <f>C27-F18</f>
        <v>507500</v>
      </c>
    </row>
    <row r="29" spans="1:6">
      <c r="A29" s="17"/>
      <c r="B29" s="11"/>
      <c r="C29" s="11"/>
      <c r="D29" s="11"/>
      <c r="E29" s="11"/>
      <c r="F29" s="13"/>
    </row>
    <row r="30" spans="1:6">
      <c r="A30" s="17"/>
      <c r="B30" s="11"/>
      <c r="C30" s="11"/>
      <c r="D30" s="11"/>
      <c r="E30" s="11"/>
      <c r="F30" s="13"/>
    </row>
    <row r="31" spans="1:6">
      <c r="A31" s="17"/>
      <c r="B31" s="11"/>
      <c r="C31" s="11"/>
      <c r="D31" s="11"/>
      <c r="E31" s="11"/>
      <c r="F31" s="13"/>
    </row>
    <row r="32" spans="1:6">
      <c r="A32" s="17"/>
      <c r="B32" s="11"/>
      <c r="C32" s="11"/>
      <c r="D32" s="11"/>
      <c r="E32" s="11"/>
      <c r="F32" s="13"/>
    </row>
    <row r="33" spans="1:6">
      <c r="A33" s="17"/>
      <c r="B33" s="11"/>
      <c r="C33" s="11"/>
      <c r="D33" s="11"/>
      <c r="E33" s="11"/>
      <c r="F33" s="13"/>
    </row>
    <row r="34" spans="1:6">
      <c r="A34" s="10" t="s">
        <v>23</v>
      </c>
      <c r="B34" s="11"/>
      <c r="C34" s="11"/>
      <c r="D34" s="11"/>
      <c r="E34" s="11"/>
      <c r="F34" s="13"/>
    </row>
    <row r="35" spans="1:6">
      <c r="A35" s="17" t="s">
        <v>24</v>
      </c>
      <c r="B35" s="11">
        <v>580000</v>
      </c>
      <c r="C35" s="11"/>
      <c r="D35" s="11"/>
      <c r="E35" s="11"/>
      <c r="F35" s="13"/>
    </row>
    <row r="36" spans="1:6">
      <c r="A36" s="17" t="s">
        <v>25</v>
      </c>
      <c r="B36" s="15"/>
      <c r="C36" s="11"/>
      <c r="D36" s="11"/>
      <c r="E36" s="11"/>
      <c r="F36" s="13"/>
    </row>
    <row r="37" spans="1:6">
      <c r="A37" s="17" t="s">
        <v>26</v>
      </c>
      <c r="B37" s="15"/>
      <c r="C37" s="11"/>
      <c r="D37" s="11"/>
      <c r="E37" s="11"/>
      <c r="F37" s="13"/>
    </row>
    <row r="38" spans="1:6">
      <c r="A38" s="17" t="s">
        <v>27</v>
      </c>
      <c r="B38" s="15"/>
      <c r="C38" s="11"/>
      <c r="D38" s="11"/>
      <c r="E38" s="11"/>
      <c r="F38" s="13"/>
    </row>
    <row r="39" spans="1:6">
      <c r="A39" s="17" t="s">
        <v>28</v>
      </c>
      <c r="B39" s="20">
        <f>B36*B38</f>
        <v>0</v>
      </c>
      <c r="C39" s="11"/>
      <c r="D39" s="11"/>
      <c r="E39" s="11"/>
      <c r="F39" s="13"/>
    </row>
    <row r="40" spans="1:6">
      <c r="A40" s="10" t="s">
        <v>105</v>
      </c>
      <c r="B40" s="18">
        <f>B35+B39</f>
        <v>580000</v>
      </c>
      <c r="C40" s="11"/>
      <c r="D40" s="11"/>
      <c r="E40" s="11"/>
      <c r="F40" s="13"/>
    </row>
    <row r="41" spans="1:6" ht="13.5" thickBot="1">
      <c r="A41" s="21"/>
      <c r="B41" s="22"/>
      <c r="C41" s="23"/>
      <c r="D41" s="23"/>
      <c r="E41" s="23"/>
      <c r="F41" s="24"/>
    </row>
    <row r="42" spans="1:6" ht="14.25" thickTop="1" thickBot="1">
      <c r="C42" s="25"/>
      <c r="D42" s="25"/>
      <c r="E42" s="25"/>
      <c r="F42" s="25"/>
    </row>
    <row r="43" spans="1:6" ht="13.5" thickTop="1">
      <c r="A43" s="26" t="s">
        <v>29</v>
      </c>
      <c r="B43" s="27"/>
      <c r="C43" s="25"/>
      <c r="D43" s="25"/>
      <c r="E43" s="25"/>
      <c r="F43" s="25"/>
    </row>
    <row r="44" spans="1:6">
      <c r="A44" s="28" t="s">
        <v>30</v>
      </c>
      <c r="B44" s="29">
        <f>B40</f>
        <v>580000</v>
      </c>
      <c r="C44" s="25"/>
      <c r="D44" s="25"/>
      <c r="E44" s="25"/>
      <c r="F44" s="25"/>
    </row>
    <row r="45" spans="1:6">
      <c r="A45" s="28" t="s">
        <v>31</v>
      </c>
      <c r="B45" s="29">
        <f>F28</f>
        <v>507500</v>
      </c>
      <c r="C45" s="25"/>
      <c r="D45" s="25"/>
      <c r="E45" s="25"/>
      <c r="F45" s="25"/>
    </row>
    <row r="46" spans="1:6">
      <c r="A46" s="28" t="s">
        <v>32</v>
      </c>
      <c r="B46" s="29">
        <f>IF(B44&gt;B45,B44-B45,0)</f>
        <v>72500</v>
      </c>
      <c r="C46" s="25"/>
      <c r="D46" s="25"/>
      <c r="E46" s="25"/>
      <c r="F46" s="25"/>
    </row>
    <row r="47" spans="1:6" ht="13.5" thickBot="1">
      <c r="A47" s="30" t="s">
        <v>33</v>
      </c>
      <c r="B47" s="31">
        <f>IF(B45&gt;B44,B45-B44,0)</f>
        <v>0</v>
      </c>
      <c r="C47" s="25"/>
      <c r="D47" s="25"/>
      <c r="E47" s="25"/>
      <c r="F47" s="25"/>
    </row>
    <row r="48" spans="1:6" ht="14.25" thickTop="1" thickBot="1">
      <c r="A48" s="25"/>
      <c r="B48" s="25"/>
      <c r="C48" s="25"/>
      <c r="D48" s="25"/>
      <c r="E48" s="25"/>
      <c r="F48" s="25"/>
    </row>
    <row r="49" spans="1:6" ht="13.5" thickTop="1">
      <c r="A49" s="32" t="s">
        <v>34</v>
      </c>
      <c r="B49" s="33"/>
      <c r="C49" s="25"/>
      <c r="D49" s="25"/>
      <c r="E49" s="25"/>
      <c r="F49" s="25"/>
    </row>
    <row r="50" spans="1:6">
      <c r="A50" s="34" t="s">
        <v>35</v>
      </c>
      <c r="B50" s="35" t="s">
        <v>36</v>
      </c>
      <c r="C50" s="25"/>
      <c r="D50" s="25"/>
      <c r="E50" s="25"/>
      <c r="F50" s="25"/>
    </row>
    <row r="51" spans="1:6">
      <c r="A51" s="36" t="str">
        <f>A6</f>
        <v>Notes Receivable</v>
      </c>
      <c r="B51" s="37">
        <f>C6</f>
        <v>24000</v>
      </c>
      <c r="C51" s="25"/>
      <c r="D51" s="25"/>
      <c r="E51" s="25"/>
      <c r="F51" s="25"/>
    </row>
    <row r="52" spans="1:6">
      <c r="A52" s="36" t="str">
        <f>A7</f>
        <v>Accounts Receivable</v>
      </c>
      <c r="B52" s="37">
        <f>C7</f>
        <v>56000</v>
      </c>
      <c r="C52" s="25"/>
      <c r="D52" s="25"/>
      <c r="E52" s="25"/>
      <c r="F52" s="25"/>
    </row>
    <row r="53" spans="1:6">
      <c r="A53" s="36" t="str">
        <f>A8</f>
        <v>Inventory</v>
      </c>
      <c r="B53" s="37">
        <f>C8</f>
        <v>30000</v>
      </c>
      <c r="C53" s="25"/>
      <c r="D53" s="25"/>
      <c r="E53" s="25"/>
      <c r="F53" s="25"/>
    </row>
    <row r="54" spans="1:6">
      <c r="A54" s="36" t="str">
        <f>A9</f>
        <v>Other Current Assets</v>
      </c>
      <c r="B54" s="37">
        <f>C9</f>
        <v>15000</v>
      </c>
      <c r="C54" s="25"/>
      <c r="D54" s="25"/>
      <c r="E54" s="25"/>
      <c r="F54" s="25"/>
    </row>
    <row r="55" spans="1:6">
      <c r="A55" s="36" t="str">
        <f>A10</f>
        <v>Investments</v>
      </c>
      <c r="B55" s="37">
        <f>C10</f>
        <v>63000</v>
      </c>
      <c r="C55" s="25"/>
      <c r="D55" s="25"/>
      <c r="E55" s="25"/>
      <c r="F55" s="25"/>
    </row>
    <row r="56" spans="1:6">
      <c r="A56" s="36" t="str">
        <f>A14</f>
        <v xml:space="preserve">Land </v>
      </c>
      <c r="B56" s="37">
        <f>C14</f>
        <v>55000</v>
      </c>
      <c r="C56" s="25"/>
      <c r="D56" s="25"/>
      <c r="E56" s="25"/>
      <c r="F56" s="25"/>
    </row>
    <row r="57" spans="1:6">
      <c r="A57" s="36" t="str">
        <f>A15</f>
        <v>Building</v>
      </c>
      <c r="B57" s="37">
        <f>C15</f>
        <v>275000</v>
      </c>
      <c r="C57" s="25"/>
      <c r="D57" s="25"/>
      <c r="E57" s="25"/>
      <c r="F57" s="25"/>
    </row>
    <row r="58" spans="1:6">
      <c r="A58" s="36" t="str">
        <f>A16</f>
        <v>Equipment</v>
      </c>
      <c r="B58" s="37">
        <f>C16</f>
        <v>426000</v>
      </c>
      <c r="C58" s="25"/>
      <c r="D58" s="25"/>
      <c r="E58" s="25"/>
      <c r="F58" s="25"/>
    </row>
    <row r="59" spans="1:6">
      <c r="A59" s="36">
        <f>A17</f>
        <v>0</v>
      </c>
      <c r="B59" s="37">
        <f>C17</f>
        <v>0</v>
      </c>
      <c r="C59" s="25"/>
      <c r="D59" s="25"/>
      <c r="E59" s="25"/>
      <c r="F59" s="25"/>
    </row>
    <row r="60" spans="1:6">
      <c r="A60" s="36" t="str">
        <f t="shared" ref="A60:A65" si="0">A20</f>
        <v>Goodwill</v>
      </c>
      <c r="B60" s="37">
        <f t="shared" ref="B60:B65" si="1">C20</f>
        <v>0</v>
      </c>
      <c r="C60" s="25"/>
      <c r="D60" s="25"/>
      <c r="E60" s="25"/>
      <c r="F60" s="25"/>
    </row>
    <row r="61" spans="1:6">
      <c r="A61" s="36" t="str">
        <f t="shared" si="0"/>
        <v>Patents</v>
      </c>
      <c r="B61" s="37">
        <f t="shared" si="1"/>
        <v>20000</v>
      </c>
      <c r="C61" s="25"/>
      <c r="D61" s="25"/>
      <c r="E61" s="25"/>
      <c r="F61" s="25"/>
    </row>
    <row r="62" spans="1:6">
      <c r="A62" s="36" t="str">
        <f t="shared" si="0"/>
        <v>Trade Names</v>
      </c>
      <c r="B62" s="37">
        <f t="shared" si="1"/>
        <v>15000</v>
      </c>
      <c r="C62" s="25"/>
      <c r="D62" s="25"/>
      <c r="E62" s="25"/>
      <c r="F62" s="25"/>
    </row>
    <row r="63" spans="1:6">
      <c r="A63" s="36">
        <f t="shared" si="0"/>
        <v>0</v>
      </c>
      <c r="B63" s="37">
        <f t="shared" si="1"/>
        <v>0</v>
      </c>
      <c r="C63" s="25"/>
      <c r="D63" s="25"/>
      <c r="E63" s="25"/>
      <c r="F63" s="25"/>
    </row>
    <row r="64" spans="1:6">
      <c r="A64" s="36">
        <f t="shared" si="0"/>
        <v>0</v>
      </c>
      <c r="B64" s="37">
        <f t="shared" si="1"/>
        <v>0</v>
      </c>
      <c r="C64" s="25"/>
      <c r="D64" s="25"/>
      <c r="E64" s="25"/>
      <c r="F64" s="25"/>
    </row>
    <row r="65" spans="1:6">
      <c r="A65" s="36">
        <f t="shared" si="0"/>
        <v>0</v>
      </c>
      <c r="B65" s="37">
        <f t="shared" si="1"/>
        <v>0</v>
      </c>
      <c r="C65" s="25"/>
      <c r="D65" s="25"/>
      <c r="E65" s="25"/>
      <c r="F65" s="25"/>
    </row>
    <row r="66" spans="1:6">
      <c r="A66" s="36" t="str">
        <f>D6</f>
        <v>Accounts Payable</v>
      </c>
      <c r="B66" s="37">
        <f>-F6</f>
        <v>-45000</v>
      </c>
      <c r="C66" s="25"/>
      <c r="D66" s="25"/>
      <c r="E66" s="25"/>
      <c r="F66" s="25"/>
    </row>
    <row r="67" spans="1:6">
      <c r="A67" s="36" t="str">
        <f>D7</f>
        <v>Payroll Liabilities</v>
      </c>
      <c r="B67" s="37">
        <f>-F7</f>
        <v>-12500</v>
      </c>
      <c r="C67" s="25"/>
      <c r="D67" s="25"/>
      <c r="E67" s="25"/>
      <c r="F67" s="25"/>
    </row>
    <row r="68" spans="1:6">
      <c r="A68" s="36" t="str">
        <f>D8</f>
        <v>Current Portion of LT Debt</v>
      </c>
      <c r="B68" s="37">
        <f>-F8</f>
        <v>-10000</v>
      </c>
      <c r="C68" s="25"/>
      <c r="D68" s="25"/>
      <c r="E68" s="25"/>
      <c r="F68" s="25"/>
    </row>
    <row r="69" spans="1:6">
      <c r="A69" s="36">
        <f>D9</f>
        <v>0</v>
      </c>
      <c r="B69" s="37">
        <f>-F9</f>
        <v>0</v>
      </c>
      <c r="C69" s="25"/>
      <c r="D69" s="25"/>
      <c r="E69" s="25"/>
      <c r="F69" s="25"/>
    </row>
    <row r="70" spans="1:6">
      <c r="A70" s="36">
        <f>D10</f>
        <v>0</v>
      </c>
      <c r="B70" s="37">
        <f>-F10</f>
        <v>0</v>
      </c>
      <c r="C70" s="25"/>
      <c r="D70" s="25"/>
      <c r="E70" s="25"/>
      <c r="F70" s="25"/>
    </row>
    <row r="71" spans="1:6">
      <c r="A71" s="36" t="str">
        <f>D13</f>
        <v>Long Term Debt</v>
      </c>
      <c r="B71" s="37">
        <f>-F13</f>
        <v>-248000</v>
      </c>
      <c r="C71" s="25"/>
      <c r="D71" s="25"/>
      <c r="E71" s="25"/>
      <c r="F71" s="25"/>
    </row>
    <row r="72" spans="1:6">
      <c r="A72" s="36" t="str">
        <f>D14</f>
        <v>LT Payroll Liabilities</v>
      </c>
      <c r="B72" s="37">
        <f>-F14</f>
        <v>-156000</v>
      </c>
      <c r="C72" s="25"/>
      <c r="D72" s="25"/>
      <c r="E72" s="25"/>
      <c r="F72" s="25"/>
    </row>
    <row r="73" spans="1:6">
      <c r="A73" s="36">
        <f>D15</f>
        <v>0</v>
      </c>
      <c r="B73" s="37">
        <f>-F15</f>
        <v>0</v>
      </c>
      <c r="C73" s="25"/>
      <c r="D73" s="25"/>
      <c r="E73" s="25"/>
      <c r="F73" s="25"/>
    </row>
    <row r="74" spans="1:6">
      <c r="A74" s="36">
        <f>D16</f>
        <v>0</v>
      </c>
      <c r="B74" s="37">
        <f>-F16</f>
        <v>0</v>
      </c>
      <c r="C74" s="25"/>
      <c r="D74" s="25"/>
      <c r="E74" s="25"/>
      <c r="F74" s="25"/>
    </row>
    <row r="75" spans="1:6">
      <c r="A75" s="36" t="s">
        <v>24</v>
      </c>
      <c r="B75" s="37">
        <f>-B35</f>
        <v>-580000</v>
      </c>
      <c r="C75" s="25"/>
      <c r="D75" s="25"/>
      <c r="E75" s="25"/>
      <c r="F75" s="25"/>
    </row>
    <row r="76" spans="1:6">
      <c r="A76" s="36" t="s">
        <v>15</v>
      </c>
      <c r="B76" s="37">
        <f>-(B36*B37)</f>
        <v>0</v>
      </c>
      <c r="C76" s="25"/>
      <c r="D76" s="25"/>
      <c r="E76" s="25"/>
      <c r="F76" s="25"/>
    </row>
    <row r="77" spans="1:6">
      <c r="A77" s="36" t="s">
        <v>37</v>
      </c>
      <c r="B77" s="37">
        <f>-(B39+B76)</f>
        <v>0</v>
      </c>
      <c r="C77" s="25"/>
      <c r="D77" s="25"/>
      <c r="E77" s="25"/>
      <c r="F77" s="25"/>
    </row>
    <row r="78" spans="1:6">
      <c r="A78" s="36" t="s">
        <v>32</v>
      </c>
      <c r="B78" s="37">
        <f>B46</f>
        <v>72500</v>
      </c>
      <c r="C78" s="25"/>
      <c r="D78" s="25"/>
      <c r="E78" s="25"/>
      <c r="F78" s="25"/>
    </row>
    <row r="79" spans="1:6">
      <c r="A79" s="36" t="s">
        <v>33</v>
      </c>
      <c r="B79" s="37">
        <f>-B47</f>
        <v>0</v>
      </c>
      <c r="C79" s="25"/>
      <c r="D79" s="25"/>
      <c r="E79" s="25"/>
      <c r="F79" s="25"/>
    </row>
    <row r="80" spans="1:6" ht="13.5" thickBot="1">
      <c r="A80" s="38" t="s">
        <v>38</v>
      </c>
      <c r="B80" s="39">
        <f>SUM(B51:B79)</f>
        <v>0</v>
      </c>
      <c r="C80" s="25"/>
      <c r="D80" s="25"/>
      <c r="E80" s="25"/>
      <c r="F80" s="25"/>
    </row>
    <row r="81" spans="1:6" ht="13.5" thickTop="1">
      <c r="A81" s="25"/>
      <c r="B81" s="25"/>
      <c r="C81" s="25"/>
      <c r="D81" s="25"/>
      <c r="E81" s="25"/>
      <c r="F81" s="25"/>
    </row>
  </sheetData>
  <phoneticPr fontId="6" type="noConversion"/>
  <pageMargins left="0.75" right="0.75" top="1" bottom="1" header="0.5" footer="0.5"/>
  <headerFooter alignWithMargins="0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81"/>
  <sheetViews>
    <sheetView workbookViewId="0">
      <selection activeCell="B2" sqref="B2"/>
    </sheetView>
  </sheetViews>
  <sheetFormatPr defaultRowHeight="12.75"/>
  <cols>
    <col min="1" max="1" width="30.5703125" bestFit="1" customWidth="1"/>
    <col min="2" max="2" width="16.28515625" bestFit="1" customWidth="1"/>
    <col min="3" max="3" width="10.42578125" bestFit="1" customWidth="1"/>
    <col min="4" max="4" width="29" bestFit="1" customWidth="1"/>
    <col min="5" max="5" width="11.85546875" customWidth="1"/>
    <col min="6" max="6" width="12.5703125" customWidth="1"/>
  </cols>
  <sheetData>
    <row r="1" spans="1:6" ht="13.5" thickTop="1">
      <c r="A1" s="1" t="s">
        <v>0</v>
      </c>
      <c r="B1" s="45" t="s">
        <v>102</v>
      </c>
      <c r="C1" s="3"/>
      <c r="D1" s="3"/>
      <c r="E1" s="3"/>
      <c r="F1" s="4"/>
    </row>
    <row r="2" spans="1:6">
      <c r="A2" s="5" t="s">
        <v>1</v>
      </c>
      <c r="B2" s="47">
        <v>40544</v>
      </c>
      <c r="C2" s="6"/>
      <c r="D2" s="6"/>
      <c r="E2" s="6"/>
      <c r="F2" s="7"/>
    </row>
    <row r="3" spans="1:6">
      <c r="A3" s="5"/>
      <c r="B3" s="6"/>
      <c r="C3" s="6"/>
      <c r="D3" s="6"/>
      <c r="E3" s="6"/>
      <c r="F3" s="7"/>
    </row>
    <row r="4" spans="1:6">
      <c r="A4" s="5"/>
      <c r="B4" s="8" t="s">
        <v>2</v>
      </c>
      <c r="C4" s="8" t="s">
        <v>3</v>
      </c>
      <c r="D4" s="6"/>
      <c r="E4" s="8" t="s">
        <v>2</v>
      </c>
      <c r="F4" s="9" t="s">
        <v>3</v>
      </c>
    </row>
    <row r="5" spans="1:6">
      <c r="A5" s="10" t="s">
        <v>4</v>
      </c>
      <c r="B5" s="11"/>
      <c r="C5" s="11"/>
      <c r="D5" s="12" t="s">
        <v>5</v>
      </c>
      <c r="E5" s="11"/>
      <c r="F5" s="13"/>
    </row>
    <row r="6" spans="1:6">
      <c r="A6" s="14" t="s">
        <v>49</v>
      </c>
      <c r="B6" s="15">
        <v>87000</v>
      </c>
      <c r="C6" s="15">
        <v>90000</v>
      </c>
      <c r="D6" s="15" t="s">
        <v>66</v>
      </c>
      <c r="E6" s="15">
        <v>56000</v>
      </c>
      <c r="F6" s="16">
        <v>56000</v>
      </c>
    </row>
    <row r="7" spans="1:6">
      <c r="A7" s="14" t="s">
        <v>44</v>
      </c>
      <c r="B7" s="15">
        <v>36000</v>
      </c>
      <c r="C7" s="15">
        <v>30000</v>
      </c>
      <c r="D7" s="11" t="s">
        <v>80</v>
      </c>
      <c r="E7" s="11">
        <v>14000</v>
      </c>
      <c r="F7" s="13">
        <v>14000</v>
      </c>
    </row>
    <row r="8" spans="1:6">
      <c r="A8" s="14" t="s">
        <v>58</v>
      </c>
      <c r="B8" s="15">
        <v>14000</v>
      </c>
      <c r="C8" s="15">
        <v>8000</v>
      </c>
      <c r="D8" s="11"/>
      <c r="E8" s="11"/>
      <c r="F8" s="13"/>
    </row>
    <row r="9" spans="1:6">
      <c r="A9" s="17"/>
      <c r="B9" s="11"/>
      <c r="C9" s="11"/>
      <c r="D9" s="11"/>
      <c r="E9" s="11"/>
      <c r="F9" s="13"/>
    </row>
    <row r="10" spans="1:6">
      <c r="A10" s="17"/>
      <c r="B10" s="11"/>
      <c r="C10" s="11"/>
      <c r="D10" s="11"/>
      <c r="E10" s="11"/>
      <c r="F10" s="13"/>
    </row>
    <row r="11" spans="1:6">
      <c r="A11" s="10" t="s">
        <v>6</v>
      </c>
      <c r="B11" s="18">
        <f>SUM(B6:B10)</f>
        <v>137000</v>
      </c>
      <c r="C11" s="18">
        <f>SUM(C6:C10)</f>
        <v>128000</v>
      </c>
      <c r="D11" s="12" t="s">
        <v>7</v>
      </c>
      <c r="E11" s="18">
        <f>SUM(E6:E10)</f>
        <v>70000</v>
      </c>
      <c r="F11" s="19">
        <f>SUM(F6:F10)</f>
        <v>70000</v>
      </c>
    </row>
    <row r="12" spans="1:6">
      <c r="A12" s="10"/>
      <c r="B12" s="11"/>
      <c r="C12" s="11"/>
      <c r="D12" s="12" t="s">
        <v>8</v>
      </c>
      <c r="E12" s="11"/>
      <c r="F12" s="13"/>
    </row>
    <row r="13" spans="1:6">
      <c r="A13" s="10" t="s">
        <v>9</v>
      </c>
      <c r="B13" s="11"/>
      <c r="C13" s="11"/>
      <c r="D13" s="15" t="s">
        <v>81</v>
      </c>
      <c r="E13" s="15">
        <v>30000</v>
      </c>
      <c r="F13" s="16">
        <v>30000</v>
      </c>
    </row>
    <row r="14" spans="1:6">
      <c r="A14" s="14" t="s">
        <v>50</v>
      </c>
      <c r="B14" s="15">
        <v>105000</v>
      </c>
      <c r="C14" s="15">
        <v>80000</v>
      </c>
      <c r="D14" s="15"/>
      <c r="E14" s="15"/>
      <c r="F14" s="16"/>
    </row>
    <row r="15" spans="1:6">
      <c r="A15" s="14" t="s">
        <v>78</v>
      </c>
      <c r="B15" s="15">
        <v>69000</v>
      </c>
      <c r="C15" s="15">
        <v>50000</v>
      </c>
      <c r="D15" s="15"/>
      <c r="E15" s="15"/>
      <c r="F15" s="16"/>
    </row>
    <row r="16" spans="1:6">
      <c r="A16" s="14"/>
      <c r="B16" s="15"/>
      <c r="C16" s="15"/>
      <c r="D16" s="11"/>
      <c r="E16" s="11"/>
      <c r="F16" s="13"/>
    </row>
    <row r="17" spans="1:6">
      <c r="A17" s="17"/>
      <c r="B17" s="11"/>
      <c r="C17" s="11"/>
      <c r="D17" s="12" t="s">
        <v>10</v>
      </c>
      <c r="E17" s="18">
        <f>SUM(E13:E16)</f>
        <v>30000</v>
      </c>
      <c r="F17" s="19">
        <f>SUM(F13:F16)</f>
        <v>30000</v>
      </c>
    </row>
    <row r="18" spans="1:6">
      <c r="A18" s="10" t="s">
        <v>11</v>
      </c>
      <c r="B18" s="18">
        <f>SUM(B14:B17)</f>
        <v>174000</v>
      </c>
      <c r="C18" s="18">
        <f>SUM(C14:C17)</f>
        <v>130000</v>
      </c>
      <c r="D18" s="12" t="s">
        <v>12</v>
      </c>
      <c r="E18" s="18">
        <f>E11+E17</f>
        <v>100000</v>
      </c>
      <c r="F18" s="19">
        <f>F11+F17</f>
        <v>100000</v>
      </c>
    </row>
    <row r="19" spans="1:6">
      <c r="A19" s="10" t="s">
        <v>13</v>
      </c>
      <c r="B19" s="11"/>
      <c r="C19" s="11"/>
      <c r="D19" s="12" t="s">
        <v>14</v>
      </c>
      <c r="E19" s="11"/>
      <c r="F19" s="13"/>
    </row>
    <row r="20" spans="1:6">
      <c r="A20" s="14" t="s">
        <v>79</v>
      </c>
      <c r="B20" s="11">
        <v>4000</v>
      </c>
      <c r="C20" s="15">
        <v>10000</v>
      </c>
      <c r="D20" s="11" t="s">
        <v>15</v>
      </c>
      <c r="E20" s="15">
        <v>60000</v>
      </c>
      <c r="F20" s="13"/>
    </row>
    <row r="21" spans="1:6">
      <c r="A21" s="17"/>
      <c r="B21" s="11"/>
      <c r="C21" s="11"/>
      <c r="D21" s="11" t="s">
        <v>16</v>
      </c>
      <c r="E21" s="15">
        <v>100000</v>
      </c>
      <c r="F21" s="13"/>
    </row>
    <row r="22" spans="1:6">
      <c r="A22" s="5"/>
      <c r="B22" s="6"/>
      <c r="C22" s="11"/>
      <c r="D22" s="11" t="s">
        <v>17</v>
      </c>
      <c r="E22" s="15">
        <v>55000</v>
      </c>
      <c r="F22" s="13"/>
    </row>
    <row r="23" spans="1:6">
      <c r="A23" s="17"/>
      <c r="B23" s="11"/>
      <c r="C23" s="11"/>
      <c r="D23" s="12" t="s">
        <v>18</v>
      </c>
      <c r="E23" s="18">
        <f>SUM(E20:E22)</f>
        <v>215000</v>
      </c>
      <c r="F23" s="13"/>
    </row>
    <row r="24" spans="1:6">
      <c r="A24" s="17"/>
      <c r="B24" s="11"/>
      <c r="C24" s="11"/>
      <c r="D24" s="11"/>
      <c r="E24" s="11"/>
      <c r="F24" s="13"/>
    </row>
    <row r="25" spans="1:6">
      <c r="A25" s="17"/>
      <c r="B25" s="11"/>
      <c r="C25" s="11"/>
      <c r="D25" s="11"/>
      <c r="E25" s="11"/>
      <c r="F25" s="13"/>
    </row>
    <row r="26" spans="1:6">
      <c r="A26" s="10" t="s">
        <v>19</v>
      </c>
      <c r="B26" s="18">
        <f>SUM(B20:B25)</f>
        <v>4000</v>
      </c>
      <c r="C26" s="18">
        <f>SUM(C20:C25)</f>
        <v>10000</v>
      </c>
      <c r="D26" s="11"/>
      <c r="E26" s="11"/>
      <c r="F26" s="13"/>
    </row>
    <row r="27" spans="1:6">
      <c r="A27" s="10" t="s">
        <v>20</v>
      </c>
      <c r="B27" s="18">
        <f>B11+B18+B26</f>
        <v>315000</v>
      </c>
      <c r="C27" s="18">
        <f>C11+C12+C18+C26</f>
        <v>268000</v>
      </c>
      <c r="D27" s="12" t="s">
        <v>21</v>
      </c>
      <c r="E27" s="18">
        <f>E18+E23</f>
        <v>315000</v>
      </c>
      <c r="F27" s="13"/>
    </row>
    <row r="28" spans="1:6">
      <c r="A28" s="17"/>
      <c r="B28" s="11"/>
      <c r="C28" s="11"/>
      <c r="D28" s="12" t="s">
        <v>22</v>
      </c>
      <c r="E28" s="12"/>
      <c r="F28" s="19">
        <f>C27-F18</f>
        <v>168000</v>
      </c>
    </row>
    <row r="29" spans="1:6">
      <c r="A29" s="17"/>
      <c r="B29" s="11"/>
      <c r="C29" s="11"/>
      <c r="D29" s="11"/>
      <c r="E29" s="11"/>
      <c r="F29" s="13"/>
    </row>
    <row r="30" spans="1:6">
      <c r="A30" s="17"/>
      <c r="B30" s="11"/>
      <c r="C30" s="11"/>
      <c r="D30" s="11"/>
      <c r="E30" s="11"/>
      <c r="F30" s="13"/>
    </row>
    <row r="31" spans="1:6">
      <c r="A31" s="17"/>
      <c r="B31" s="11"/>
      <c r="C31" s="11"/>
      <c r="D31" s="11"/>
      <c r="E31" s="11"/>
      <c r="F31" s="13"/>
    </row>
    <row r="32" spans="1:6">
      <c r="A32" s="17"/>
      <c r="B32" s="11"/>
      <c r="C32" s="11"/>
      <c r="D32" s="11"/>
      <c r="E32" s="11"/>
      <c r="F32" s="13"/>
    </row>
    <row r="33" spans="1:6">
      <c r="A33" s="17"/>
      <c r="B33" s="11"/>
      <c r="C33" s="11"/>
      <c r="D33" s="11"/>
      <c r="E33" s="11"/>
      <c r="F33" s="13"/>
    </row>
    <row r="34" spans="1:6">
      <c r="A34" s="10" t="s">
        <v>23</v>
      </c>
      <c r="B34" s="11"/>
      <c r="C34" s="11"/>
      <c r="D34" s="11"/>
      <c r="E34" s="11"/>
      <c r="F34" s="13"/>
    </row>
    <row r="35" spans="1:6">
      <c r="A35" s="17" t="s">
        <v>24</v>
      </c>
      <c r="B35" s="11">
        <v>150000</v>
      </c>
      <c r="C35" s="11"/>
      <c r="D35" s="11"/>
      <c r="E35" s="11"/>
      <c r="F35" s="13"/>
    </row>
    <row r="36" spans="1:6">
      <c r="A36" s="17" t="s">
        <v>25</v>
      </c>
      <c r="B36" s="15"/>
      <c r="C36" s="11"/>
      <c r="D36" s="11"/>
      <c r="E36" s="11"/>
      <c r="F36" s="13"/>
    </row>
    <row r="37" spans="1:6">
      <c r="A37" s="17" t="s">
        <v>26</v>
      </c>
      <c r="B37" s="15"/>
      <c r="C37" s="11"/>
      <c r="D37" s="11"/>
      <c r="E37" s="11"/>
      <c r="F37" s="13"/>
    </row>
    <row r="38" spans="1:6">
      <c r="A38" s="17" t="s">
        <v>27</v>
      </c>
      <c r="B38" s="15"/>
      <c r="C38" s="11"/>
      <c r="D38" s="11"/>
      <c r="E38" s="11"/>
      <c r="F38" s="13"/>
    </row>
    <row r="39" spans="1:6">
      <c r="A39" s="17" t="s">
        <v>28</v>
      </c>
      <c r="B39" s="20">
        <f>B36*B38</f>
        <v>0</v>
      </c>
      <c r="C39" s="11"/>
      <c r="D39" s="11"/>
      <c r="E39" s="11"/>
      <c r="F39" s="13"/>
    </row>
    <row r="40" spans="1:6">
      <c r="A40" s="10" t="s">
        <v>105</v>
      </c>
      <c r="B40" s="18">
        <f>B35+B39</f>
        <v>150000</v>
      </c>
      <c r="C40" s="11"/>
      <c r="D40" s="11"/>
      <c r="E40" s="11"/>
      <c r="F40" s="13"/>
    </row>
    <row r="41" spans="1:6" ht="13.5" thickBot="1">
      <c r="A41" s="21"/>
      <c r="B41" s="22"/>
      <c r="C41" s="23"/>
      <c r="D41" s="23"/>
      <c r="E41" s="23"/>
      <c r="F41" s="24"/>
    </row>
    <row r="42" spans="1:6" ht="14.25" thickTop="1" thickBot="1">
      <c r="C42" s="25"/>
      <c r="D42" s="25"/>
      <c r="E42" s="25"/>
      <c r="F42" s="25"/>
    </row>
    <row r="43" spans="1:6" ht="13.5" thickTop="1">
      <c r="A43" s="26" t="s">
        <v>29</v>
      </c>
      <c r="B43" s="27"/>
      <c r="C43" s="25"/>
      <c r="D43" s="25"/>
      <c r="E43" s="25"/>
      <c r="F43" s="25"/>
    </row>
    <row r="44" spans="1:6">
      <c r="A44" s="28" t="s">
        <v>30</v>
      </c>
      <c r="B44" s="29">
        <f>B40</f>
        <v>150000</v>
      </c>
      <c r="C44" s="25"/>
      <c r="D44" s="25"/>
      <c r="E44" s="25"/>
      <c r="F44" s="25"/>
    </row>
    <row r="45" spans="1:6">
      <c r="A45" s="28" t="s">
        <v>31</v>
      </c>
      <c r="B45" s="29">
        <f>F28</f>
        <v>168000</v>
      </c>
      <c r="C45" s="25"/>
      <c r="D45" s="25"/>
      <c r="E45" s="25"/>
      <c r="F45" s="25"/>
    </row>
    <row r="46" spans="1:6">
      <c r="A46" s="28" t="s">
        <v>32</v>
      </c>
      <c r="B46" s="29">
        <f>IF(B44&gt;B45,B44-B45,0)</f>
        <v>0</v>
      </c>
      <c r="C46" s="25"/>
      <c r="D46" s="25"/>
      <c r="E46" s="25"/>
      <c r="F46" s="25"/>
    </row>
    <row r="47" spans="1:6" ht="13.5" thickBot="1">
      <c r="A47" s="30" t="s">
        <v>33</v>
      </c>
      <c r="B47" s="31">
        <f>IF(B45&gt;B44,B45-B44,0)</f>
        <v>18000</v>
      </c>
      <c r="C47" s="25"/>
      <c r="D47" s="25"/>
      <c r="E47" s="25"/>
      <c r="F47" s="25"/>
    </row>
    <row r="48" spans="1:6" ht="14.25" thickTop="1" thickBot="1">
      <c r="A48" s="25"/>
      <c r="B48" s="25"/>
      <c r="C48" s="25"/>
      <c r="D48" s="25"/>
      <c r="E48" s="25"/>
      <c r="F48" s="25"/>
    </row>
    <row r="49" spans="1:6" ht="13.5" thickTop="1">
      <c r="A49" s="32" t="s">
        <v>34</v>
      </c>
      <c r="B49" s="33"/>
      <c r="C49" s="25"/>
      <c r="D49" s="25"/>
      <c r="E49" s="25"/>
      <c r="F49" s="25"/>
    </row>
    <row r="50" spans="1:6">
      <c r="A50" s="34" t="s">
        <v>35</v>
      </c>
      <c r="B50" s="35" t="s">
        <v>36</v>
      </c>
      <c r="C50" s="25"/>
      <c r="D50" s="25"/>
      <c r="E50" s="25"/>
      <c r="F50" s="25"/>
    </row>
    <row r="51" spans="1:6">
      <c r="A51" s="36" t="str">
        <f>A6</f>
        <v>Accounts Receivable</v>
      </c>
      <c r="B51" s="37">
        <f>C6</f>
        <v>90000</v>
      </c>
      <c r="C51" s="25"/>
      <c r="D51" s="25"/>
      <c r="E51" s="25"/>
      <c r="F51" s="25"/>
    </row>
    <row r="52" spans="1:6">
      <c r="A52" s="36" t="str">
        <f>A7</f>
        <v>Inventory</v>
      </c>
      <c r="B52" s="37">
        <f>C7</f>
        <v>30000</v>
      </c>
      <c r="C52" s="25"/>
      <c r="D52" s="25"/>
      <c r="E52" s="25"/>
      <c r="F52" s="25"/>
    </row>
    <row r="53" spans="1:6">
      <c r="A53" s="36" t="str">
        <f>A8</f>
        <v>Other Current Assets</v>
      </c>
      <c r="B53" s="37">
        <f>C8</f>
        <v>8000</v>
      </c>
      <c r="C53" s="25"/>
      <c r="D53" s="25"/>
      <c r="E53" s="25"/>
      <c r="F53" s="25"/>
    </row>
    <row r="54" spans="1:6">
      <c r="A54" s="36">
        <f>A9</f>
        <v>0</v>
      </c>
      <c r="B54" s="37">
        <f>C9</f>
        <v>0</v>
      </c>
      <c r="C54" s="25"/>
      <c r="D54" s="25"/>
      <c r="E54" s="25"/>
      <c r="F54" s="25"/>
    </row>
    <row r="55" spans="1:6">
      <c r="A55" s="36">
        <f>A10</f>
        <v>0</v>
      </c>
      <c r="B55" s="37">
        <f>C10</f>
        <v>0</v>
      </c>
      <c r="C55" s="25"/>
      <c r="D55" s="25"/>
      <c r="E55" s="25"/>
      <c r="F55" s="25"/>
    </row>
    <row r="56" spans="1:6">
      <c r="A56" s="36" t="str">
        <f>A14</f>
        <v>Equipment</v>
      </c>
      <c r="B56" s="37">
        <f>C14</f>
        <v>80000</v>
      </c>
      <c r="C56" s="25"/>
      <c r="D56" s="25"/>
      <c r="E56" s="25"/>
      <c r="F56" s="25"/>
    </row>
    <row r="57" spans="1:6">
      <c r="A57" s="36" t="str">
        <f>A15</f>
        <v>Vehicles</v>
      </c>
      <c r="B57" s="37">
        <f>C15</f>
        <v>50000</v>
      </c>
      <c r="C57" s="25"/>
      <c r="D57" s="25"/>
      <c r="E57" s="25"/>
      <c r="F57" s="25"/>
    </row>
    <row r="58" spans="1:6">
      <c r="A58" s="36">
        <f>A16</f>
        <v>0</v>
      </c>
      <c r="B58" s="37">
        <f>C16</f>
        <v>0</v>
      </c>
      <c r="C58" s="25"/>
      <c r="D58" s="25"/>
      <c r="E58" s="25"/>
      <c r="F58" s="25"/>
    </row>
    <row r="59" spans="1:6">
      <c r="A59" s="36">
        <f>A17</f>
        <v>0</v>
      </c>
      <c r="B59" s="37">
        <f>C17</f>
        <v>0</v>
      </c>
      <c r="C59" s="25"/>
      <c r="D59" s="25"/>
      <c r="E59" s="25"/>
      <c r="F59" s="25"/>
    </row>
    <row r="60" spans="1:6">
      <c r="A60" s="36" t="str">
        <f t="shared" ref="A60:A65" si="0">A20</f>
        <v>Mailing Lists</v>
      </c>
      <c r="B60" s="37">
        <f t="shared" ref="B60:B65" si="1">C20</f>
        <v>10000</v>
      </c>
      <c r="C60" s="25"/>
      <c r="D60" s="25"/>
      <c r="E60" s="25"/>
      <c r="F60" s="25"/>
    </row>
    <row r="61" spans="1:6">
      <c r="A61" s="36">
        <f t="shared" si="0"/>
        <v>0</v>
      </c>
      <c r="B61" s="37">
        <f t="shared" si="1"/>
        <v>0</v>
      </c>
      <c r="C61" s="25"/>
      <c r="D61" s="25"/>
      <c r="E61" s="25"/>
      <c r="F61" s="25"/>
    </row>
    <row r="62" spans="1:6">
      <c r="A62" s="36">
        <f t="shared" si="0"/>
        <v>0</v>
      </c>
      <c r="B62" s="37">
        <f t="shared" si="1"/>
        <v>0</v>
      </c>
      <c r="C62" s="25"/>
      <c r="D62" s="25"/>
      <c r="E62" s="25"/>
      <c r="F62" s="25"/>
    </row>
    <row r="63" spans="1:6">
      <c r="A63" s="36">
        <f t="shared" si="0"/>
        <v>0</v>
      </c>
      <c r="B63" s="37">
        <f t="shared" si="1"/>
        <v>0</v>
      </c>
      <c r="C63" s="25"/>
      <c r="D63" s="25"/>
      <c r="E63" s="25"/>
      <c r="F63" s="25"/>
    </row>
    <row r="64" spans="1:6">
      <c r="A64" s="36">
        <f t="shared" si="0"/>
        <v>0</v>
      </c>
      <c r="B64" s="37">
        <f t="shared" si="1"/>
        <v>0</v>
      </c>
      <c r="C64" s="25"/>
      <c r="D64" s="25"/>
      <c r="E64" s="25"/>
      <c r="F64" s="25"/>
    </row>
    <row r="65" spans="1:6">
      <c r="A65" s="36">
        <f t="shared" si="0"/>
        <v>0</v>
      </c>
      <c r="B65" s="37">
        <f t="shared" si="1"/>
        <v>0</v>
      </c>
      <c r="C65" s="25"/>
      <c r="D65" s="25"/>
      <c r="E65" s="25"/>
      <c r="F65" s="25"/>
    </row>
    <row r="66" spans="1:6">
      <c r="A66" s="36" t="str">
        <f>D6</f>
        <v>Accounts Payable</v>
      </c>
      <c r="B66" s="37">
        <f>-F6</f>
        <v>-56000</v>
      </c>
      <c r="C66" s="25"/>
      <c r="D66" s="25"/>
      <c r="E66" s="25"/>
      <c r="F66" s="25"/>
    </row>
    <row r="67" spans="1:6">
      <c r="A67" s="36" t="str">
        <f>D7</f>
        <v>Accrued Liabilities</v>
      </c>
      <c r="B67" s="37">
        <f>-F7</f>
        <v>-14000</v>
      </c>
      <c r="C67" s="25"/>
      <c r="D67" s="25"/>
      <c r="E67" s="25"/>
      <c r="F67" s="25"/>
    </row>
    <row r="68" spans="1:6">
      <c r="A68" s="36">
        <f>D8</f>
        <v>0</v>
      </c>
      <c r="B68" s="37">
        <f>-F8</f>
        <v>0</v>
      </c>
      <c r="C68" s="25"/>
      <c r="D68" s="25"/>
      <c r="E68" s="25"/>
      <c r="F68" s="25"/>
    </row>
    <row r="69" spans="1:6">
      <c r="A69" s="36">
        <f>D9</f>
        <v>0</v>
      </c>
      <c r="B69" s="37">
        <f>-F9</f>
        <v>0</v>
      </c>
      <c r="C69" s="25"/>
      <c r="D69" s="25"/>
      <c r="E69" s="25"/>
      <c r="F69" s="25"/>
    </row>
    <row r="70" spans="1:6">
      <c r="A70" s="36">
        <f>D10</f>
        <v>0</v>
      </c>
      <c r="B70" s="37">
        <f>-F10</f>
        <v>0</v>
      </c>
      <c r="C70" s="25"/>
      <c r="D70" s="25"/>
      <c r="E70" s="25"/>
      <c r="F70" s="25"/>
    </row>
    <row r="71" spans="1:6">
      <c r="A71" s="36" t="str">
        <f>D13</f>
        <v>Notes Payable</v>
      </c>
      <c r="B71" s="37">
        <f>-F13</f>
        <v>-30000</v>
      </c>
      <c r="C71" s="25"/>
      <c r="D71" s="25"/>
      <c r="E71" s="25"/>
      <c r="F71" s="25"/>
    </row>
    <row r="72" spans="1:6">
      <c r="A72" s="36">
        <f>D14</f>
        <v>0</v>
      </c>
      <c r="B72" s="37">
        <f>-F14</f>
        <v>0</v>
      </c>
      <c r="C72" s="25"/>
      <c r="D72" s="25"/>
      <c r="E72" s="25"/>
      <c r="F72" s="25"/>
    </row>
    <row r="73" spans="1:6">
      <c r="A73" s="36">
        <f>D15</f>
        <v>0</v>
      </c>
      <c r="B73" s="37">
        <f>-F15</f>
        <v>0</v>
      </c>
      <c r="C73" s="25"/>
      <c r="D73" s="25"/>
      <c r="E73" s="25"/>
      <c r="F73" s="25"/>
    </row>
    <row r="74" spans="1:6">
      <c r="A74" s="36">
        <f>D16</f>
        <v>0</v>
      </c>
      <c r="B74" s="37">
        <f>-F16</f>
        <v>0</v>
      </c>
      <c r="C74" s="25"/>
      <c r="D74" s="25"/>
      <c r="E74" s="25"/>
      <c r="F74" s="25"/>
    </row>
    <row r="75" spans="1:6">
      <c r="A75" s="36" t="s">
        <v>24</v>
      </c>
      <c r="B75" s="37">
        <f>-B35</f>
        <v>-150000</v>
      </c>
      <c r="C75" s="25"/>
      <c r="D75" s="25"/>
      <c r="E75" s="25"/>
      <c r="F75" s="25"/>
    </row>
    <row r="76" spans="1:6">
      <c r="A76" s="36" t="s">
        <v>15</v>
      </c>
      <c r="B76" s="37">
        <f>-(B36*B37)</f>
        <v>0</v>
      </c>
      <c r="C76" s="25"/>
      <c r="D76" s="25"/>
      <c r="E76" s="25"/>
      <c r="F76" s="25"/>
    </row>
    <row r="77" spans="1:6">
      <c r="A77" s="36" t="s">
        <v>37</v>
      </c>
      <c r="B77" s="37">
        <f>-(B39+B76)</f>
        <v>0</v>
      </c>
      <c r="C77" s="25"/>
      <c r="D77" s="25"/>
      <c r="E77" s="25"/>
      <c r="F77" s="25"/>
    </row>
    <row r="78" spans="1:6">
      <c r="A78" s="36" t="s">
        <v>32</v>
      </c>
      <c r="B78" s="37">
        <f>B46</f>
        <v>0</v>
      </c>
      <c r="C78" s="25"/>
      <c r="D78" s="25"/>
      <c r="E78" s="25"/>
      <c r="F78" s="25"/>
    </row>
    <row r="79" spans="1:6">
      <c r="A79" s="36" t="s">
        <v>33</v>
      </c>
      <c r="B79" s="37">
        <f>-B47</f>
        <v>-18000</v>
      </c>
      <c r="C79" s="25"/>
      <c r="D79" s="25"/>
      <c r="E79" s="25"/>
      <c r="F79" s="25"/>
    </row>
    <row r="80" spans="1:6" ht="13.5" thickBot="1">
      <c r="A80" s="38" t="s">
        <v>38</v>
      </c>
      <c r="B80" s="39">
        <f>SUM(B51:B79)</f>
        <v>0</v>
      </c>
      <c r="C80" s="25"/>
      <c r="D80" s="25"/>
      <c r="E80" s="25"/>
      <c r="F80" s="25"/>
    </row>
    <row r="81" spans="1:6" ht="13.5" thickTop="1">
      <c r="A81" s="25"/>
      <c r="B81" s="25"/>
      <c r="C81" s="25"/>
      <c r="D81" s="25"/>
      <c r="E81" s="25"/>
      <c r="F81" s="25"/>
    </row>
  </sheetData>
  <phoneticPr fontId="6" type="noConversion"/>
  <pageMargins left="0.75" right="0.75" top="1" bottom="1" header="0.5" footer="0.5"/>
  <headerFooter alignWithMargins="0"/>
  <legacy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F81"/>
  <sheetViews>
    <sheetView workbookViewId="0">
      <selection activeCell="B2" sqref="B2"/>
    </sheetView>
  </sheetViews>
  <sheetFormatPr defaultRowHeight="12.75"/>
  <cols>
    <col min="1" max="1" width="30.5703125" bestFit="1" customWidth="1"/>
    <col min="2" max="2" width="14.28515625" bestFit="1" customWidth="1"/>
    <col min="3" max="3" width="10.42578125" bestFit="1" customWidth="1"/>
    <col min="4" max="4" width="29" bestFit="1" customWidth="1"/>
    <col min="5" max="5" width="11.85546875" customWidth="1"/>
    <col min="6" max="6" width="12.5703125" customWidth="1"/>
  </cols>
  <sheetData>
    <row r="1" spans="1:6" ht="13.5" thickTop="1">
      <c r="A1" s="1" t="s">
        <v>0</v>
      </c>
      <c r="B1" s="45" t="s">
        <v>107</v>
      </c>
      <c r="C1" s="3"/>
      <c r="D1" s="3"/>
      <c r="E1" s="3"/>
      <c r="F1" s="4"/>
    </row>
    <row r="2" spans="1:6">
      <c r="A2" s="5" t="s">
        <v>1</v>
      </c>
      <c r="B2" s="47">
        <v>40544</v>
      </c>
      <c r="C2" s="6"/>
      <c r="D2" s="6"/>
      <c r="E2" s="6"/>
      <c r="F2" s="7"/>
    </row>
    <row r="3" spans="1:6">
      <c r="A3" s="5"/>
      <c r="B3" s="6"/>
      <c r="C3" s="6"/>
      <c r="D3" s="6"/>
      <c r="E3" s="6"/>
      <c r="F3" s="7"/>
    </row>
    <row r="4" spans="1:6">
      <c r="A4" s="5"/>
      <c r="B4" s="8" t="s">
        <v>2</v>
      </c>
      <c r="C4" s="8" t="s">
        <v>3</v>
      </c>
      <c r="D4" s="6"/>
      <c r="E4" s="8" t="s">
        <v>2</v>
      </c>
      <c r="F4" s="9" t="s">
        <v>3</v>
      </c>
    </row>
    <row r="5" spans="1:6">
      <c r="A5" s="10" t="s">
        <v>4</v>
      </c>
      <c r="B5" s="11"/>
      <c r="C5" s="11"/>
      <c r="D5" s="12" t="s">
        <v>5</v>
      </c>
      <c r="E5" s="11"/>
      <c r="F5" s="13"/>
    </row>
    <row r="6" spans="1:6">
      <c r="A6" s="14" t="s">
        <v>82</v>
      </c>
      <c r="B6" s="15">
        <v>15000</v>
      </c>
      <c r="C6" s="15">
        <v>15000</v>
      </c>
      <c r="D6" s="15" t="s">
        <v>66</v>
      </c>
      <c r="E6" s="15">
        <v>22000</v>
      </c>
      <c r="F6" s="16">
        <v>22000</v>
      </c>
    </row>
    <row r="7" spans="1:6">
      <c r="A7" s="14" t="s">
        <v>44</v>
      </c>
      <c r="B7" s="15">
        <v>38000</v>
      </c>
      <c r="C7" s="15">
        <v>40000</v>
      </c>
      <c r="D7" s="11" t="s">
        <v>86</v>
      </c>
      <c r="E7" s="11">
        <v>2000</v>
      </c>
      <c r="F7" s="13">
        <v>2000</v>
      </c>
    </row>
    <row r="8" spans="1:6">
      <c r="A8" s="14" t="s">
        <v>83</v>
      </c>
      <c r="B8" s="15">
        <v>12000</v>
      </c>
      <c r="C8" s="15">
        <v>12000</v>
      </c>
      <c r="D8" s="11"/>
      <c r="E8" s="11"/>
      <c r="F8" s="13"/>
    </row>
    <row r="9" spans="1:6">
      <c r="A9" s="17" t="s">
        <v>67</v>
      </c>
      <c r="B9" s="11">
        <v>19000</v>
      </c>
      <c r="C9" s="11">
        <v>33000</v>
      </c>
      <c r="D9" s="11"/>
      <c r="E9" s="11"/>
      <c r="F9" s="13"/>
    </row>
    <row r="10" spans="1:6">
      <c r="A10" s="17"/>
      <c r="B10" s="11"/>
      <c r="C10" s="11"/>
      <c r="D10" s="11"/>
      <c r="E10" s="11"/>
      <c r="F10" s="13"/>
    </row>
    <row r="11" spans="1:6">
      <c r="A11" s="10" t="s">
        <v>6</v>
      </c>
      <c r="B11" s="18">
        <f>SUM(B6:B10)</f>
        <v>84000</v>
      </c>
      <c r="C11" s="18">
        <f>SUM(C6:C10)</f>
        <v>100000</v>
      </c>
      <c r="D11" s="12" t="s">
        <v>7</v>
      </c>
      <c r="E11" s="18">
        <f>SUM(E6:E10)</f>
        <v>24000</v>
      </c>
      <c r="F11" s="19">
        <f>SUM(F6:F10)</f>
        <v>24000</v>
      </c>
    </row>
    <row r="12" spans="1:6">
      <c r="A12" s="10"/>
      <c r="B12" s="11"/>
      <c r="C12" s="11"/>
      <c r="D12" s="12" t="s">
        <v>8</v>
      </c>
      <c r="E12" s="11"/>
      <c r="F12" s="13"/>
    </row>
    <row r="13" spans="1:6">
      <c r="A13" s="10" t="s">
        <v>9</v>
      </c>
      <c r="B13" s="11"/>
      <c r="C13" s="11"/>
      <c r="D13" s="15" t="s">
        <v>87</v>
      </c>
      <c r="E13" s="15">
        <v>40000</v>
      </c>
      <c r="F13" s="16">
        <v>40000</v>
      </c>
    </row>
    <row r="14" spans="1:6">
      <c r="A14" s="14" t="s">
        <v>39</v>
      </c>
      <c r="B14" s="15">
        <v>30000</v>
      </c>
      <c r="C14" s="15">
        <v>40000</v>
      </c>
      <c r="D14" s="15"/>
      <c r="E14" s="15"/>
      <c r="F14" s="16"/>
    </row>
    <row r="15" spans="1:6">
      <c r="A15" s="14" t="s">
        <v>51</v>
      </c>
      <c r="B15" s="15">
        <v>70000</v>
      </c>
      <c r="C15" s="15">
        <v>85000</v>
      </c>
      <c r="D15" s="15"/>
      <c r="E15" s="15"/>
      <c r="F15" s="16"/>
    </row>
    <row r="16" spans="1:6">
      <c r="A16" s="14" t="s">
        <v>50</v>
      </c>
      <c r="B16" s="15">
        <v>56000</v>
      </c>
      <c r="C16" s="15">
        <v>50000</v>
      </c>
      <c r="D16" s="11"/>
      <c r="E16" s="11"/>
      <c r="F16" s="13"/>
    </row>
    <row r="17" spans="1:6">
      <c r="A17" s="17"/>
      <c r="B17" s="11"/>
      <c r="C17" s="11"/>
      <c r="D17" s="12" t="s">
        <v>10</v>
      </c>
      <c r="E17" s="18">
        <f>SUM(E13:E16)</f>
        <v>40000</v>
      </c>
      <c r="F17" s="19">
        <f>SUM(F13:F16)</f>
        <v>40000</v>
      </c>
    </row>
    <row r="18" spans="1:6">
      <c r="A18" s="10" t="s">
        <v>11</v>
      </c>
      <c r="B18" s="18">
        <f>SUM(B14:B17)</f>
        <v>156000</v>
      </c>
      <c r="C18" s="18">
        <f>SUM(C14:C17)</f>
        <v>175000</v>
      </c>
      <c r="D18" s="12" t="s">
        <v>12</v>
      </c>
      <c r="E18" s="18">
        <f>E11+E17</f>
        <v>64000</v>
      </c>
      <c r="F18" s="19">
        <f>F11+F17</f>
        <v>64000</v>
      </c>
    </row>
    <row r="19" spans="1:6">
      <c r="A19" s="10" t="s">
        <v>13</v>
      </c>
      <c r="B19" s="11"/>
      <c r="C19" s="11"/>
      <c r="D19" s="12" t="s">
        <v>14</v>
      </c>
      <c r="E19" s="11"/>
      <c r="F19" s="13"/>
    </row>
    <row r="20" spans="1:6">
      <c r="A20" s="14" t="s">
        <v>84</v>
      </c>
      <c r="B20" s="11">
        <v>17000</v>
      </c>
      <c r="C20" s="15">
        <v>12000</v>
      </c>
      <c r="D20" s="11" t="s">
        <v>15</v>
      </c>
      <c r="E20" s="15">
        <v>40000</v>
      </c>
      <c r="F20" s="13"/>
    </row>
    <row r="21" spans="1:6">
      <c r="A21" s="17" t="s">
        <v>85</v>
      </c>
      <c r="B21" s="11">
        <v>22000</v>
      </c>
      <c r="C21" s="11">
        <v>26000</v>
      </c>
      <c r="D21" s="11" t="s">
        <v>16</v>
      </c>
      <c r="E21" s="15">
        <v>120000</v>
      </c>
      <c r="F21" s="13"/>
    </row>
    <row r="22" spans="1:6">
      <c r="A22" s="5" t="s">
        <v>32</v>
      </c>
      <c r="B22" s="41">
        <v>8000</v>
      </c>
      <c r="C22" s="11"/>
      <c r="D22" s="11" t="s">
        <v>17</v>
      </c>
      <c r="E22" s="15">
        <v>63000</v>
      </c>
      <c r="F22" s="13"/>
    </row>
    <row r="23" spans="1:6">
      <c r="A23" s="17"/>
      <c r="B23" s="11"/>
      <c r="C23" s="11"/>
      <c r="D23" s="12" t="s">
        <v>18</v>
      </c>
      <c r="E23" s="18">
        <f>SUM(E20:E22)</f>
        <v>223000</v>
      </c>
      <c r="F23" s="13"/>
    </row>
    <row r="24" spans="1:6">
      <c r="A24" s="17"/>
      <c r="B24" s="11"/>
      <c r="C24" s="11"/>
      <c r="D24" s="11"/>
      <c r="E24" s="11"/>
      <c r="F24" s="13"/>
    </row>
    <row r="25" spans="1:6">
      <c r="A25" s="17"/>
      <c r="B25" s="11"/>
      <c r="C25" s="11"/>
      <c r="D25" s="11"/>
      <c r="E25" s="11"/>
      <c r="F25" s="13"/>
    </row>
    <row r="26" spans="1:6">
      <c r="A26" s="10" t="s">
        <v>19</v>
      </c>
      <c r="B26" s="18">
        <f>SUM(B20:B25)</f>
        <v>47000</v>
      </c>
      <c r="C26" s="18">
        <f>SUM(C20:C25)</f>
        <v>38000</v>
      </c>
      <c r="D26" s="11"/>
      <c r="E26" s="11"/>
      <c r="F26" s="13"/>
    </row>
    <row r="27" spans="1:6">
      <c r="A27" s="10" t="s">
        <v>20</v>
      </c>
      <c r="B27" s="18">
        <f>B11+B18+B26</f>
        <v>287000</v>
      </c>
      <c r="C27" s="18">
        <f>C11+C12+C18+C26</f>
        <v>313000</v>
      </c>
      <c r="D27" s="12" t="s">
        <v>21</v>
      </c>
      <c r="E27" s="18">
        <f>E18+E23</f>
        <v>287000</v>
      </c>
      <c r="F27" s="13"/>
    </row>
    <row r="28" spans="1:6">
      <c r="A28" s="17"/>
      <c r="B28" s="11"/>
      <c r="C28" s="11"/>
      <c r="D28" s="12" t="s">
        <v>22</v>
      </c>
      <c r="E28" s="12"/>
      <c r="F28" s="19">
        <f>C27-F18</f>
        <v>249000</v>
      </c>
    </row>
    <row r="29" spans="1:6">
      <c r="A29" s="17"/>
      <c r="B29" s="11"/>
      <c r="C29" s="11"/>
      <c r="D29" s="11"/>
      <c r="E29" s="11"/>
      <c r="F29" s="13"/>
    </row>
    <row r="30" spans="1:6">
      <c r="A30" s="17"/>
      <c r="B30" s="11"/>
      <c r="C30" s="11"/>
      <c r="D30" s="11"/>
      <c r="E30" s="11"/>
      <c r="F30" s="13"/>
    </row>
    <row r="31" spans="1:6">
      <c r="A31" s="17"/>
      <c r="B31" s="11"/>
      <c r="C31" s="11"/>
      <c r="D31" s="11"/>
      <c r="E31" s="11"/>
      <c r="F31" s="13"/>
    </row>
    <row r="32" spans="1:6">
      <c r="A32" s="17"/>
      <c r="B32" s="11"/>
      <c r="C32" s="11"/>
      <c r="D32" s="11"/>
      <c r="E32" s="11"/>
      <c r="F32" s="13"/>
    </row>
    <row r="33" spans="1:6">
      <c r="A33" s="17"/>
      <c r="B33" s="11"/>
      <c r="C33" s="11"/>
      <c r="D33" s="11"/>
      <c r="E33" s="11"/>
      <c r="F33" s="13"/>
    </row>
    <row r="34" spans="1:6">
      <c r="A34" s="10" t="s">
        <v>23</v>
      </c>
      <c r="B34" s="11"/>
      <c r="C34" s="11"/>
      <c r="D34" s="11"/>
      <c r="E34" s="11"/>
      <c r="F34" s="13"/>
    </row>
    <row r="35" spans="1:6">
      <c r="A35" s="17" t="s">
        <v>24</v>
      </c>
      <c r="B35" s="11"/>
      <c r="C35" s="11"/>
      <c r="D35" s="11"/>
      <c r="E35" s="11"/>
      <c r="F35" s="13"/>
    </row>
    <row r="36" spans="1:6">
      <c r="A36" s="17" t="s">
        <v>25</v>
      </c>
      <c r="B36" s="15">
        <v>10000</v>
      </c>
      <c r="C36" s="11"/>
      <c r="D36" s="11"/>
      <c r="E36" s="11"/>
      <c r="F36" s="13"/>
    </row>
    <row r="37" spans="1:6">
      <c r="A37" s="17" t="s">
        <v>26</v>
      </c>
      <c r="B37" s="15">
        <v>5</v>
      </c>
      <c r="C37" s="11"/>
      <c r="D37" s="11"/>
      <c r="E37" s="11"/>
      <c r="F37" s="13"/>
    </row>
    <row r="38" spans="1:6">
      <c r="A38" s="17" t="s">
        <v>27</v>
      </c>
      <c r="B38" s="15">
        <v>27</v>
      </c>
      <c r="C38" s="11"/>
      <c r="D38" s="11"/>
      <c r="E38" s="11"/>
      <c r="F38" s="13"/>
    </row>
    <row r="39" spans="1:6">
      <c r="A39" s="17" t="s">
        <v>28</v>
      </c>
      <c r="B39" s="20">
        <f>B36*B38</f>
        <v>270000</v>
      </c>
      <c r="C39" s="11"/>
      <c r="D39" s="11"/>
      <c r="E39" s="11"/>
      <c r="F39" s="13"/>
    </row>
    <row r="40" spans="1:6">
      <c r="A40" s="10" t="s">
        <v>105</v>
      </c>
      <c r="B40" s="18">
        <f>B35+B39</f>
        <v>270000</v>
      </c>
      <c r="C40" s="11"/>
      <c r="D40" s="11"/>
      <c r="E40" s="11"/>
      <c r="F40" s="13"/>
    </row>
    <row r="41" spans="1:6" ht="13.5" thickBot="1">
      <c r="A41" s="21"/>
      <c r="B41" s="22"/>
      <c r="C41" s="23"/>
      <c r="D41" s="23"/>
      <c r="E41" s="23"/>
      <c r="F41" s="24"/>
    </row>
    <row r="42" spans="1:6" ht="14.25" thickTop="1" thickBot="1">
      <c r="C42" s="25"/>
      <c r="D42" s="25"/>
      <c r="E42" s="25"/>
      <c r="F42" s="25"/>
    </row>
    <row r="43" spans="1:6" ht="13.5" thickTop="1">
      <c r="A43" s="26" t="s">
        <v>29</v>
      </c>
      <c r="B43" s="27"/>
      <c r="C43" s="25"/>
      <c r="D43" s="25"/>
      <c r="E43" s="25"/>
      <c r="F43" s="25"/>
    </row>
    <row r="44" spans="1:6">
      <c r="A44" s="28" t="s">
        <v>30</v>
      </c>
      <c r="B44" s="29">
        <f>B40</f>
        <v>270000</v>
      </c>
      <c r="C44" s="25"/>
      <c r="D44" s="25"/>
      <c r="E44" s="25"/>
      <c r="F44" s="25"/>
    </row>
    <row r="45" spans="1:6">
      <c r="A45" s="28" t="s">
        <v>31</v>
      </c>
      <c r="B45" s="29">
        <f>F28</f>
        <v>249000</v>
      </c>
      <c r="C45" s="25"/>
      <c r="D45" s="25"/>
      <c r="E45" s="25"/>
      <c r="F45" s="25"/>
    </row>
    <row r="46" spans="1:6">
      <c r="A46" s="28" t="s">
        <v>32</v>
      </c>
      <c r="B46" s="29">
        <f>IF(B44&gt;B45,B44-B45,0)</f>
        <v>21000</v>
      </c>
      <c r="C46" s="25"/>
      <c r="D46" s="25"/>
      <c r="E46" s="25"/>
      <c r="F46" s="25"/>
    </row>
    <row r="47" spans="1:6" ht="13.5" thickBot="1">
      <c r="A47" s="30" t="s">
        <v>33</v>
      </c>
      <c r="B47" s="31">
        <f>IF(B45&gt;B44,B45-B44,0)</f>
        <v>0</v>
      </c>
      <c r="C47" s="25"/>
      <c r="D47" s="25"/>
      <c r="E47" s="25"/>
      <c r="F47" s="25"/>
    </row>
    <row r="48" spans="1:6" ht="14.25" thickTop="1" thickBot="1">
      <c r="A48" s="25"/>
      <c r="B48" s="25"/>
      <c r="C48" s="25"/>
      <c r="D48" s="25"/>
      <c r="E48" s="25"/>
      <c r="F48" s="25"/>
    </row>
    <row r="49" spans="1:6" ht="13.5" thickTop="1">
      <c r="A49" s="32" t="s">
        <v>34</v>
      </c>
      <c r="B49" s="33"/>
      <c r="C49" s="25"/>
      <c r="D49" s="25"/>
      <c r="E49" s="25"/>
      <c r="F49" s="25"/>
    </row>
    <row r="50" spans="1:6">
      <c r="A50" s="34" t="s">
        <v>35</v>
      </c>
      <c r="B50" s="35" t="s">
        <v>36</v>
      </c>
      <c r="C50" s="25"/>
      <c r="D50" s="25"/>
      <c r="E50" s="25"/>
      <c r="F50" s="25"/>
    </row>
    <row r="51" spans="1:6">
      <c r="A51" s="36" t="str">
        <f>A6</f>
        <v>Accounts Receivalbe</v>
      </c>
      <c r="B51" s="37">
        <f>C6</f>
        <v>15000</v>
      </c>
      <c r="C51" s="25"/>
      <c r="D51" s="25"/>
      <c r="E51" s="25"/>
      <c r="F51" s="25"/>
    </row>
    <row r="52" spans="1:6">
      <c r="A52" s="36" t="str">
        <f>A7</f>
        <v>Inventory</v>
      </c>
      <c r="B52" s="37">
        <f>C7</f>
        <v>40000</v>
      </c>
      <c r="C52" s="25"/>
      <c r="D52" s="25"/>
      <c r="E52" s="25"/>
      <c r="F52" s="25"/>
    </row>
    <row r="53" spans="1:6">
      <c r="A53" s="36" t="str">
        <f>A8</f>
        <v>Prepaid Expenses</v>
      </c>
      <c r="B53" s="37">
        <f>C8</f>
        <v>12000</v>
      </c>
      <c r="C53" s="25"/>
      <c r="D53" s="25"/>
      <c r="E53" s="25"/>
      <c r="F53" s="25"/>
    </row>
    <row r="54" spans="1:6">
      <c r="A54" s="36" t="str">
        <f>A9</f>
        <v>Investments</v>
      </c>
      <c r="B54" s="37">
        <f>C9</f>
        <v>33000</v>
      </c>
      <c r="C54" s="25"/>
      <c r="D54" s="25"/>
      <c r="E54" s="25"/>
      <c r="F54" s="25"/>
    </row>
    <row r="55" spans="1:6">
      <c r="A55" s="36">
        <f>A10</f>
        <v>0</v>
      </c>
      <c r="B55" s="37">
        <f>C10</f>
        <v>0</v>
      </c>
      <c r="C55" s="25"/>
      <c r="D55" s="25"/>
      <c r="E55" s="25"/>
      <c r="F55" s="25"/>
    </row>
    <row r="56" spans="1:6">
      <c r="A56" s="36" t="str">
        <f>A14</f>
        <v>Land</v>
      </c>
      <c r="B56" s="37">
        <f>C14</f>
        <v>40000</v>
      </c>
      <c r="C56" s="25"/>
      <c r="D56" s="25"/>
      <c r="E56" s="25"/>
      <c r="F56" s="25"/>
    </row>
    <row r="57" spans="1:6">
      <c r="A57" s="36" t="str">
        <f>A15</f>
        <v>Building</v>
      </c>
      <c r="B57" s="37">
        <f>C15</f>
        <v>85000</v>
      </c>
      <c r="C57" s="25"/>
      <c r="D57" s="25"/>
      <c r="E57" s="25"/>
      <c r="F57" s="25"/>
    </row>
    <row r="58" spans="1:6">
      <c r="A58" s="36" t="str">
        <f>A16</f>
        <v>Equipment</v>
      </c>
      <c r="B58" s="37">
        <f>C16</f>
        <v>50000</v>
      </c>
      <c r="C58" s="25"/>
      <c r="D58" s="25"/>
      <c r="E58" s="25"/>
      <c r="F58" s="25"/>
    </row>
    <row r="59" spans="1:6">
      <c r="A59" s="36">
        <f>A17</f>
        <v>0</v>
      </c>
      <c r="B59" s="37">
        <f>C17</f>
        <v>0</v>
      </c>
      <c r="C59" s="25"/>
      <c r="D59" s="25"/>
      <c r="E59" s="25"/>
      <c r="F59" s="25"/>
    </row>
    <row r="60" spans="1:6">
      <c r="A60" s="36" t="str">
        <f t="shared" ref="A60:A65" si="0">A20</f>
        <v xml:space="preserve">Patent </v>
      </c>
      <c r="B60" s="37">
        <f t="shared" ref="B60:B65" si="1">C20</f>
        <v>12000</v>
      </c>
      <c r="C60" s="25"/>
      <c r="D60" s="25"/>
      <c r="E60" s="25"/>
      <c r="F60" s="25"/>
    </row>
    <row r="61" spans="1:6">
      <c r="A61" s="36" t="str">
        <f t="shared" si="0"/>
        <v>Copyright</v>
      </c>
      <c r="B61" s="37">
        <f t="shared" si="1"/>
        <v>26000</v>
      </c>
      <c r="C61" s="25"/>
      <c r="D61" s="25"/>
      <c r="E61" s="25"/>
      <c r="F61" s="25"/>
    </row>
    <row r="62" spans="1:6">
      <c r="A62" s="36" t="str">
        <f t="shared" si="0"/>
        <v>Goodwill</v>
      </c>
      <c r="B62" s="37">
        <f t="shared" si="1"/>
        <v>0</v>
      </c>
      <c r="C62" s="25"/>
      <c r="D62" s="25"/>
      <c r="E62" s="25"/>
      <c r="F62" s="25"/>
    </row>
    <row r="63" spans="1:6">
      <c r="A63" s="36">
        <f t="shared" si="0"/>
        <v>0</v>
      </c>
      <c r="B63" s="37">
        <f t="shared" si="1"/>
        <v>0</v>
      </c>
      <c r="C63" s="25"/>
      <c r="D63" s="25"/>
      <c r="E63" s="25"/>
      <c r="F63" s="25"/>
    </row>
    <row r="64" spans="1:6">
      <c r="A64" s="36">
        <f t="shared" si="0"/>
        <v>0</v>
      </c>
      <c r="B64" s="37">
        <f t="shared" si="1"/>
        <v>0</v>
      </c>
      <c r="C64" s="25"/>
      <c r="D64" s="25"/>
      <c r="E64" s="25"/>
      <c r="F64" s="25"/>
    </row>
    <row r="65" spans="1:6">
      <c r="A65" s="36">
        <f t="shared" si="0"/>
        <v>0</v>
      </c>
      <c r="B65" s="37">
        <f t="shared" si="1"/>
        <v>0</v>
      </c>
      <c r="C65" s="25"/>
      <c r="D65" s="25"/>
      <c r="E65" s="25"/>
      <c r="F65" s="25"/>
    </row>
    <row r="66" spans="1:6">
      <c r="A66" s="36" t="str">
        <f>D6</f>
        <v>Accounts Payable</v>
      </c>
      <c r="B66" s="37">
        <f>-F6</f>
        <v>-22000</v>
      </c>
      <c r="C66" s="25"/>
      <c r="D66" s="25"/>
      <c r="E66" s="25"/>
      <c r="F66" s="25"/>
    </row>
    <row r="67" spans="1:6">
      <c r="A67" s="36" t="str">
        <f>D7</f>
        <v>Interest Payable</v>
      </c>
      <c r="B67" s="37">
        <f>-F7</f>
        <v>-2000</v>
      </c>
      <c r="C67" s="25"/>
      <c r="D67" s="25"/>
      <c r="E67" s="25"/>
      <c r="F67" s="25"/>
    </row>
    <row r="68" spans="1:6">
      <c r="A68" s="36">
        <f>D8</f>
        <v>0</v>
      </c>
      <c r="B68" s="37">
        <f>-F8</f>
        <v>0</v>
      </c>
      <c r="C68" s="25"/>
      <c r="D68" s="25"/>
      <c r="E68" s="25"/>
      <c r="F68" s="25"/>
    </row>
    <row r="69" spans="1:6">
      <c r="A69" s="36">
        <f>D9</f>
        <v>0</v>
      </c>
      <c r="B69" s="37">
        <f>-F9</f>
        <v>0</v>
      </c>
      <c r="C69" s="25"/>
      <c r="D69" s="25"/>
      <c r="E69" s="25"/>
      <c r="F69" s="25"/>
    </row>
    <row r="70" spans="1:6">
      <c r="A70" s="36">
        <f>D10</f>
        <v>0</v>
      </c>
      <c r="B70" s="37">
        <f>-F10</f>
        <v>0</v>
      </c>
      <c r="C70" s="25"/>
      <c r="D70" s="25"/>
      <c r="E70" s="25"/>
      <c r="F70" s="25"/>
    </row>
    <row r="71" spans="1:6">
      <c r="A71" s="36" t="str">
        <f>D13</f>
        <v>Long-term Notes Payable</v>
      </c>
      <c r="B71" s="37">
        <f>-F13</f>
        <v>-40000</v>
      </c>
      <c r="C71" s="25"/>
      <c r="D71" s="25"/>
      <c r="E71" s="25"/>
      <c r="F71" s="25"/>
    </row>
    <row r="72" spans="1:6">
      <c r="A72" s="36">
        <f>D14</f>
        <v>0</v>
      </c>
      <c r="B72" s="37">
        <f>-F14</f>
        <v>0</v>
      </c>
      <c r="C72" s="25"/>
      <c r="D72" s="25"/>
      <c r="E72" s="25"/>
      <c r="F72" s="25"/>
    </row>
    <row r="73" spans="1:6">
      <c r="A73" s="36">
        <f>D15</f>
        <v>0</v>
      </c>
      <c r="B73" s="37">
        <f>-F15</f>
        <v>0</v>
      </c>
      <c r="C73" s="25"/>
      <c r="D73" s="25"/>
      <c r="E73" s="25"/>
      <c r="F73" s="25"/>
    </row>
    <row r="74" spans="1:6">
      <c r="A74" s="36">
        <f>D16</f>
        <v>0</v>
      </c>
      <c r="B74" s="37">
        <f>-F16</f>
        <v>0</v>
      </c>
      <c r="C74" s="25"/>
      <c r="D74" s="25"/>
      <c r="E74" s="25"/>
      <c r="F74" s="25"/>
    </row>
    <row r="75" spans="1:6">
      <c r="A75" s="36" t="s">
        <v>24</v>
      </c>
      <c r="B75" s="37">
        <f>-B35</f>
        <v>0</v>
      </c>
      <c r="C75" s="25"/>
      <c r="D75" s="25"/>
      <c r="E75" s="25"/>
      <c r="F75" s="25"/>
    </row>
    <row r="76" spans="1:6">
      <c r="A76" s="36" t="s">
        <v>15</v>
      </c>
      <c r="B76" s="37">
        <f>-(B36*B37)</f>
        <v>-50000</v>
      </c>
      <c r="C76" s="25"/>
      <c r="D76" s="25"/>
      <c r="E76" s="25"/>
      <c r="F76" s="25"/>
    </row>
    <row r="77" spans="1:6">
      <c r="A77" s="36" t="s">
        <v>37</v>
      </c>
      <c r="B77" s="37">
        <f>-(B39+B76)</f>
        <v>-220000</v>
      </c>
      <c r="C77" s="25"/>
      <c r="D77" s="25"/>
      <c r="E77" s="25"/>
      <c r="F77" s="25"/>
    </row>
    <row r="78" spans="1:6">
      <c r="A78" s="36" t="s">
        <v>32</v>
      </c>
      <c r="B78" s="37">
        <f>B46</f>
        <v>21000</v>
      </c>
      <c r="C78" s="25"/>
      <c r="D78" s="25"/>
      <c r="E78" s="25"/>
      <c r="F78" s="25"/>
    </row>
    <row r="79" spans="1:6">
      <c r="A79" s="36" t="s">
        <v>33</v>
      </c>
      <c r="B79" s="37">
        <f>-B47</f>
        <v>0</v>
      </c>
      <c r="C79" s="25"/>
      <c r="D79" s="25"/>
      <c r="E79" s="25"/>
      <c r="F79" s="25"/>
    </row>
    <row r="80" spans="1:6" ht="13.5" thickBot="1">
      <c r="A80" s="38" t="s">
        <v>38</v>
      </c>
      <c r="B80" s="39">
        <f>SUM(B51:B79)</f>
        <v>0</v>
      </c>
      <c r="C80" s="25"/>
      <c r="D80" s="25"/>
      <c r="E80" s="25"/>
      <c r="F80" s="25"/>
    </row>
    <row r="81" spans="1:6" ht="13.5" thickTop="1">
      <c r="A81" s="25"/>
      <c r="B81" s="25"/>
      <c r="C81" s="25"/>
      <c r="D81" s="25"/>
      <c r="E81" s="25"/>
      <c r="F81" s="25"/>
    </row>
  </sheetData>
  <phoneticPr fontId="6" type="noConversion"/>
  <pageMargins left="0.75" right="0.75" top="1" bottom="1" header="0.5" footer="0.5"/>
  <headerFooter alignWithMargins="0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I81"/>
  <sheetViews>
    <sheetView tabSelected="1" workbookViewId="0">
      <selection activeCell="B11" sqref="B11"/>
    </sheetView>
  </sheetViews>
  <sheetFormatPr defaultRowHeight="12.75"/>
  <cols>
    <col min="1" max="1" width="33" customWidth="1"/>
    <col min="2" max="2" width="22.7109375" customWidth="1"/>
    <col min="3" max="3" width="10.42578125" bestFit="1" customWidth="1"/>
    <col min="4" max="4" width="29" bestFit="1" customWidth="1"/>
    <col min="5" max="5" width="11.85546875" customWidth="1"/>
    <col min="6" max="6" width="12.5703125" customWidth="1"/>
    <col min="7" max="8" width="12.28515625" bestFit="1" customWidth="1"/>
    <col min="9" max="9" width="11.28515625" bestFit="1" customWidth="1"/>
  </cols>
  <sheetData>
    <row r="1" spans="1:9" ht="13.5" thickTop="1">
      <c r="A1" s="1" t="s">
        <v>0</v>
      </c>
      <c r="B1" s="45" t="s">
        <v>103</v>
      </c>
      <c r="C1" s="3"/>
      <c r="D1" s="48" t="s">
        <v>108</v>
      </c>
      <c r="E1" s="3"/>
      <c r="F1" s="4"/>
    </row>
    <row r="2" spans="1:9">
      <c r="A2" s="5" t="s">
        <v>1</v>
      </c>
      <c r="B2" s="47">
        <v>40908</v>
      </c>
      <c r="C2" s="6"/>
      <c r="D2" s="6"/>
      <c r="E2" s="6"/>
      <c r="F2" s="7"/>
    </row>
    <row r="3" spans="1:9">
      <c r="A3" s="5"/>
      <c r="B3" s="6"/>
      <c r="C3" s="6"/>
      <c r="D3" s="6"/>
      <c r="E3" s="6"/>
      <c r="F3" s="7"/>
    </row>
    <row r="4" spans="1:9">
      <c r="A4" s="5"/>
      <c r="B4" s="8" t="s">
        <v>2</v>
      </c>
      <c r="C4" s="8" t="s">
        <v>3</v>
      </c>
      <c r="D4" s="6"/>
      <c r="E4" s="8" t="s">
        <v>2</v>
      </c>
      <c r="F4" s="9" t="s">
        <v>3</v>
      </c>
    </row>
    <row r="5" spans="1:9">
      <c r="A5" s="10" t="s">
        <v>4</v>
      </c>
      <c r="B5" s="11"/>
      <c r="C5" s="11"/>
      <c r="D5" s="12" t="s">
        <v>5</v>
      </c>
      <c r="E5" s="11"/>
      <c r="F5" s="13"/>
    </row>
    <row r="6" spans="1:9">
      <c r="A6" s="14" t="s">
        <v>4</v>
      </c>
      <c r="B6" s="15">
        <v>100000</v>
      </c>
      <c r="C6" s="15">
        <v>100000</v>
      </c>
      <c r="D6" s="15" t="s">
        <v>5</v>
      </c>
      <c r="E6" s="15">
        <v>150000</v>
      </c>
      <c r="F6" s="16">
        <v>150000</v>
      </c>
    </row>
    <row r="7" spans="1:9">
      <c r="A7" s="14"/>
      <c r="B7" s="15"/>
      <c r="C7" s="15"/>
      <c r="D7" s="11"/>
      <c r="E7" s="11"/>
      <c r="F7" s="13"/>
    </row>
    <row r="8" spans="1:9">
      <c r="A8" s="14"/>
      <c r="B8" s="15"/>
      <c r="C8" s="15"/>
      <c r="D8" s="11"/>
      <c r="E8" s="11"/>
      <c r="F8" s="13"/>
    </row>
    <row r="9" spans="1:9">
      <c r="A9" s="17"/>
      <c r="B9" s="11"/>
      <c r="C9" s="11"/>
      <c r="D9" s="11"/>
      <c r="E9" s="11"/>
      <c r="F9" s="13"/>
    </row>
    <row r="10" spans="1:9">
      <c r="A10" s="17"/>
      <c r="B10" s="11"/>
      <c r="C10" s="11"/>
      <c r="D10" s="11"/>
      <c r="E10" s="11"/>
      <c r="F10" s="13"/>
    </row>
    <row r="11" spans="1:9">
      <c r="A11" s="10" t="s">
        <v>6</v>
      </c>
      <c r="B11" s="18">
        <f>SUM(B6:B10)</f>
        <v>100000</v>
      </c>
      <c r="C11" s="18">
        <f>SUM(C6:C10)</f>
        <v>100000</v>
      </c>
      <c r="D11" s="12" t="s">
        <v>7</v>
      </c>
      <c r="E11" s="18">
        <f>SUM(E6:E10)</f>
        <v>150000</v>
      </c>
      <c r="F11" s="19">
        <f>SUM(F6:F10)</f>
        <v>150000</v>
      </c>
    </row>
    <row r="12" spans="1:9">
      <c r="A12" s="10"/>
      <c r="B12" s="11"/>
      <c r="C12" s="11"/>
      <c r="D12" s="12" t="s">
        <v>8</v>
      </c>
      <c r="E12" s="11"/>
      <c r="F12" s="13"/>
    </row>
    <row r="13" spans="1:9">
      <c r="A13" s="10" t="s">
        <v>9</v>
      </c>
      <c r="B13" s="11"/>
      <c r="C13" s="11"/>
      <c r="D13" s="15" t="s">
        <v>91</v>
      </c>
      <c r="E13" s="15">
        <v>35000</v>
      </c>
      <c r="F13" s="43">
        <f>-PV(0.12,5,9233)</f>
        <v>33282.898676251447</v>
      </c>
    </row>
    <row r="14" spans="1:9">
      <c r="A14" s="14" t="s">
        <v>88</v>
      </c>
      <c r="B14" s="15">
        <v>520000</v>
      </c>
      <c r="C14" s="15">
        <v>580000</v>
      </c>
      <c r="D14" s="15" t="s">
        <v>93</v>
      </c>
      <c r="E14" s="15"/>
      <c r="F14" s="16">
        <v>50000</v>
      </c>
    </row>
    <row r="15" spans="1:9">
      <c r="A15" s="14" t="s">
        <v>94</v>
      </c>
      <c r="B15" s="15">
        <v>730000</v>
      </c>
      <c r="C15" s="15">
        <v>710605</v>
      </c>
      <c r="D15" s="15"/>
      <c r="E15" s="15"/>
      <c r="F15" s="16"/>
      <c r="G15" s="42"/>
      <c r="H15" s="42"/>
      <c r="I15" s="42"/>
    </row>
    <row r="16" spans="1:9">
      <c r="A16" s="14" t="s">
        <v>89</v>
      </c>
      <c r="B16" s="15">
        <v>40000</v>
      </c>
      <c r="C16" s="15">
        <v>60000</v>
      </c>
      <c r="D16" s="11"/>
      <c r="E16" s="11"/>
      <c r="F16" s="13"/>
      <c r="H16" s="42"/>
    </row>
    <row r="17" spans="1:6">
      <c r="A17" s="17" t="s">
        <v>90</v>
      </c>
      <c r="B17" s="11">
        <v>250000</v>
      </c>
      <c r="C17" s="11">
        <v>500000</v>
      </c>
      <c r="D17" s="12" t="s">
        <v>10</v>
      </c>
      <c r="E17" s="18">
        <f>SUM(E13:E16)</f>
        <v>35000</v>
      </c>
      <c r="F17" s="19">
        <f>SUM(F13:F16)</f>
        <v>83282.89867625144</v>
      </c>
    </row>
    <row r="18" spans="1:6">
      <c r="A18" s="10" t="s">
        <v>11</v>
      </c>
      <c r="B18" s="18">
        <f>SUM(B14:B17)</f>
        <v>1540000</v>
      </c>
      <c r="C18" s="18">
        <f>SUM(C14:C17)</f>
        <v>1850605</v>
      </c>
      <c r="D18" s="12" t="s">
        <v>12</v>
      </c>
      <c r="E18" s="18">
        <f>E11+E17</f>
        <v>185000</v>
      </c>
      <c r="F18" s="19">
        <f>F11+F17</f>
        <v>233282.89867625144</v>
      </c>
    </row>
    <row r="19" spans="1:6">
      <c r="A19" s="10" t="s">
        <v>13</v>
      </c>
      <c r="B19" s="11"/>
      <c r="C19" s="11"/>
      <c r="D19" s="12" t="s">
        <v>14</v>
      </c>
      <c r="E19" s="11"/>
      <c r="F19" s="13"/>
    </row>
    <row r="20" spans="1:6">
      <c r="A20" s="14" t="s">
        <v>92</v>
      </c>
      <c r="B20" s="11"/>
      <c r="C20" s="15">
        <v>200000</v>
      </c>
      <c r="D20" s="11" t="s">
        <v>15</v>
      </c>
      <c r="E20" s="15">
        <v>100000</v>
      </c>
      <c r="F20" s="13"/>
    </row>
    <row r="21" spans="1:6">
      <c r="A21" s="17"/>
      <c r="B21" s="11"/>
      <c r="C21" s="11"/>
      <c r="D21" s="11" t="s">
        <v>16</v>
      </c>
      <c r="E21" s="15">
        <v>400000</v>
      </c>
      <c r="F21" s="13"/>
    </row>
    <row r="22" spans="1:6">
      <c r="A22" s="5"/>
      <c r="B22" s="6"/>
      <c r="C22" s="11"/>
      <c r="D22" s="11" t="s">
        <v>17</v>
      </c>
      <c r="E22" s="15">
        <v>955000</v>
      </c>
      <c r="F22" s="13"/>
    </row>
    <row r="23" spans="1:6">
      <c r="A23" s="17"/>
      <c r="B23" s="11"/>
      <c r="C23" s="11"/>
      <c r="D23" s="12" t="s">
        <v>18</v>
      </c>
      <c r="E23" s="18">
        <f>SUM(E20:E22)</f>
        <v>1455000</v>
      </c>
      <c r="F23" s="13"/>
    </row>
    <row r="24" spans="1:6">
      <c r="A24" s="17"/>
      <c r="B24" s="11"/>
      <c r="C24" s="11"/>
      <c r="D24" s="11"/>
      <c r="E24" s="11"/>
      <c r="F24" s="13"/>
    </row>
    <row r="25" spans="1:6">
      <c r="A25" s="17"/>
      <c r="B25" s="11"/>
      <c r="C25" s="11"/>
      <c r="D25" s="11"/>
      <c r="E25" s="11"/>
      <c r="F25" s="13"/>
    </row>
    <row r="26" spans="1:6">
      <c r="A26" s="10" t="s">
        <v>19</v>
      </c>
      <c r="B26" s="18">
        <f>SUM(B20:B25)</f>
        <v>0</v>
      </c>
      <c r="C26" s="18">
        <f>SUM(C20:C25)</f>
        <v>200000</v>
      </c>
      <c r="D26" s="11"/>
      <c r="E26" s="11"/>
      <c r="F26" s="13"/>
    </row>
    <row r="27" spans="1:6">
      <c r="A27" s="10" t="s">
        <v>20</v>
      </c>
      <c r="B27" s="18">
        <f>B11+B18+B26</f>
        <v>1640000</v>
      </c>
      <c r="C27" s="18">
        <f>C11+C12+C18+C26</f>
        <v>2150605</v>
      </c>
      <c r="D27" s="12" t="s">
        <v>21</v>
      </c>
      <c r="E27" s="18">
        <f>E18+E23</f>
        <v>1640000</v>
      </c>
      <c r="F27" s="13"/>
    </row>
    <row r="28" spans="1:6">
      <c r="A28" s="17"/>
      <c r="B28" s="11"/>
      <c r="C28" s="11"/>
      <c r="D28" s="12" t="s">
        <v>22</v>
      </c>
      <c r="E28" s="12"/>
      <c r="F28" s="19">
        <f>C27-F18</f>
        <v>1917322.1013237485</v>
      </c>
    </row>
    <row r="29" spans="1:6">
      <c r="A29" s="17"/>
      <c r="B29" s="11"/>
      <c r="C29" s="11"/>
      <c r="D29" s="11"/>
      <c r="E29" s="11"/>
      <c r="F29" s="13"/>
    </row>
    <row r="30" spans="1:6">
      <c r="A30" s="17"/>
      <c r="B30" s="11"/>
      <c r="C30" s="11"/>
      <c r="D30" s="11"/>
      <c r="E30" s="11"/>
      <c r="F30" s="13"/>
    </row>
    <row r="31" spans="1:6">
      <c r="A31" s="17"/>
      <c r="B31" s="11"/>
      <c r="C31" s="11"/>
      <c r="D31" s="11"/>
      <c r="E31" s="11"/>
      <c r="F31" s="13"/>
    </row>
    <row r="32" spans="1:6">
      <c r="A32" s="17"/>
      <c r="B32" s="11"/>
      <c r="C32" s="11"/>
      <c r="D32" s="11"/>
      <c r="E32" s="11"/>
      <c r="F32" s="13"/>
    </row>
    <row r="33" spans="1:6">
      <c r="A33" s="17"/>
      <c r="B33" s="11"/>
      <c r="C33" s="11"/>
      <c r="D33" s="11"/>
      <c r="E33" s="11"/>
      <c r="F33" s="13"/>
    </row>
    <row r="34" spans="1:6">
      <c r="A34" s="10" t="s">
        <v>23</v>
      </c>
      <c r="B34" s="11"/>
      <c r="C34" s="11"/>
      <c r="D34" s="11"/>
      <c r="E34" s="11"/>
      <c r="F34" s="13"/>
    </row>
    <row r="35" spans="1:6">
      <c r="A35" s="17" t="s">
        <v>24</v>
      </c>
      <c r="B35" s="11">
        <v>2300000</v>
      </c>
      <c r="C35" s="11"/>
      <c r="D35" s="11"/>
      <c r="E35" s="11"/>
      <c r="F35" s="13"/>
    </row>
    <row r="36" spans="1:6">
      <c r="A36" s="17" t="s">
        <v>25</v>
      </c>
      <c r="B36" s="15"/>
      <c r="C36" s="11"/>
      <c r="D36" s="11"/>
      <c r="E36" s="11"/>
      <c r="F36" s="13"/>
    </row>
    <row r="37" spans="1:6">
      <c r="A37" s="17" t="s">
        <v>26</v>
      </c>
      <c r="B37" s="15"/>
      <c r="C37" s="11"/>
      <c r="D37" s="11"/>
      <c r="E37" s="11"/>
      <c r="F37" s="13"/>
    </row>
    <row r="38" spans="1:6">
      <c r="A38" s="17" t="s">
        <v>27</v>
      </c>
      <c r="B38" s="15"/>
      <c r="C38" s="11"/>
      <c r="D38" s="11"/>
      <c r="E38" s="11"/>
      <c r="F38" s="13"/>
    </row>
    <row r="39" spans="1:6">
      <c r="A39" s="17" t="s">
        <v>28</v>
      </c>
      <c r="B39" s="20">
        <f>B36*B38</f>
        <v>0</v>
      </c>
      <c r="C39" s="11"/>
      <c r="D39" s="11"/>
      <c r="E39" s="11"/>
      <c r="F39" s="13"/>
    </row>
    <row r="40" spans="1:6">
      <c r="A40" s="10" t="s">
        <v>105</v>
      </c>
      <c r="B40" s="18">
        <f>B35+B39</f>
        <v>2300000</v>
      </c>
      <c r="C40" s="11"/>
      <c r="D40" s="11"/>
      <c r="E40" s="11"/>
      <c r="F40" s="13"/>
    </row>
    <row r="41" spans="1:6" ht="13.5" thickBot="1">
      <c r="A41" s="21"/>
      <c r="B41" s="22"/>
      <c r="C41" s="23"/>
      <c r="D41" s="23"/>
      <c r="E41" s="23"/>
      <c r="F41" s="24"/>
    </row>
    <row r="42" spans="1:6" ht="14.25" thickTop="1" thickBot="1">
      <c r="C42" s="25"/>
      <c r="D42" s="25"/>
      <c r="E42" s="25"/>
      <c r="F42" s="25"/>
    </row>
    <row r="43" spans="1:6" ht="13.5" thickTop="1">
      <c r="A43" s="26" t="s">
        <v>29</v>
      </c>
      <c r="B43" s="27"/>
      <c r="C43" s="25"/>
      <c r="D43" s="25"/>
      <c r="E43" s="25"/>
      <c r="F43" s="25"/>
    </row>
    <row r="44" spans="1:6">
      <c r="A44" s="28" t="s">
        <v>30</v>
      </c>
      <c r="B44" s="29">
        <f>B40</f>
        <v>2300000</v>
      </c>
      <c r="C44" s="25"/>
      <c r="D44" s="25"/>
      <c r="E44" s="25"/>
      <c r="F44" s="25"/>
    </row>
    <row r="45" spans="1:6">
      <c r="A45" s="28" t="s">
        <v>31</v>
      </c>
      <c r="B45" s="29">
        <f>F28</f>
        <v>1917322.1013237485</v>
      </c>
      <c r="C45" s="25"/>
      <c r="D45" s="25"/>
      <c r="E45" s="25"/>
      <c r="F45" s="25"/>
    </row>
    <row r="46" spans="1:6">
      <c r="A46" s="28" t="s">
        <v>32</v>
      </c>
      <c r="B46" s="29">
        <f>IF(B44&gt;B45,B44-B45,0)</f>
        <v>382677.89867625153</v>
      </c>
      <c r="C46" s="25"/>
      <c r="D46" s="25"/>
      <c r="E46" s="25"/>
      <c r="F46" s="25"/>
    </row>
    <row r="47" spans="1:6" ht="13.5" thickBot="1">
      <c r="A47" s="30" t="s">
        <v>33</v>
      </c>
      <c r="B47" s="31">
        <f>IF(B45&gt;B44,B45-B44,0)</f>
        <v>0</v>
      </c>
      <c r="C47" s="25"/>
      <c r="D47" s="25"/>
      <c r="E47" s="25"/>
      <c r="F47" s="25"/>
    </row>
    <row r="48" spans="1:6" ht="14.25" thickTop="1" thickBot="1">
      <c r="A48" s="25"/>
      <c r="B48" s="25"/>
      <c r="C48" s="25"/>
      <c r="D48" s="25"/>
      <c r="E48" s="25"/>
      <c r="F48" s="25"/>
    </row>
    <row r="49" spans="1:6" ht="13.5" thickTop="1">
      <c r="A49" s="32" t="s">
        <v>34</v>
      </c>
      <c r="B49" s="33"/>
      <c r="C49" s="25"/>
      <c r="D49" s="25"/>
      <c r="E49" s="25"/>
      <c r="F49" s="25"/>
    </row>
    <row r="50" spans="1:6">
      <c r="A50" s="34" t="s">
        <v>35</v>
      </c>
      <c r="B50" s="35" t="s">
        <v>36</v>
      </c>
      <c r="C50" s="25"/>
      <c r="D50" s="25"/>
      <c r="E50" s="25"/>
      <c r="F50" s="25"/>
    </row>
    <row r="51" spans="1:6">
      <c r="A51" s="36" t="str">
        <f>A6</f>
        <v>Current Assets</v>
      </c>
      <c r="B51" s="37">
        <f>C6</f>
        <v>100000</v>
      </c>
      <c r="C51" s="25"/>
      <c r="D51" s="25"/>
      <c r="E51" s="25"/>
      <c r="F51" s="25"/>
    </row>
    <row r="52" spans="1:6">
      <c r="A52" s="36">
        <f>A7</f>
        <v>0</v>
      </c>
      <c r="B52" s="37">
        <f>C7</f>
        <v>0</v>
      </c>
      <c r="C52" s="25"/>
      <c r="D52" s="25"/>
      <c r="E52" s="25"/>
      <c r="F52" s="25"/>
    </row>
    <row r="53" spans="1:6">
      <c r="A53" s="36">
        <f>A8</f>
        <v>0</v>
      </c>
      <c r="B53" s="37">
        <f>C8</f>
        <v>0</v>
      </c>
      <c r="C53" s="25"/>
      <c r="D53" s="25"/>
      <c r="E53" s="25"/>
      <c r="F53" s="25"/>
    </row>
    <row r="54" spans="1:6">
      <c r="A54" s="36">
        <f>A9</f>
        <v>0</v>
      </c>
      <c r="B54" s="37">
        <f>C9</f>
        <v>0</v>
      </c>
      <c r="C54" s="25"/>
      <c r="D54" s="25"/>
      <c r="E54" s="25"/>
      <c r="F54" s="25"/>
    </row>
    <row r="55" spans="1:6">
      <c r="A55" s="36">
        <f>A10</f>
        <v>0</v>
      </c>
      <c r="B55" s="37">
        <f>C10</f>
        <v>0</v>
      </c>
      <c r="C55" s="25"/>
      <c r="D55" s="25"/>
      <c r="E55" s="25"/>
      <c r="F55" s="25"/>
    </row>
    <row r="56" spans="1:6">
      <c r="A56" s="36" t="str">
        <f>A14</f>
        <v>Assets Under Operating Leases</v>
      </c>
      <c r="B56" s="37">
        <f>C14</f>
        <v>580000</v>
      </c>
      <c r="C56" s="25"/>
      <c r="D56" s="25"/>
      <c r="E56" s="25"/>
      <c r="F56" s="25"/>
    </row>
    <row r="57" spans="1:6">
      <c r="A57" s="36" t="str">
        <f>A15</f>
        <v>Net Investment in Direct Financing</v>
      </c>
      <c r="B57" s="37">
        <f>C15</f>
        <v>710605</v>
      </c>
      <c r="C57" s="25"/>
      <c r="D57" s="25"/>
      <c r="E57" s="25"/>
      <c r="F57" s="25"/>
    </row>
    <row r="58" spans="1:6">
      <c r="A58" s="36" t="str">
        <f>A16</f>
        <v>Lease Equipment under Capital Lease</v>
      </c>
      <c r="B58" s="37">
        <f>C16</f>
        <v>60000</v>
      </c>
      <c r="C58" s="25"/>
      <c r="D58" s="25"/>
      <c r="E58" s="25"/>
      <c r="F58" s="25"/>
    </row>
    <row r="59" spans="1:6">
      <c r="A59" s="36" t="str">
        <f>A17</f>
        <v>Land and Buildings</v>
      </c>
      <c r="B59" s="37">
        <f>C17</f>
        <v>500000</v>
      </c>
      <c r="C59" s="25"/>
      <c r="D59" s="49" t="s">
        <v>104</v>
      </c>
      <c r="E59" s="25"/>
      <c r="F59" s="25"/>
    </row>
    <row r="60" spans="1:6">
      <c r="A60" s="36" t="str">
        <f t="shared" ref="A60:A65" si="0">A20</f>
        <v>R&amp;D</v>
      </c>
      <c r="B60" s="37">
        <f t="shared" ref="B60:B65" si="1">C20</f>
        <v>200000</v>
      </c>
      <c r="C60" s="25"/>
      <c r="D60" s="25"/>
      <c r="E60" s="25"/>
      <c r="F60" s="25"/>
    </row>
    <row r="61" spans="1:6">
      <c r="A61" s="36">
        <f t="shared" si="0"/>
        <v>0</v>
      </c>
      <c r="B61" s="37">
        <f t="shared" si="1"/>
        <v>0</v>
      </c>
      <c r="C61" s="25"/>
      <c r="D61" s="25"/>
      <c r="E61" s="25"/>
      <c r="F61" s="25"/>
    </row>
    <row r="62" spans="1:6">
      <c r="A62" s="36">
        <f t="shared" si="0"/>
        <v>0</v>
      </c>
      <c r="B62" s="37">
        <f t="shared" si="1"/>
        <v>0</v>
      </c>
      <c r="C62" s="25"/>
      <c r="D62" s="25"/>
      <c r="E62" s="25"/>
      <c r="F62" s="25"/>
    </row>
    <row r="63" spans="1:6">
      <c r="A63" s="36">
        <f t="shared" si="0"/>
        <v>0</v>
      </c>
      <c r="B63" s="37">
        <f t="shared" si="1"/>
        <v>0</v>
      </c>
      <c r="C63" s="25"/>
      <c r="D63" s="25"/>
      <c r="E63" s="25"/>
      <c r="F63" s="25"/>
    </row>
    <row r="64" spans="1:6">
      <c r="A64" s="36">
        <f t="shared" si="0"/>
        <v>0</v>
      </c>
      <c r="B64" s="37">
        <f t="shared" si="1"/>
        <v>0</v>
      </c>
      <c r="C64" s="25"/>
      <c r="D64" s="25"/>
      <c r="E64" s="25"/>
      <c r="F64" s="25"/>
    </row>
    <row r="65" spans="1:6">
      <c r="A65" s="36">
        <f t="shared" si="0"/>
        <v>0</v>
      </c>
      <c r="B65" s="37">
        <f t="shared" si="1"/>
        <v>0</v>
      </c>
      <c r="C65" s="25"/>
      <c r="D65" s="25"/>
      <c r="E65" s="25"/>
      <c r="F65" s="25"/>
    </row>
    <row r="66" spans="1:6">
      <c r="A66" s="36" t="str">
        <f>D6</f>
        <v>Current Liabilities</v>
      </c>
      <c r="B66" s="37">
        <f>-F6</f>
        <v>-150000</v>
      </c>
      <c r="C66" s="25"/>
      <c r="D66" s="25"/>
      <c r="E66" s="25"/>
      <c r="F66" s="25"/>
    </row>
    <row r="67" spans="1:6">
      <c r="A67" s="36">
        <f>D7</f>
        <v>0</v>
      </c>
      <c r="B67" s="37">
        <f>-F7</f>
        <v>0</v>
      </c>
      <c r="C67" s="25"/>
      <c r="D67" s="25"/>
      <c r="E67" s="25"/>
      <c r="F67" s="25"/>
    </row>
    <row r="68" spans="1:6">
      <c r="A68" s="36">
        <f>D8</f>
        <v>0</v>
      </c>
      <c r="B68" s="37">
        <f>-F8</f>
        <v>0</v>
      </c>
      <c r="C68" s="25"/>
      <c r="D68" s="25"/>
      <c r="E68" s="25"/>
      <c r="F68" s="25"/>
    </row>
    <row r="69" spans="1:6">
      <c r="A69" s="36">
        <f>D9</f>
        <v>0</v>
      </c>
      <c r="B69" s="37">
        <f>-F9</f>
        <v>0</v>
      </c>
      <c r="C69" s="25"/>
      <c r="D69" s="25"/>
      <c r="E69" s="25"/>
      <c r="F69" s="25"/>
    </row>
    <row r="70" spans="1:6">
      <c r="A70" s="36">
        <f>D10</f>
        <v>0</v>
      </c>
      <c r="B70" s="37">
        <f>-F10</f>
        <v>0</v>
      </c>
      <c r="C70" s="25"/>
      <c r="D70" s="25"/>
      <c r="E70" s="25"/>
      <c r="F70" s="25"/>
    </row>
    <row r="71" spans="1:6">
      <c r="A71" s="36" t="str">
        <f>D13</f>
        <v>Obligations under Capital Lease</v>
      </c>
      <c r="B71" s="37">
        <f>-F13</f>
        <v>-33282.898676251447</v>
      </c>
      <c r="C71" s="25"/>
      <c r="D71" s="25"/>
      <c r="E71" s="25"/>
      <c r="F71" s="25"/>
    </row>
    <row r="72" spans="1:6">
      <c r="A72" s="36" t="str">
        <f>D14</f>
        <v>Estimated Lawsuit Liabilities</v>
      </c>
      <c r="B72" s="37">
        <f>-F14</f>
        <v>-50000</v>
      </c>
      <c r="C72" s="25"/>
      <c r="D72" s="25"/>
      <c r="E72" s="25"/>
      <c r="F72" s="25"/>
    </row>
    <row r="73" spans="1:6">
      <c r="A73" s="36">
        <f>D15</f>
        <v>0</v>
      </c>
      <c r="B73" s="37">
        <f>-F15</f>
        <v>0</v>
      </c>
      <c r="C73" s="25"/>
      <c r="D73" s="25"/>
      <c r="E73" s="25"/>
      <c r="F73" s="25"/>
    </row>
    <row r="74" spans="1:6">
      <c r="A74" s="36">
        <f>D16</f>
        <v>0</v>
      </c>
      <c r="B74" s="37">
        <f>-F16</f>
        <v>0</v>
      </c>
      <c r="C74" s="25"/>
      <c r="D74" s="25"/>
      <c r="E74" s="25"/>
      <c r="F74" s="25"/>
    </row>
    <row r="75" spans="1:6">
      <c r="A75" s="36" t="s">
        <v>24</v>
      </c>
      <c r="B75" s="37">
        <f>-B35</f>
        <v>-2300000</v>
      </c>
      <c r="C75" s="25"/>
      <c r="D75" s="25"/>
      <c r="E75" s="25"/>
      <c r="F75" s="25"/>
    </row>
    <row r="76" spans="1:6">
      <c r="A76" s="36" t="s">
        <v>15</v>
      </c>
      <c r="B76" s="37">
        <f>-(B36*B37)</f>
        <v>0</v>
      </c>
      <c r="C76" s="25"/>
      <c r="D76" s="25"/>
      <c r="E76" s="25"/>
      <c r="F76" s="25"/>
    </row>
    <row r="77" spans="1:6">
      <c r="A77" s="36" t="s">
        <v>37</v>
      </c>
      <c r="B77" s="37">
        <f>-(B39+B76)</f>
        <v>0</v>
      </c>
      <c r="C77" s="25"/>
      <c r="D77" s="25"/>
      <c r="E77" s="25"/>
      <c r="F77" s="25"/>
    </row>
    <row r="78" spans="1:6">
      <c r="A78" s="36" t="s">
        <v>32</v>
      </c>
      <c r="B78" s="37">
        <f>B46</f>
        <v>382677.89867625153</v>
      </c>
      <c r="C78" s="25"/>
      <c r="D78" s="25"/>
      <c r="E78" s="25"/>
      <c r="F78" s="25"/>
    </row>
    <row r="79" spans="1:6">
      <c r="A79" s="36" t="s">
        <v>33</v>
      </c>
      <c r="B79" s="37">
        <f>-B47</f>
        <v>0</v>
      </c>
      <c r="C79" s="25"/>
      <c r="D79" s="25"/>
      <c r="E79" s="25"/>
      <c r="F79" s="25"/>
    </row>
    <row r="80" spans="1:6" ht="13.5" thickBot="1">
      <c r="A80" s="38" t="s">
        <v>38</v>
      </c>
      <c r="B80" s="39">
        <f>SUM(B51:B79)</f>
        <v>0</v>
      </c>
      <c r="C80" s="25"/>
      <c r="D80" s="25"/>
      <c r="E80" s="25"/>
      <c r="F80" s="25"/>
    </row>
    <row r="81" spans="1:6" ht="13.5" thickTop="1">
      <c r="A81" s="25"/>
      <c r="B81" s="25"/>
      <c r="C81" s="25"/>
      <c r="D81" s="25"/>
      <c r="E81" s="25"/>
      <c r="F81" s="25"/>
    </row>
  </sheetData>
  <phoneticPr fontId="6" type="noConversion"/>
  <pageMargins left="0.75" right="0.75" top="1" bottom="1" header="0.5" footer="0.5"/>
  <headerFooter alignWithMargins="0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81"/>
  <sheetViews>
    <sheetView workbookViewId="0">
      <selection activeCell="A40" sqref="A40"/>
    </sheetView>
  </sheetViews>
  <sheetFormatPr defaultRowHeight="12.75"/>
  <cols>
    <col min="1" max="1" width="30.5703125" bestFit="1" customWidth="1"/>
    <col min="2" max="2" width="15.140625" customWidth="1"/>
    <col min="3" max="3" width="10.42578125" bestFit="1" customWidth="1"/>
    <col min="4" max="4" width="29" bestFit="1" customWidth="1"/>
    <col min="5" max="5" width="11.85546875" customWidth="1"/>
    <col min="6" max="6" width="12.5703125" customWidth="1"/>
  </cols>
  <sheetData>
    <row r="1" spans="1:6" ht="13.5" thickTop="1">
      <c r="A1" s="1" t="s">
        <v>0</v>
      </c>
      <c r="B1" s="2" t="s">
        <v>43</v>
      </c>
      <c r="C1" s="3"/>
      <c r="D1" s="3"/>
      <c r="E1" s="3"/>
      <c r="F1" s="4"/>
    </row>
    <row r="2" spans="1:6">
      <c r="A2" s="5" t="s">
        <v>1</v>
      </c>
      <c r="B2" s="47">
        <v>40725</v>
      </c>
      <c r="C2" s="6"/>
      <c r="D2" s="6"/>
      <c r="E2" s="6"/>
      <c r="F2" s="7"/>
    </row>
    <row r="3" spans="1:6">
      <c r="A3" s="5"/>
      <c r="B3" s="6"/>
      <c r="C3" s="6"/>
      <c r="D3" s="6"/>
      <c r="E3" s="6"/>
      <c r="F3" s="7"/>
    </row>
    <row r="4" spans="1:6">
      <c r="A4" s="5"/>
      <c r="B4" s="8" t="s">
        <v>2</v>
      </c>
      <c r="C4" s="8" t="s">
        <v>3</v>
      </c>
      <c r="D4" s="6"/>
      <c r="E4" s="8" t="s">
        <v>2</v>
      </c>
      <c r="F4" s="9" t="s">
        <v>3</v>
      </c>
    </row>
    <row r="5" spans="1:6">
      <c r="A5" s="10" t="s">
        <v>4</v>
      </c>
      <c r="B5" s="11"/>
      <c r="C5" s="11"/>
      <c r="D5" s="12" t="s">
        <v>5</v>
      </c>
      <c r="E5" s="11"/>
      <c r="F5" s="13"/>
    </row>
    <row r="6" spans="1:6">
      <c r="A6" s="14" t="s">
        <v>24</v>
      </c>
      <c r="B6" s="15">
        <v>100000</v>
      </c>
      <c r="C6" s="15">
        <v>100000</v>
      </c>
      <c r="D6" s="15" t="s">
        <v>5</v>
      </c>
      <c r="E6" s="15">
        <v>80000</v>
      </c>
      <c r="F6" s="16">
        <v>80000</v>
      </c>
    </row>
    <row r="7" spans="1:6">
      <c r="A7" s="14" t="s">
        <v>44</v>
      </c>
      <c r="B7" s="15">
        <v>300000</v>
      </c>
      <c r="C7" s="15">
        <v>250000</v>
      </c>
      <c r="D7" s="11"/>
      <c r="E7" s="11"/>
      <c r="F7" s="13"/>
    </row>
    <row r="8" spans="1:6">
      <c r="A8" s="14"/>
      <c r="B8" s="15"/>
      <c r="C8" s="15"/>
      <c r="D8" s="11"/>
      <c r="E8" s="11"/>
      <c r="F8" s="13"/>
    </row>
    <row r="9" spans="1:6">
      <c r="A9" s="17"/>
      <c r="B9" s="11"/>
      <c r="C9" s="11"/>
      <c r="D9" s="11"/>
      <c r="E9" s="11"/>
      <c r="F9" s="13"/>
    </row>
    <row r="10" spans="1:6">
      <c r="A10" s="17"/>
      <c r="B10" s="11"/>
      <c r="C10" s="11"/>
      <c r="D10" s="11"/>
      <c r="E10" s="11"/>
      <c r="F10" s="13"/>
    </row>
    <row r="11" spans="1:6">
      <c r="A11" s="10" t="s">
        <v>6</v>
      </c>
      <c r="B11" s="18">
        <f>SUM(B6:B10)</f>
        <v>400000</v>
      </c>
      <c r="C11" s="18">
        <f>SUM(C6:C10)</f>
        <v>350000</v>
      </c>
      <c r="D11" s="12" t="s">
        <v>7</v>
      </c>
      <c r="E11" s="18">
        <f>SUM(E6:E10)</f>
        <v>80000</v>
      </c>
      <c r="F11" s="19">
        <f>SUM(F6:F10)</f>
        <v>80000</v>
      </c>
    </row>
    <row r="12" spans="1:6">
      <c r="A12" s="10"/>
      <c r="B12" s="11"/>
      <c r="C12" s="11"/>
      <c r="D12" s="12" t="s">
        <v>8</v>
      </c>
      <c r="E12" s="11"/>
      <c r="F12" s="13"/>
    </row>
    <row r="13" spans="1:6">
      <c r="A13" s="10" t="s">
        <v>9</v>
      </c>
      <c r="B13" s="11"/>
      <c r="C13" s="11"/>
      <c r="D13" s="15" t="s">
        <v>47</v>
      </c>
      <c r="E13" s="15">
        <v>550000</v>
      </c>
      <c r="F13" s="16">
        <v>550000</v>
      </c>
    </row>
    <row r="14" spans="1:6">
      <c r="A14" s="14" t="s">
        <v>45</v>
      </c>
      <c r="B14" s="15">
        <v>200000</v>
      </c>
      <c r="C14" s="15">
        <v>180000</v>
      </c>
      <c r="D14" s="15" t="s">
        <v>48</v>
      </c>
      <c r="E14" s="15"/>
      <c r="F14" s="16">
        <v>-140000</v>
      </c>
    </row>
    <row r="15" spans="1:6">
      <c r="A15" s="14" t="s">
        <v>46</v>
      </c>
      <c r="B15" s="15">
        <v>250000</v>
      </c>
      <c r="C15" s="15">
        <v>300000</v>
      </c>
      <c r="D15" s="15"/>
      <c r="E15" s="15"/>
      <c r="F15" s="16"/>
    </row>
    <row r="16" spans="1:6">
      <c r="A16" s="14" t="s">
        <v>41</v>
      </c>
      <c r="B16" s="15">
        <v>200000</v>
      </c>
      <c r="C16" s="15">
        <v>220000</v>
      </c>
      <c r="D16" s="11"/>
      <c r="E16" s="11"/>
      <c r="F16" s="13"/>
    </row>
    <row r="17" spans="1:6">
      <c r="A17" s="17"/>
      <c r="B17" s="11"/>
      <c r="C17" s="11"/>
      <c r="D17" s="12" t="s">
        <v>10</v>
      </c>
      <c r="E17" s="18">
        <f>SUM(E13:E16)</f>
        <v>550000</v>
      </c>
      <c r="F17" s="19">
        <f>SUM(F13:F16)</f>
        <v>410000</v>
      </c>
    </row>
    <row r="18" spans="1:6">
      <c r="A18" s="10" t="s">
        <v>11</v>
      </c>
      <c r="B18" s="18">
        <f>SUM(B14:B17)</f>
        <v>650000</v>
      </c>
      <c r="C18" s="18">
        <f>SUM(C14:C17)</f>
        <v>700000</v>
      </c>
      <c r="D18" s="12" t="s">
        <v>12</v>
      </c>
      <c r="E18" s="18">
        <f>E11+E17</f>
        <v>630000</v>
      </c>
      <c r="F18" s="19">
        <f>F11+F17</f>
        <v>490000</v>
      </c>
    </row>
    <row r="19" spans="1:6">
      <c r="A19" s="10" t="s">
        <v>13</v>
      </c>
      <c r="B19" s="11"/>
      <c r="C19" s="11"/>
      <c r="D19" s="12" t="s">
        <v>14</v>
      </c>
      <c r="E19" s="11"/>
      <c r="F19" s="13"/>
    </row>
    <row r="20" spans="1:6">
      <c r="A20" s="14"/>
      <c r="B20" s="11"/>
      <c r="C20" s="15"/>
      <c r="D20" s="11" t="s">
        <v>15</v>
      </c>
      <c r="E20" s="15">
        <v>200000</v>
      </c>
      <c r="F20" s="13"/>
    </row>
    <row r="21" spans="1:6">
      <c r="A21" s="17"/>
      <c r="B21" s="11"/>
      <c r="C21" s="11"/>
      <c r="D21" s="11" t="s">
        <v>16</v>
      </c>
      <c r="E21" s="15">
        <v>100000</v>
      </c>
      <c r="F21" s="13"/>
    </row>
    <row r="22" spans="1:6">
      <c r="A22" s="5"/>
      <c r="B22" s="6"/>
      <c r="C22" s="11"/>
      <c r="D22" s="11" t="s">
        <v>17</v>
      </c>
      <c r="E22" s="15">
        <v>120000</v>
      </c>
      <c r="F22" s="13"/>
    </row>
    <row r="23" spans="1:6">
      <c r="A23" s="17"/>
      <c r="B23" s="11"/>
      <c r="C23" s="11"/>
      <c r="D23" s="12" t="s">
        <v>18</v>
      </c>
      <c r="E23" s="18">
        <f>SUM(E20:E22)</f>
        <v>420000</v>
      </c>
      <c r="F23" s="13"/>
    </row>
    <row r="24" spans="1:6">
      <c r="A24" s="17"/>
      <c r="B24" s="11"/>
      <c r="C24" s="11"/>
      <c r="D24" s="11"/>
      <c r="E24" s="11"/>
      <c r="F24" s="13"/>
    </row>
    <row r="25" spans="1:6">
      <c r="A25" s="17"/>
      <c r="B25" s="11"/>
      <c r="C25" s="11"/>
      <c r="D25" s="11"/>
      <c r="E25" s="11"/>
      <c r="F25" s="13"/>
    </row>
    <row r="26" spans="1:6">
      <c r="A26" s="10" t="s">
        <v>19</v>
      </c>
      <c r="B26" s="18">
        <f>SUM(B20:B25)</f>
        <v>0</v>
      </c>
      <c r="C26" s="18">
        <f>SUM(C20:C25)</f>
        <v>0</v>
      </c>
      <c r="D26" s="11"/>
      <c r="E26" s="11"/>
      <c r="F26" s="13"/>
    </row>
    <row r="27" spans="1:6">
      <c r="A27" s="10" t="s">
        <v>20</v>
      </c>
      <c r="B27" s="18">
        <f>B11+B18+B26</f>
        <v>1050000</v>
      </c>
      <c r="C27" s="18">
        <f>C11+C12+C18+C26</f>
        <v>1050000</v>
      </c>
      <c r="D27" s="12" t="s">
        <v>21</v>
      </c>
      <c r="E27" s="18">
        <f>E18+E23</f>
        <v>1050000</v>
      </c>
      <c r="F27" s="13"/>
    </row>
    <row r="28" spans="1:6">
      <c r="A28" s="17"/>
      <c r="B28" s="11"/>
      <c r="C28" s="11"/>
      <c r="D28" s="12" t="s">
        <v>22</v>
      </c>
      <c r="E28" s="12"/>
      <c r="F28" s="19">
        <f>C27-F18</f>
        <v>560000</v>
      </c>
    </row>
    <row r="29" spans="1:6">
      <c r="A29" s="17"/>
      <c r="B29" s="11"/>
      <c r="C29" s="11"/>
      <c r="D29" s="11"/>
      <c r="E29" s="11"/>
      <c r="F29" s="13"/>
    </row>
    <row r="30" spans="1:6">
      <c r="A30" s="17"/>
      <c r="B30" s="11"/>
      <c r="C30" s="11"/>
      <c r="D30" s="11"/>
      <c r="E30" s="11"/>
      <c r="F30" s="13"/>
    </row>
    <row r="31" spans="1:6">
      <c r="A31" s="17"/>
      <c r="B31" s="11"/>
      <c r="C31" s="11"/>
      <c r="D31" s="11"/>
      <c r="E31" s="11"/>
      <c r="F31" s="13"/>
    </row>
    <row r="32" spans="1:6">
      <c r="A32" s="17"/>
      <c r="B32" s="11"/>
      <c r="C32" s="11"/>
      <c r="D32" s="11"/>
      <c r="E32" s="11"/>
      <c r="F32" s="13"/>
    </row>
    <row r="33" spans="1:6">
      <c r="A33" s="17"/>
      <c r="B33" s="11"/>
      <c r="C33" s="11"/>
      <c r="D33" s="11"/>
      <c r="E33" s="11"/>
      <c r="F33" s="13"/>
    </row>
    <row r="34" spans="1:6">
      <c r="A34" s="10" t="s">
        <v>23</v>
      </c>
      <c r="B34" s="11"/>
      <c r="C34" s="11"/>
      <c r="D34" s="11"/>
      <c r="E34" s="11"/>
      <c r="F34" s="13"/>
    </row>
    <row r="35" spans="1:6">
      <c r="A35" s="17" t="s">
        <v>24</v>
      </c>
      <c r="B35" s="11"/>
      <c r="C35" s="11"/>
      <c r="D35" s="11"/>
      <c r="E35" s="11"/>
      <c r="F35" s="13"/>
    </row>
    <row r="36" spans="1:6">
      <c r="A36" s="17" t="s">
        <v>25</v>
      </c>
      <c r="B36" s="15">
        <v>60000</v>
      </c>
      <c r="C36" s="11"/>
      <c r="D36" s="11"/>
      <c r="E36" s="11"/>
      <c r="F36" s="13"/>
    </row>
    <row r="37" spans="1:6">
      <c r="A37" s="17" t="s">
        <v>26</v>
      </c>
      <c r="B37" s="15">
        <v>5</v>
      </c>
      <c r="C37" s="11"/>
      <c r="D37" s="11"/>
      <c r="E37" s="11"/>
      <c r="F37" s="13"/>
    </row>
    <row r="38" spans="1:6">
      <c r="A38" s="17" t="s">
        <v>27</v>
      </c>
      <c r="B38" s="15">
        <v>20</v>
      </c>
      <c r="C38" s="11"/>
      <c r="D38" s="11"/>
      <c r="E38" s="11"/>
      <c r="F38" s="13"/>
    </row>
    <row r="39" spans="1:6">
      <c r="A39" s="17" t="s">
        <v>28</v>
      </c>
      <c r="B39" s="20">
        <f>B36*B38</f>
        <v>1200000</v>
      </c>
      <c r="C39" s="11"/>
      <c r="D39" s="11"/>
      <c r="E39" s="11"/>
      <c r="F39" s="13"/>
    </row>
    <row r="40" spans="1:6">
      <c r="A40" s="10" t="s">
        <v>105</v>
      </c>
      <c r="B40" s="18">
        <f>B35+B39</f>
        <v>1200000</v>
      </c>
      <c r="C40" s="11"/>
      <c r="D40" s="11"/>
      <c r="E40" s="11"/>
      <c r="F40" s="13"/>
    </row>
    <row r="41" spans="1:6" ht="13.5" thickBot="1">
      <c r="A41" s="21"/>
      <c r="B41" s="22"/>
      <c r="C41" s="23"/>
      <c r="D41" s="23"/>
      <c r="E41" s="23"/>
      <c r="F41" s="24"/>
    </row>
    <row r="42" spans="1:6" ht="14.25" thickTop="1" thickBot="1">
      <c r="C42" s="25"/>
      <c r="D42" s="25"/>
      <c r="E42" s="25"/>
      <c r="F42" s="25"/>
    </row>
    <row r="43" spans="1:6" ht="13.5" thickTop="1">
      <c r="A43" s="26" t="s">
        <v>29</v>
      </c>
      <c r="B43" s="27"/>
      <c r="C43" s="25"/>
      <c r="D43" s="25"/>
      <c r="E43" s="25"/>
      <c r="F43" s="25"/>
    </row>
    <row r="44" spans="1:6">
      <c r="A44" s="28" t="s">
        <v>30</v>
      </c>
      <c r="B44" s="29">
        <f>B40</f>
        <v>1200000</v>
      </c>
      <c r="C44" s="25"/>
      <c r="D44" s="25"/>
      <c r="E44" s="25"/>
      <c r="F44" s="25"/>
    </row>
    <row r="45" spans="1:6">
      <c r="A45" s="28" t="s">
        <v>31</v>
      </c>
      <c r="B45" s="29">
        <f>F28</f>
        <v>560000</v>
      </c>
      <c r="C45" s="25"/>
      <c r="D45" s="25"/>
      <c r="E45" s="25"/>
      <c r="F45" s="25"/>
    </row>
    <row r="46" spans="1:6">
      <c r="A46" s="28" t="s">
        <v>32</v>
      </c>
      <c r="B46" s="29">
        <f>IF(B44&gt;B45,B44-B45,0)</f>
        <v>640000</v>
      </c>
      <c r="C46" s="25"/>
      <c r="D46" s="25"/>
      <c r="E46" s="25"/>
      <c r="F46" s="25"/>
    </row>
    <row r="47" spans="1:6" ht="13.5" thickBot="1">
      <c r="A47" s="30" t="s">
        <v>33</v>
      </c>
      <c r="B47" s="31">
        <f>IF(B45&gt;B44,B45-B44,0)</f>
        <v>0</v>
      </c>
      <c r="C47" s="25"/>
      <c r="D47" s="25"/>
      <c r="E47" s="25"/>
      <c r="F47" s="25"/>
    </row>
    <row r="48" spans="1:6" ht="14.25" thickTop="1" thickBot="1">
      <c r="A48" s="25"/>
      <c r="B48" s="25"/>
      <c r="C48" s="25"/>
      <c r="D48" s="25"/>
      <c r="E48" s="25"/>
      <c r="F48" s="25"/>
    </row>
    <row r="49" spans="1:6" ht="13.5" thickTop="1">
      <c r="A49" s="32" t="s">
        <v>34</v>
      </c>
      <c r="B49" s="33"/>
      <c r="C49" s="25"/>
      <c r="D49" s="25"/>
      <c r="E49" s="25"/>
      <c r="F49" s="25"/>
    </row>
    <row r="50" spans="1:6">
      <c r="A50" s="34" t="s">
        <v>35</v>
      </c>
      <c r="B50" s="35" t="s">
        <v>36</v>
      </c>
      <c r="C50" s="25"/>
      <c r="D50" s="25"/>
      <c r="E50" s="25"/>
      <c r="F50" s="25"/>
    </row>
    <row r="51" spans="1:6">
      <c r="A51" s="36" t="str">
        <f>A6</f>
        <v>Cash</v>
      </c>
      <c r="B51" s="37">
        <f>C6</f>
        <v>100000</v>
      </c>
      <c r="C51" s="25"/>
      <c r="D51" s="25"/>
      <c r="E51" s="25"/>
      <c r="F51" s="25"/>
    </row>
    <row r="52" spans="1:6">
      <c r="A52" s="36" t="str">
        <f>A7</f>
        <v>Inventory</v>
      </c>
      <c r="B52" s="37">
        <f>C7</f>
        <v>250000</v>
      </c>
      <c r="C52" s="25"/>
      <c r="D52" s="25"/>
      <c r="E52" s="25"/>
      <c r="F52" s="25"/>
    </row>
    <row r="53" spans="1:6">
      <c r="A53" s="36">
        <f>A8</f>
        <v>0</v>
      </c>
      <c r="B53" s="37">
        <f>C8</f>
        <v>0</v>
      </c>
      <c r="C53" s="25"/>
      <c r="D53" s="25"/>
      <c r="E53" s="25"/>
      <c r="F53" s="25"/>
    </row>
    <row r="54" spans="1:6">
      <c r="A54" s="36">
        <f>A9</f>
        <v>0</v>
      </c>
      <c r="B54" s="37">
        <f>C9</f>
        <v>0</v>
      </c>
      <c r="C54" s="25"/>
      <c r="D54" s="25"/>
      <c r="E54" s="25"/>
      <c r="F54" s="25"/>
    </row>
    <row r="55" spans="1:6">
      <c r="A55" s="36">
        <f>A10</f>
        <v>0</v>
      </c>
      <c r="B55" s="37">
        <f>C10</f>
        <v>0</v>
      </c>
      <c r="C55" s="25"/>
      <c r="D55" s="25"/>
      <c r="E55" s="25"/>
      <c r="F55" s="25"/>
    </row>
    <row r="56" spans="1:6">
      <c r="A56" s="36" t="str">
        <f>A14</f>
        <v xml:space="preserve">Land </v>
      </c>
      <c r="B56" s="37">
        <f>C14</f>
        <v>180000</v>
      </c>
      <c r="C56" s="25"/>
      <c r="D56" s="25"/>
      <c r="E56" s="25"/>
      <c r="F56" s="25"/>
    </row>
    <row r="57" spans="1:6">
      <c r="A57" s="36" t="str">
        <f>A15</f>
        <v>Buildings (net)</v>
      </c>
      <c r="B57" s="37">
        <f>C15</f>
        <v>300000</v>
      </c>
      <c r="C57" s="25"/>
      <c r="D57" s="25"/>
      <c r="E57" s="25"/>
      <c r="F57" s="25"/>
    </row>
    <row r="58" spans="1:6">
      <c r="A58" s="36" t="str">
        <f>A16</f>
        <v>Equipment (net)</v>
      </c>
      <c r="B58" s="37">
        <f>C16</f>
        <v>220000</v>
      </c>
      <c r="C58" s="25"/>
      <c r="D58" s="25"/>
      <c r="E58" s="25"/>
      <c r="F58" s="25"/>
    </row>
    <row r="59" spans="1:6">
      <c r="A59" s="36">
        <f>A17</f>
        <v>0</v>
      </c>
      <c r="B59" s="37">
        <f>C17</f>
        <v>0</v>
      </c>
      <c r="C59" s="25"/>
      <c r="D59" s="25"/>
      <c r="E59" s="25"/>
      <c r="F59" s="25"/>
    </row>
    <row r="60" spans="1:6">
      <c r="A60" s="36">
        <f t="shared" ref="A60:A65" si="0">A20</f>
        <v>0</v>
      </c>
      <c r="B60" s="37">
        <f t="shared" ref="B60:B65" si="1">C20</f>
        <v>0</v>
      </c>
      <c r="C60" s="25"/>
      <c r="D60" s="25"/>
      <c r="E60" s="25"/>
      <c r="F60" s="25"/>
    </row>
    <row r="61" spans="1:6">
      <c r="A61" s="36">
        <f t="shared" si="0"/>
        <v>0</v>
      </c>
      <c r="B61" s="37">
        <f t="shared" si="1"/>
        <v>0</v>
      </c>
      <c r="C61" s="25"/>
      <c r="D61" s="25"/>
      <c r="E61" s="25"/>
      <c r="F61" s="25"/>
    </row>
    <row r="62" spans="1:6">
      <c r="A62" s="36">
        <f t="shared" si="0"/>
        <v>0</v>
      </c>
      <c r="B62" s="37">
        <f t="shared" si="1"/>
        <v>0</v>
      </c>
      <c r="C62" s="25"/>
      <c r="D62" s="25"/>
      <c r="E62" s="25"/>
      <c r="F62" s="25"/>
    </row>
    <row r="63" spans="1:6">
      <c r="A63" s="36">
        <f t="shared" si="0"/>
        <v>0</v>
      </c>
      <c r="B63" s="37">
        <f t="shared" si="1"/>
        <v>0</v>
      </c>
      <c r="C63" s="25"/>
      <c r="D63" s="25"/>
      <c r="E63" s="25"/>
      <c r="F63" s="25"/>
    </row>
    <row r="64" spans="1:6">
      <c r="A64" s="36">
        <f t="shared" si="0"/>
        <v>0</v>
      </c>
      <c r="B64" s="37">
        <f t="shared" si="1"/>
        <v>0</v>
      </c>
      <c r="C64" s="25"/>
      <c r="D64" s="25"/>
      <c r="E64" s="25"/>
      <c r="F64" s="25"/>
    </row>
    <row r="65" spans="1:6">
      <c r="A65" s="36">
        <f t="shared" si="0"/>
        <v>0</v>
      </c>
      <c r="B65" s="37">
        <f t="shared" si="1"/>
        <v>0</v>
      </c>
      <c r="C65" s="25"/>
      <c r="D65" s="25"/>
      <c r="E65" s="25"/>
      <c r="F65" s="25"/>
    </row>
    <row r="66" spans="1:6">
      <c r="A66" s="36" t="str">
        <f>D6</f>
        <v>Current Liabilities</v>
      </c>
      <c r="B66" s="37">
        <f>-F6</f>
        <v>-80000</v>
      </c>
      <c r="C66" s="25"/>
      <c r="D66" s="25"/>
      <c r="E66" s="25"/>
      <c r="F66" s="25"/>
    </row>
    <row r="67" spans="1:6">
      <c r="A67" s="36">
        <f>D7</f>
        <v>0</v>
      </c>
      <c r="B67" s="37">
        <f>-F7</f>
        <v>0</v>
      </c>
      <c r="C67" s="25"/>
      <c r="D67" s="25"/>
      <c r="E67" s="25"/>
      <c r="F67" s="25"/>
    </row>
    <row r="68" spans="1:6">
      <c r="A68" s="36">
        <f>D8</f>
        <v>0</v>
      </c>
      <c r="B68" s="37">
        <f>-F8</f>
        <v>0</v>
      </c>
      <c r="C68" s="25"/>
      <c r="D68" s="25"/>
      <c r="E68" s="25"/>
      <c r="F68" s="25"/>
    </row>
    <row r="69" spans="1:6">
      <c r="A69" s="36">
        <f>D9</f>
        <v>0</v>
      </c>
      <c r="B69" s="37">
        <f>-F9</f>
        <v>0</v>
      </c>
      <c r="C69" s="25"/>
      <c r="D69" s="25"/>
      <c r="E69" s="25"/>
      <c r="F69" s="25"/>
    </row>
    <row r="70" spans="1:6">
      <c r="A70" s="36">
        <f>D10</f>
        <v>0</v>
      </c>
      <c r="B70" s="37">
        <f>-F10</f>
        <v>0</v>
      </c>
      <c r="C70" s="25"/>
      <c r="D70" s="25"/>
      <c r="E70" s="25"/>
      <c r="F70" s="25"/>
    </row>
    <row r="71" spans="1:6">
      <c r="A71" s="36" t="str">
        <f>D13</f>
        <v>Bonds Payable</v>
      </c>
      <c r="B71" s="37">
        <f>-F13</f>
        <v>-550000</v>
      </c>
      <c r="C71" s="25"/>
      <c r="D71" s="25"/>
      <c r="E71" s="25"/>
      <c r="F71" s="25"/>
    </row>
    <row r="72" spans="1:6">
      <c r="A72" s="36" t="str">
        <f>D14</f>
        <v>Discount on Bonds Payable</v>
      </c>
      <c r="B72" s="37">
        <f>-F14</f>
        <v>140000</v>
      </c>
      <c r="C72" s="25"/>
      <c r="D72" s="25"/>
      <c r="E72" s="25"/>
      <c r="F72" s="25"/>
    </row>
    <row r="73" spans="1:6">
      <c r="A73" s="36">
        <f>D15</f>
        <v>0</v>
      </c>
      <c r="B73" s="37">
        <f>-F15</f>
        <v>0</v>
      </c>
      <c r="C73" s="25"/>
      <c r="D73" s="25"/>
      <c r="E73" s="25"/>
      <c r="F73" s="25"/>
    </row>
    <row r="74" spans="1:6">
      <c r="A74" s="36">
        <f>D16</f>
        <v>0</v>
      </c>
      <c r="B74" s="37">
        <f>-F16</f>
        <v>0</v>
      </c>
      <c r="C74" s="25"/>
      <c r="D74" s="25"/>
      <c r="E74" s="25"/>
      <c r="F74" s="25"/>
    </row>
    <row r="75" spans="1:6">
      <c r="A75" s="36" t="s">
        <v>24</v>
      </c>
      <c r="B75" s="37">
        <f>-B35</f>
        <v>0</v>
      </c>
      <c r="C75" s="25"/>
      <c r="D75" s="25"/>
      <c r="E75" s="25"/>
      <c r="F75" s="25"/>
    </row>
    <row r="76" spans="1:6">
      <c r="A76" s="36" t="s">
        <v>15</v>
      </c>
      <c r="B76" s="37">
        <f>-(B36*B37)</f>
        <v>-300000</v>
      </c>
      <c r="C76" s="25"/>
      <c r="D76" s="25"/>
      <c r="E76" s="25"/>
      <c r="F76" s="25"/>
    </row>
    <row r="77" spans="1:6">
      <c r="A77" s="36" t="s">
        <v>37</v>
      </c>
      <c r="B77" s="37">
        <f>-(B39+B76)</f>
        <v>-900000</v>
      </c>
      <c r="C77" s="25"/>
      <c r="D77" s="25"/>
      <c r="E77" s="25"/>
      <c r="F77" s="25"/>
    </row>
    <row r="78" spans="1:6">
      <c r="A78" s="36" t="s">
        <v>32</v>
      </c>
      <c r="B78" s="37">
        <f>B46</f>
        <v>640000</v>
      </c>
      <c r="C78" s="25"/>
      <c r="D78" s="25"/>
      <c r="E78" s="25"/>
      <c r="F78" s="25"/>
    </row>
    <row r="79" spans="1:6">
      <c r="A79" s="36" t="s">
        <v>33</v>
      </c>
      <c r="B79" s="37">
        <f>-B47</f>
        <v>0</v>
      </c>
      <c r="C79" s="25"/>
      <c r="D79" s="25"/>
      <c r="E79" s="25"/>
      <c r="F79" s="25"/>
    </row>
    <row r="80" spans="1:6" ht="13.5" thickBot="1">
      <c r="A80" s="38" t="s">
        <v>38</v>
      </c>
      <c r="B80" s="39">
        <f>SUM(B51:B79)</f>
        <v>0</v>
      </c>
      <c r="C80" s="25"/>
      <c r="D80" s="25"/>
      <c r="E80" s="25"/>
      <c r="F80" s="25"/>
    </row>
    <row r="81" spans="1:6" ht="13.5" thickTop="1">
      <c r="A81" s="25"/>
      <c r="B81" s="25"/>
      <c r="C81" s="25"/>
      <c r="D81" s="25"/>
      <c r="E81" s="25"/>
      <c r="F81" s="25"/>
    </row>
  </sheetData>
  <phoneticPr fontId="0" type="noConversion"/>
  <pageMargins left="0.75" right="0.75" top="1" bottom="1" header="0.5" footer="0.5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81"/>
  <sheetViews>
    <sheetView workbookViewId="0">
      <selection activeCell="C21" sqref="C21"/>
    </sheetView>
  </sheetViews>
  <sheetFormatPr defaultRowHeight="12.75"/>
  <cols>
    <col min="1" max="1" width="30.5703125" bestFit="1" customWidth="1"/>
    <col min="2" max="2" width="15.5703125" customWidth="1"/>
    <col min="3" max="3" width="12.28515625" bestFit="1" customWidth="1"/>
    <col min="4" max="4" width="29" bestFit="1" customWidth="1"/>
    <col min="5" max="5" width="11.85546875" customWidth="1"/>
    <col min="6" max="6" width="12.5703125" customWidth="1"/>
    <col min="7" max="7" width="12.28515625" bestFit="1" customWidth="1"/>
  </cols>
  <sheetData>
    <row r="1" spans="1:6" ht="13.5" thickTop="1">
      <c r="A1" s="1" t="s">
        <v>0</v>
      </c>
      <c r="B1" s="45" t="s">
        <v>98</v>
      </c>
      <c r="C1" s="3"/>
      <c r="D1" s="3"/>
      <c r="E1" s="3"/>
      <c r="F1" s="4"/>
    </row>
    <row r="2" spans="1:6">
      <c r="A2" s="5" t="s">
        <v>1</v>
      </c>
      <c r="B2" s="47">
        <v>40544</v>
      </c>
      <c r="C2" s="6"/>
      <c r="D2" s="6"/>
      <c r="E2" s="6"/>
      <c r="F2" s="7"/>
    </row>
    <row r="3" spans="1:6">
      <c r="A3" s="5"/>
      <c r="B3" s="6"/>
      <c r="C3" s="6"/>
      <c r="D3" s="6"/>
      <c r="E3" s="6"/>
      <c r="F3" s="7"/>
    </row>
    <row r="4" spans="1:6">
      <c r="A4" s="5"/>
      <c r="B4" s="8" t="s">
        <v>2</v>
      </c>
      <c r="C4" s="8" t="s">
        <v>3</v>
      </c>
      <c r="D4" s="6"/>
      <c r="E4" s="8" t="s">
        <v>2</v>
      </c>
      <c r="F4" s="9" t="s">
        <v>3</v>
      </c>
    </row>
    <row r="5" spans="1:6">
      <c r="A5" s="10" t="s">
        <v>4</v>
      </c>
      <c r="B5" s="11"/>
      <c r="C5" s="11"/>
      <c r="D5" s="12" t="s">
        <v>5</v>
      </c>
      <c r="E5" s="11"/>
      <c r="F5" s="13"/>
    </row>
    <row r="6" spans="1:6">
      <c r="A6" s="14" t="s">
        <v>49</v>
      </c>
      <c r="B6" s="15">
        <v>100000</v>
      </c>
      <c r="C6" s="15">
        <v>100000</v>
      </c>
      <c r="D6" s="15" t="s">
        <v>5</v>
      </c>
      <c r="E6" s="15">
        <v>80000</v>
      </c>
      <c r="F6" s="16">
        <v>80000</v>
      </c>
    </row>
    <row r="7" spans="1:6">
      <c r="A7" s="14" t="s">
        <v>44</v>
      </c>
      <c r="B7" s="15">
        <v>210000</v>
      </c>
      <c r="C7" s="15">
        <v>210000</v>
      </c>
      <c r="D7" s="11"/>
      <c r="E7" s="11"/>
      <c r="F7" s="13"/>
    </row>
    <row r="8" spans="1:6">
      <c r="A8" s="14"/>
      <c r="B8" s="15"/>
      <c r="C8" s="15"/>
      <c r="D8" s="11"/>
      <c r="E8" s="11"/>
      <c r="F8" s="13"/>
    </row>
    <row r="9" spans="1:6">
      <c r="A9" s="17"/>
      <c r="B9" s="11"/>
      <c r="C9" s="11"/>
      <c r="D9" s="11"/>
      <c r="E9" s="11"/>
      <c r="F9" s="13"/>
    </row>
    <row r="10" spans="1:6">
      <c r="A10" s="17"/>
      <c r="B10" s="11"/>
      <c r="C10" s="11"/>
      <c r="D10" s="11"/>
      <c r="E10" s="11"/>
      <c r="F10" s="13"/>
    </row>
    <row r="11" spans="1:6">
      <c r="A11" s="10" t="s">
        <v>6</v>
      </c>
      <c r="B11" s="18">
        <f>SUM(B6:B10)</f>
        <v>310000</v>
      </c>
      <c r="C11" s="18">
        <f>SUM(C6:C10)</f>
        <v>310000</v>
      </c>
      <c r="D11" s="12" t="s">
        <v>7</v>
      </c>
      <c r="E11" s="18">
        <f>SUM(E6:E10)</f>
        <v>80000</v>
      </c>
      <c r="F11" s="19">
        <f>SUM(F6:F10)</f>
        <v>80000</v>
      </c>
    </row>
    <row r="12" spans="1:6">
      <c r="A12" s="10"/>
      <c r="B12" s="11"/>
      <c r="C12" s="11"/>
      <c r="D12" s="12" t="s">
        <v>8</v>
      </c>
      <c r="E12" s="11"/>
      <c r="F12" s="13"/>
    </row>
    <row r="13" spans="1:6">
      <c r="A13" s="10" t="s">
        <v>9</v>
      </c>
      <c r="B13" s="11"/>
      <c r="C13" s="11"/>
      <c r="D13" s="15" t="s">
        <v>47</v>
      </c>
      <c r="E13" s="15">
        <v>200000</v>
      </c>
      <c r="F13" s="16">
        <v>200000</v>
      </c>
    </row>
    <row r="14" spans="1:6">
      <c r="A14" s="14" t="s">
        <v>50</v>
      </c>
      <c r="B14" s="15">
        <v>100000</v>
      </c>
      <c r="C14" s="15">
        <f>200000*0.9</f>
        <v>180000</v>
      </c>
      <c r="D14" s="15" t="s">
        <v>53</v>
      </c>
      <c r="E14" s="15"/>
      <c r="F14" s="16">
        <v>40000</v>
      </c>
    </row>
    <row r="15" spans="1:6">
      <c r="A15" s="14" t="s">
        <v>39</v>
      </c>
      <c r="B15" s="15">
        <v>200000</v>
      </c>
      <c r="C15" s="15">
        <v>200000</v>
      </c>
      <c r="D15" s="15"/>
      <c r="E15" s="15"/>
      <c r="F15" s="16"/>
    </row>
    <row r="16" spans="1:6">
      <c r="A16" s="14" t="s">
        <v>51</v>
      </c>
      <c r="B16" s="15">
        <v>300000</v>
      </c>
      <c r="C16" s="15">
        <v>450000</v>
      </c>
      <c r="D16" s="11"/>
      <c r="E16" s="11"/>
      <c r="F16" s="13"/>
    </row>
    <row r="17" spans="1:7">
      <c r="A17" s="17"/>
      <c r="B17" s="11"/>
      <c r="C17" s="11"/>
      <c r="D17" s="12" t="s">
        <v>10</v>
      </c>
      <c r="E17" s="18">
        <f>SUM(E13:E16)</f>
        <v>200000</v>
      </c>
      <c r="F17" s="19">
        <f>SUM(F13:F16)</f>
        <v>240000</v>
      </c>
    </row>
    <row r="18" spans="1:7">
      <c r="A18" s="10" t="s">
        <v>11</v>
      </c>
      <c r="B18" s="18">
        <f>SUM(B14:B17)</f>
        <v>600000</v>
      </c>
      <c r="C18" s="18">
        <f>SUM(C14:C17)</f>
        <v>830000</v>
      </c>
      <c r="D18" s="12" t="s">
        <v>12</v>
      </c>
      <c r="E18" s="18">
        <f>E11+E17</f>
        <v>280000</v>
      </c>
      <c r="F18" s="19">
        <f>F11+F17</f>
        <v>320000</v>
      </c>
    </row>
    <row r="19" spans="1:7">
      <c r="A19" s="10" t="s">
        <v>13</v>
      </c>
      <c r="B19" s="11"/>
      <c r="C19" s="11"/>
      <c r="D19" s="12" t="s">
        <v>14</v>
      </c>
      <c r="E19" s="11"/>
      <c r="F19" s="13"/>
    </row>
    <row r="20" spans="1:7">
      <c r="A20" s="14" t="s">
        <v>52</v>
      </c>
      <c r="B20" s="11"/>
      <c r="C20" s="15">
        <v>90000</v>
      </c>
      <c r="D20" s="11" t="s">
        <v>15</v>
      </c>
      <c r="E20" s="15">
        <v>10000</v>
      </c>
      <c r="F20" s="13"/>
    </row>
    <row r="21" spans="1:7">
      <c r="A21" s="17" t="s">
        <v>54</v>
      </c>
      <c r="B21" s="11"/>
      <c r="C21" s="40">
        <v>210650</v>
      </c>
      <c r="D21" s="11" t="s">
        <v>16</v>
      </c>
      <c r="E21" s="15"/>
      <c r="F21" s="13"/>
      <c r="G21" s="42"/>
    </row>
    <row r="22" spans="1:7">
      <c r="A22" s="5"/>
      <c r="B22" s="6"/>
      <c r="C22" s="11"/>
      <c r="D22" s="11" t="s">
        <v>17</v>
      </c>
      <c r="E22" s="15">
        <v>620000</v>
      </c>
      <c r="F22" s="13"/>
    </row>
    <row r="23" spans="1:7">
      <c r="A23" s="17"/>
      <c r="B23" s="11"/>
      <c r="C23" s="11"/>
      <c r="D23" s="12" t="s">
        <v>18</v>
      </c>
      <c r="E23" s="18">
        <f>SUM(E20:E22)</f>
        <v>630000</v>
      </c>
      <c r="F23" s="13"/>
    </row>
    <row r="24" spans="1:7">
      <c r="A24" s="17"/>
      <c r="B24" s="11"/>
      <c r="C24" s="11"/>
      <c r="D24" s="11"/>
      <c r="E24" s="11"/>
      <c r="F24" s="13"/>
    </row>
    <row r="25" spans="1:7">
      <c r="A25" s="17"/>
      <c r="B25" s="11"/>
      <c r="C25" s="11"/>
      <c r="D25" s="11"/>
      <c r="E25" s="11"/>
      <c r="F25" s="13"/>
    </row>
    <row r="26" spans="1:7">
      <c r="A26" s="10" t="s">
        <v>19</v>
      </c>
      <c r="B26" s="18">
        <f>SUM(B20:B25)</f>
        <v>0</v>
      </c>
      <c r="C26" s="18">
        <f>SUM(C20:C25)</f>
        <v>300650</v>
      </c>
      <c r="D26" s="11"/>
      <c r="E26" s="11"/>
      <c r="F26" s="13"/>
    </row>
    <row r="27" spans="1:7">
      <c r="A27" s="10" t="s">
        <v>20</v>
      </c>
      <c r="B27" s="18">
        <f>B11+B18+B26</f>
        <v>910000</v>
      </c>
      <c r="C27" s="18">
        <f>C11+C12+C18+C26</f>
        <v>1440650</v>
      </c>
      <c r="D27" s="12" t="s">
        <v>21</v>
      </c>
      <c r="E27" s="18">
        <f>E18+E23</f>
        <v>910000</v>
      </c>
      <c r="F27" s="13"/>
    </row>
    <row r="28" spans="1:7">
      <c r="A28" s="17"/>
      <c r="B28" s="11"/>
      <c r="C28" s="11"/>
      <c r="D28" s="12" t="s">
        <v>22</v>
      </c>
      <c r="E28" s="12"/>
      <c r="F28" s="19">
        <f>C27-F18</f>
        <v>1120650</v>
      </c>
    </row>
    <row r="29" spans="1:7">
      <c r="A29" s="17"/>
      <c r="B29" s="11"/>
      <c r="C29" s="11"/>
      <c r="D29" s="11"/>
      <c r="E29" s="11"/>
      <c r="F29" s="13"/>
    </row>
    <row r="30" spans="1:7">
      <c r="A30" s="17"/>
      <c r="B30" s="11"/>
      <c r="C30" s="11"/>
      <c r="D30" s="11"/>
      <c r="E30" s="11"/>
      <c r="F30" s="13"/>
    </row>
    <row r="31" spans="1:7">
      <c r="A31" s="17"/>
      <c r="B31" s="11"/>
      <c r="C31" s="11"/>
      <c r="D31" s="11"/>
      <c r="E31" s="11"/>
      <c r="F31" s="13"/>
    </row>
    <row r="32" spans="1:7">
      <c r="A32" s="17"/>
      <c r="B32" s="11"/>
      <c r="C32" s="11"/>
      <c r="D32" s="11"/>
      <c r="E32" s="11"/>
      <c r="F32" s="13"/>
    </row>
    <row r="33" spans="1:6">
      <c r="A33" s="17"/>
      <c r="B33" s="11"/>
      <c r="C33" s="11"/>
      <c r="D33" s="11"/>
      <c r="E33" s="11"/>
      <c r="F33" s="13"/>
    </row>
    <row r="34" spans="1:6">
      <c r="A34" s="10" t="s">
        <v>23</v>
      </c>
      <c r="B34" s="11"/>
      <c r="C34" s="11"/>
      <c r="D34" s="11"/>
      <c r="E34" s="11"/>
      <c r="F34" s="13"/>
    </row>
    <row r="35" spans="1:6">
      <c r="A35" s="17" t="s">
        <v>24</v>
      </c>
      <c r="B35" s="11"/>
      <c r="C35" s="11"/>
      <c r="D35" s="11"/>
      <c r="E35" s="11"/>
      <c r="F35" s="13"/>
    </row>
    <row r="36" spans="1:6">
      <c r="A36" s="17" t="s">
        <v>25</v>
      </c>
      <c r="B36" s="15">
        <v>100000</v>
      </c>
      <c r="C36" s="11"/>
      <c r="D36" s="11"/>
      <c r="E36" s="11"/>
      <c r="F36" s="13"/>
    </row>
    <row r="37" spans="1:6">
      <c r="A37" s="17" t="s">
        <v>26</v>
      </c>
      <c r="B37" s="15">
        <v>1</v>
      </c>
      <c r="C37" s="11"/>
      <c r="D37" s="11"/>
      <c r="E37" s="11"/>
      <c r="F37" s="13"/>
    </row>
    <row r="38" spans="1:6">
      <c r="A38" s="17" t="s">
        <v>27</v>
      </c>
      <c r="B38" s="15">
        <v>20</v>
      </c>
      <c r="C38" s="11"/>
      <c r="D38" s="11"/>
      <c r="E38" s="11"/>
      <c r="F38" s="13"/>
    </row>
    <row r="39" spans="1:6">
      <c r="A39" s="17" t="s">
        <v>28</v>
      </c>
      <c r="B39" s="20">
        <f>B36*B38</f>
        <v>2000000</v>
      </c>
      <c r="C39" s="11"/>
      <c r="D39" s="11"/>
      <c r="E39" s="11"/>
      <c r="F39" s="13"/>
    </row>
    <row r="40" spans="1:6">
      <c r="A40" s="10" t="s">
        <v>105</v>
      </c>
      <c r="B40" s="18">
        <f>B35+B39</f>
        <v>2000000</v>
      </c>
      <c r="C40" s="11"/>
      <c r="D40" s="11"/>
      <c r="E40" s="11"/>
      <c r="F40" s="13"/>
    </row>
    <row r="41" spans="1:6" ht="13.5" thickBot="1">
      <c r="A41" s="21"/>
      <c r="B41" s="22"/>
      <c r="C41" s="23"/>
      <c r="D41" s="23"/>
      <c r="E41" s="23"/>
      <c r="F41" s="24"/>
    </row>
    <row r="42" spans="1:6" ht="14.25" thickTop="1" thickBot="1">
      <c r="C42" s="25"/>
      <c r="D42" s="25"/>
      <c r="E42" s="25"/>
      <c r="F42" s="25"/>
    </row>
    <row r="43" spans="1:6" ht="13.5" thickTop="1">
      <c r="A43" s="26" t="s">
        <v>29</v>
      </c>
      <c r="B43" s="27"/>
      <c r="C43" s="25"/>
      <c r="D43" s="25"/>
      <c r="E43" s="25"/>
      <c r="F43" s="25"/>
    </row>
    <row r="44" spans="1:6">
      <c r="A44" s="28" t="s">
        <v>30</v>
      </c>
      <c r="B44" s="29">
        <f>B40</f>
        <v>2000000</v>
      </c>
      <c r="C44" s="25"/>
      <c r="D44" s="25"/>
      <c r="E44" s="25"/>
      <c r="F44" s="25"/>
    </row>
    <row r="45" spans="1:6">
      <c r="A45" s="28" t="s">
        <v>31</v>
      </c>
      <c r="B45" s="29">
        <f>F28</f>
        <v>1120650</v>
      </c>
      <c r="C45" s="25"/>
      <c r="D45" s="25"/>
      <c r="E45" s="25"/>
      <c r="F45" s="25"/>
    </row>
    <row r="46" spans="1:6">
      <c r="A46" s="28" t="s">
        <v>32</v>
      </c>
      <c r="B46" s="29">
        <f>IF(B44&gt;B45,B44-B45,0)</f>
        <v>879350</v>
      </c>
      <c r="C46" s="25"/>
      <c r="D46" s="25"/>
      <c r="E46" s="25"/>
      <c r="F46" s="25"/>
    </row>
    <row r="47" spans="1:6" ht="13.5" thickBot="1">
      <c r="A47" s="30" t="s">
        <v>33</v>
      </c>
      <c r="B47" s="31">
        <f>IF(B45&gt;B44,B45-B44,0)</f>
        <v>0</v>
      </c>
      <c r="C47" s="25"/>
      <c r="D47" s="25"/>
      <c r="E47" s="25"/>
      <c r="F47" s="25"/>
    </row>
    <row r="48" spans="1:6" ht="14.25" thickTop="1" thickBot="1">
      <c r="A48" s="25"/>
      <c r="B48" s="25"/>
      <c r="C48" s="25"/>
      <c r="D48" s="25"/>
      <c r="E48" s="25"/>
      <c r="F48" s="25"/>
    </row>
    <row r="49" spans="1:6" ht="13.5" thickTop="1">
      <c r="A49" s="32" t="s">
        <v>34</v>
      </c>
      <c r="B49" s="33"/>
      <c r="C49" s="25"/>
      <c r="D49" s="25"/>
      <c r="E49" s="25"/>
      <c r="F49" s="25"/>
    </row>
    <row r="50" spans="1:6">
      <c r="A50" s="34" t="s">
        <v>35</v>
      </c>
      <c r="B50" s="35" t="s">
        <v>36</v>
      </c>
      <c r="C50" s="25"/>
      <c r="D50" s="25"/>
      <c r="E50" s="25"/>
      <c r="F50" s="25"/>
    </row>
    <row r="51" spans="1:6">
      <c r="A51" s="36" t="str">
        <f>A6</f>
        <v>Accounts Receivable</v>
      </c>
      <c r="B51" s="37">
        <f>C6</f>
        <v>100000</v>
      </c>
      <c r="C51" s="25"/>
      <c r="D51" s="25"/>
      <c r="E51" s="25"/>
      <c r="F51" s="25"/>
    </row>
    <row r="52" spans="1:6">
      <c r="A52" s="36" t="str">
        <f>A7</f>
        <v>Inventory</v>
      </c>
      <c r="B52" s="37">
        <f>C7</f>
        <v>210000</v>
      </c>
      <c r="C52" s="25"/>
      <c r="D52" s="25"/>
      <c r="E52" s="25"/>
      <c r="F52" s="25"/>
    </row>
    <row r="53" spans="1:6">
      <c r="A53" s="36">
        <f>A8</f>
        <v>0</v>
      </c>
      <c r="B53" s="37">
        <f>C8</f>
        <v>0</v>
      </c>
      <c r="C53" s="25"/>
      <c r="D53" s="25"/>
      <c r="E53" s="25"/>
      <c r="F53" s="25"/>
    </row>
    <row r="54" spans="1:6">
      <c r="A54" s="36">
        <f>A9</f>
        <v>0</v>
      </c>
      <c r="B54" s="37">
        <f>C9</f>
        <v>0</v>
      </c>
      <c r="C54" s="25"/>
      <c r="D54" s="25"/>
      <c r="E54" s="25"/>
      <c r="F54" s="25"/>
    </row>
    <row r="55" spans="1:6">
      <c r="A55" s="36">
        <f>A10</f>
        <v>0</v>
      </c>
      <c r="B55" s="37">
        <f>C10</f>
        <v>0</v>
      </c>
      <c r="C55" s="25"/>
      <c r="D55" s="25"/>
      <c r="E55" s="25"/>
      <c r="F55" s="25"/>
    </row>
    <row r="56" spans="1:6">
      <c r="A56" s="36" t="str">
        <f>A14</f>
        <v>Equipment</v>
      </c>
      <c r="B56" s="37">
        <f>C14</f>
        <v>180000</v>
      </c>
      <c r="C56" s="25"/>
      <c r="D56" s="25"/>
      <c r="E56" s="25"/>
      <c r="F56" s="25"/>
    </row>
    <row r="57" spans="1:6">
      <c r="A57" s="36" t="str">
        <f>A15</f>
        <v>Land</v>
      </c>
      <c r="B57" s="37">
        <f>C15</f>
        <v>200000</v>
      </c>
      <c r="C57" s="25"/>
      <c r="D57" s="25"/>
      <c r="E57" s="25"/>
      <c r="F57" s="25"/>
    </row>
    <row r="58" spans="1:6">
      <c r="A58" s="36" t="str">
        <f>A16</f>
        <v>Building</v>
      </c>
      <c r="B58" s="37">
        <f>C16</f>
        <v>450000</v>
      </c>
      <c r="C58" s="25"/>
      <c r="D58" s="25"/>
      <c r="E58" s="25"/>
      <c r="F58" s="25"/>
    </row>
    <row r="59" spans="1:6">
      <c r="A59" s="36">
        <f>A17</f>
        <v>0</v>
      </c>
      <c r="B59" s="37">
        <f>C17</f>
        <v>0</v>
      </c>
      <c r="C59" s="25"/>
      <c r="D59" s="25"/>
      <c r="E59" s="25"/>
      <c r="F59" s="25"/>
    </row>
    <row r="60" spans="1:6">
      <c r="A60" s="36" t="str">
        <f t="shared" ref="A60:A65" si="0">A20</f>
        <v>R and D Project</v>
      </c>
      <c r="B60" s="37">
        <f t="shared" ref="B60:B65" si="1">C20</f>
        <v>90000</v>
      </c>
      <c r="C60" s="25"/>
      <c r="D60" s="25"/>
      <c r="E60" s="25"/>
      <c r="F60" s="25"/>
    </row>
    <row r="61" spans="1:6">
      <c r="A61" s="36" t="str">
        <f t="shared" si="0"/>
        <v>Customer List</v>
      </c>
      <c r="B61" s="37">
        <f t="shared" si="1"/>
        <v>210650</v>
      </c>
      <c r="C61" s="25"/>
      <c r="D61" s="25"/>
      <c r="E61" s="25"/>
      <c r="F61" s="25"/>
    </row>
    <row r="62" spans="1:6">
      <c r="A62" s="36">
        <f t="shared" si="0"/>
        <v>0</v>
      </c>
      <c r="B62" s="37">
        <f t="shared" si="1"/>
        <v>0</v>
      </c>
      <c r="C62" s="25"/>
      <c r="D62" s="25"/>
      <c r="E62" s="25"/>
      <c r="F62" s="25"/>
    </row>
    <row r="63" spans="1:6">
      <c r="A63" s="36">
        <f t="shared" si="0"/>
        <v>0</v>
      </c>
      <c r="B63" s="37">
        <f t="shared" si="1"/>
        <v>0</v>
      </c>
      <c r="C63" s="25"/>
      <c r="D63" s="25"/>
      <c r="E63" s="25"/>
      <c r="F63" s="25"/>
    </row>
    <row r="64" spans="1:6">
      <c r="A64" s="36">
        <f t="shared" si="0"/>
        <v>0</v>
      </c>
      <c r="B64" s="37">
        <f t="shared" si="1"/>
        <v>0</v>
      </c>
      <c r="C64" s="25"/>
      <c r="D64" s="25"/>
      <c r="E64" s="25"/>
      <c r="F64" s="25"/>
    </row>
    <row r="65" spans="1:6">
      <c r="A65" s="36">
        <f t="shared" si="0"/>
        <v>0</v>
      </c>
      <c r="B65" s="37">
        <f t="shared" si="1"/>
        <v>0</v>
      </c>
      <c r="C65" s="25"/>
      <c r="D65" s="25"/>
      <c r="E65" s="25"/>
      <c r="F65" s="25"/>
    </row>
    <row r="66" spans="1:6">
      <c r="A66" s="36" t="str">
        <f>D6</f>
        <v>Current Liabilities</v>
      </c>
      <c r="B66" s="37">
        <f>-F6</f>
        <v>-80000</v>
      </c>
      <c r="C66" s="25"/>
      <c r="D66" s="25"/>
      <c r="E66" s="25"/>
      <c r="F66" s="25"/>
    </row>
    <row r="67" spans="1:6">
      <c r="A67" s="36">
        <f>D7</f>
        <v>0</v>
      </c>
      <c r="B67" s="37">
        <f>-F7</f>
        <v>0</v>
      </c>
      <c r="C67" s="25"/>
      <c r="D67" s="25"/>
      <c r="E67" s="25"/>
      <c r="F67" s="25"/>
    </row>
    <row r="68" spans="1:6">
      <c r="A68" s="36">
        <f>D8</f>
        <v>0</v>
      </c>
      <c r="B68" s="37">
        <f>-F8</f>
        <v>0</v>
      </c>
      <c r="C68" s="25"/>
      <c r="D68" s="25"/>
      <c r="E68" s="25"/>
      <c r="F68" s="25"/>
    </row>
    <row r="69" spans="1:6">
      <c r="A69" s="36">
        <f>D9</f>
        <v>0</v>
      </c>
      <c r="B69" s="37">
        <f>-F9</f>
        <v>0</v>
      </c>
      <c r="C69" s="25"/>
      <c r="D69" s="25"/>
      <c r="E69" s="25"/>
      <c r="F69" s="25"/>
    </row>
    <row r="70" spans="1:6">
      <c r="A70" s="36">
        <f>D10</f>
        <v>0</v>
      </c>
      <c r="B70" s="37">
        <f>-F10</f>
        <v>0</v>
      </c>
      <c r="C70" s="25"/>
      <c r="D70" s="25"/>
      <c r="E70" s="25"/>
      <c r="F70" s="25"/>
    </row>
    <row r="71" spans="1:6">
      <c r="A71" s="36" t="str">
        <f>D13</f>
        <v>Bonds Payable</v>
      </c>
      <c r="B71" s="37">
        <f>-F13</f>
        <v>-200000</v>
      </c>
      <c r="C71" s="25"/>
      <c r="D71" s="25"/>
      <c r="E71" s="25"/>
      <c r="F71" s="25"/>
    </row>
    <row r="72" spans="1:6">
      <c r="A72" s="36" t="str">
        <f>D14</f>
        <v>Warranty Costs</v>
      </c>
      <c r="B72" s="37">
        <f>-F14</f>
        <v>-40000</v>
      </c>
      <c r="C72" s="25"/>
      <c r="D72" s="25"/>
      <c r="E72" s="25"/>
      <c r="F72" s="25"/>
    </row>
    <row r="73" spans="1:6">
      <c r="A73" s="36">
        <f>D15</f>
        <v>0</v>
      </c>
      <c r="B73" s="37">
        <f>-F15</f>
        <v>0</v>
      </c>
      <c r="C73" s="25"/>
      <c r="D73" s="25"/>
      <c r="E73" s="25"/>
      <c r="F73" s="25"/>
    </row>
    <row r="74" spans="1:6">
      <c r="A74" s="36">
        <f>D16</f>
        <v>0</v>
      </c>
      <c r="B74" s="37">
        <f>-F16</f>
        <v>0</v>
      </c>
      <c r="C74" s="25"/>
      <c r="D74" s="25"/>
      <c r="E74" s="25"/>
      <c r="F74" s="25"/>
    </row>
    <row r="75" spans="1:6">
      <c r="A75" s="36" t="s">
        <v>24</v>
      </c>
      <c r="B75" s="37">
        <f>-B35</f>
        <v>0</v>
      </c>
      <c r="C75" s="25"/>
      <c r="D75" s="25"/>
      <c r="E75" s="25"/>
      <c r="F75" s="25"/>
    </row>
    <row r="76" spans="1:6">
      <c r="A76" s="36" t="s">
        <v>15</v>
      </c>
      <c r="B76" s="37">
        <f>-(B36*B37)</f>
        <v>-100000</v>
      </c>
      <c r="C76" s="25"/>
      <c r="D76" s="25"/>
      <c r="E76" s="25"/>
      <c r="F76" s="25"/>
    </row>
    <row r="77" spans="1:6">
      <c r="A77" s="36" t="s">
        <v>37</v>
      </c>
      <c r="B77" s="37">
        <f>-(B39+B76)</f>
        <v>-1900000</v>
      </c>
      <c r="C77" s="25"/>
      <c r="D77" s="25"/>
      <c r="E77" s="25"/>
      <c r="F77" s="25"/>
    </row>
    <row r="78" spans="1:6">
      <c r="A78" s="36" t="s">
        <v>32</v>
      </c>
      <c r="B78" s="37">
        <f>B46</f>
        <v>879350</v>
      </c>
      <c r="C78" s="25"/>
      <c r="D78" s="25"/>
      <c r="E78" s="25"/>
      <c r="F78" s="25"/>
    </row>
    <row r="79" spans="1:6">
      <c r="A79" s="36" t="s">
        <v>33</v>
      </c>
      <c r="B79" s="37">
        <f>-B47</f>
        <v>0</v>
      </c>
      <c r="C79" s="25"/>
      <c r="D79" s="25"/>
      <c r="E79" s="25"/>
      <c r="F79" s="25"/>
    </row>
    <row r="80" spans="1:6" ht="13.5" thickBot="1">
      <c r="A80" s="38" t="s">
        <v>38</v>
      </c>
      <c r="B80" s="39">
        <f>SUM(B51:B79)</f>
        <v>0</v>
      </c>
      <c r="C80" s="25"/>
      <c r="D80" s="25"/>
      <c r="E80" s="25"/>
      <c r="F80" s="25"/>
    </row>
    <row r="81" spans="1:6" ht="13.5" thickTop="1">
      <c r="A81" s="25"/>
      <c r="B81" s="25"/>
      <c r="C81" s="25"/>
      <c r="D81" s="25"/>
      <c r="E81" s="25"/>
      <c r="F81" s="25"/>
    </row>
  </sheetData>
  <phoneticPr fontId="6" type="noConversion"/>
  <pageMargins left="0.75" right="0.75" top="1" bottom="1" header="0.5" footer="0.5"/>
  <headerFooter alignWithMargins="0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81"/>
  <sheetViews>
    <sheetView workbookViewId="0">
      <selection activeCell="L38" sqref="L38"/>
    </sheetView>
  </sheetViews>
  <sheetFormatPr defaultRowHeight="12.75"/>
  <cols>
    <col min="1" max="1" width="30.5703125" bestFit="1" customWidth="1"/>
    <col min="2" max="2" width="14.28515625" bestFit="1" customWidth="1"/>
    <col min="3" max="3" width="10.42578125" bestFit="1" customWidth="1"/>
    <col min="4" max="4" width="29" bestFit="1" customWidth="1"/>
    <col min="5" max="5" width="11.85546875" customWidth="1"/>
    <col min="6" max="6" width="12.5703125" customWidth="1"/>
  </cols>
  <sheetData>
    <row r="1" spans="1:6" ht="13.5" thickTop="1">
      <c r="A1" s="1" t="s">
        <v>0</v>
      </c>
      <c r="B1" s="2" t="s">
        <v>55</v>
      </c>
      <c r="C1" s="3"/>
      <c r="D1" s="3"/>
      <c r="E1" s="3"/>
      <c r="F1" s="4"/>
    </row>
    <row r="2" spans="1:6">
      <c r="A2" s="5" t="s">
        <v>1</v>
      </c>
      <c r="B2" s="47">
        <v>40544</v>
      </c>
      <c r="C2" s="6"/>
      <c r="D2" s="6"/>
      <c r="E2" s="6"/>
      <c r="F2" s="7"/>
    </row>
    <row r="3" spans="1:6">
      <c r="A3" s="5"/>
      <c r="B3" s="6"/>
      <c r="C3" s="6"/>
      <c r="D3" s="6"/>
      <c r="E3" s="6"/>
      <c r="F3" s="7"/>
    </row>
    <row r="4" spans="1:6">
      <c r="A4" s="5"/>
      <c r="B4" s="8" t="s">
        <v>2</v>
      </c>
      <c r="C4" s="8" t="s">
        <v>3</v>
      </c>
      <c r="D4" s="6"/>
      <c r="E4" s="8" t="s">
        <v>2</v>
      </c>
      <c r="F4" s="9" t="s">
        <v>3</v>
      </c>
    </row>
    <row r="5" spans="1:6">
      <c r="A5" s="10" t="s">
        <v>4</v>
      </c>
      <c r="B5" s="11"/>
      <c r="C5" s="11"/>
      <c r="D5" s="12" t="s">
        <v>5</v>
      </c>
      <c r="E5" s="11"/>
      <c r="F5" s="13"/>
    </row>
    <row r="6" spans="1:6">
      <c r="A6" s="14" t="s">
        <v>49</v>
      </c>
      <c r="B6" s="15">
        <v>200000</v>
      </c>
      <c r="C6" s="15">
        <v>200000</v>
      </c>
      <c r="D6" s="15" t="s">
        <v>5</v>
      </c>
      <c r="E6" s="15">
        <v>80000</v>
      </c>
      <c r="F6" s="16">
        <v>80000</v>
      </c>
    </row>
    <row r="7" spans="1:6">
      <c r="A7" s="14" t="s">
        <v>44</v>
      </c>
      <c r="B7" s="15">
        <v>270000</v>
      </c>
      <c r="C7" s="15">
        <v>270000</v>
      </c>
      <c r="D7" s="11"/>
      <c r="E7" s="11"/>
      <c r="F7" s="13"/>
    </row>
    <row r="8" spans="1:6">
      <c r="A8" s="14"/>
      <c r="B8" s="15"/>
      <c r="C8" s="15"/>
      <c r="D8" s="11"/>
      <c r="E8" s="11"/>
      <c r="F8" s="13"/>
    </row>
    <row r="9" spans="1:6">
      <c r="A9" s="17"/>
      <c r="B9" s="11"/>
      <c r="C9" s="11"/>
      <c r="D9" s="11"/>
      <c r="E9" s="11"/>
      <c r="F9" s="13"/>
    </row>
    <row r="10" spans="1:6">
      <c r="A10" s="17"/>
      <c r="B10" s="11"/>
      <c r="C10" s="11"/>
      <c r="D10" s="11"/>
      <c r="E10" s="11"/>
      <c r="F10" s="13"/>
    </row>
    <row r="11" spans="1:6">
      <c r="A11" s="10" t="s">
        <v>6</v>
      </c>
      <c r="B11" s="18">
        <f>SUM(B6:B10)</f>
        <v>470000</v>
      </c>
      <c r="C11" s="18">
        <f>SUM(C6:C10)</f>
        <v>470000</v>
      </c>
      <c r="D11" s="12" t="s">
        <v>7</v>
      </c>
      <c r="E11" s="18">
        <f>SUM(E6:E10)</f>
        <v>80000</v>
      </c>
      <c r="F11" s="19">
        <f>SUM(F6:F10)</f>
        <v>80000</v>
      </c>
    </row>
    <row r="12" spans="1:6">
      <c r="A12" s="10"/>
      <c r="B12" s="11"/>
      <c r="C12" s="11"/>
      <c r="D12" s="12" t="s">
        <v>8</v>
      </c>
      <c r="E12" s="11"/>
      <c r="F12" s="13"/>
    </row>
    <row r="13" spans="1:6">
      <c r="A13" s="10" t="s">
        <v>9</v>
      </c>
      <c r="B13" s="11"/>
      <c r="C13" s="11"/>
      <c r="D13" s="15" t="s">
        <v>56</v>
      </c>
      <c r="E13" s="15">
        <v>250000</v>
      </c>
      <c r="F13" s="16">
        <v>250000</v>
      </c>
    </row>
    <row r="14" spans="1:6">
      <c r="A14" s="14" t="s">
        <v>50</v>
      </c>
      <c r="B14" s="15">
        <v>100000</v>
      </c>
      <c r="C14" s="15">
        <v>40000</v>
      </c>
      <c r="D14" s="15"/>
      <c r="E14" s="15"/>
      <c r="F14" s="16"/>
    </row>
    <row r="15" spans="1:6">
      <c r="A15" s="14"/>
      <c r="B15" s="15"/>
      <c r="C15" s="15"/>
      <c r="D15" s="15"/>
      <c r="E15" s="15"/>
      <c r="F15" s="16"/>
    </row>
    <row r="16" spans="1:6">
      <c r="A16" s="14"/>
      <c r="B16" s="15"/>
      <c r="C16" s="15"/>
      <c r="D16" s="11"/>
      <c r="E16" s="11"/>
      <c r="F16" s="13"/>
    </row>
    <row r="17" spans="1:6">
      <c r="A17" s="17"/>
      <c r="B17" s="11"/>
      <c r="C17" s="11"/>
      <c r="D17" s="12" t="s">
        <v>10</v>
      </c>
      <c r="E17" s="18">
        <f>SUM(E13:E16)</f>
        <v>250000</v>
      </c>
      <c r="F17" s="19">
        <f>SUM(F13:F16)</f>
        <v>250000</v>
      </c>
    </row>
    <row r="18" spans="1:6">
      <c r="A18" s="10" t="s">
        <v>11</v>
      </c>
      <c r="B18" s="18">
        <f>SUM(B14:B17)</f>
        <v>100000</v>
      </c>
      <c r="C18" s="18">
        <f>SUM(C14:C17)</f>
        <v>40000</v>
      </c>
      <c r="D18" s="12" t="s">
        <v>12</v>
      </c>
      <c r="E18" s="18">
        <f>E11+E17</f>
        <v>330000</v>
      </c>
      <c r="F18" s="19">
        <f>F11+F17</f>
        <v>330000</v>
      </c>
    </row>
    <row r="19" spans="1:6">
      <c r="A19" s="10" t="s">
        <v>13</v>
      </c>
      <c r="B19" s="11"/>
      <c r="C19" s="11"/>
      <c r="D19" s="12" t="s">
        <v>14</v>
      </c>
      <c r="E19" s="11"/>
      <c r="F19" s="13"/>
    </row>
    <row r="20" spans="1:6">
      <c r="A20" s="14" t="s">
        <v>57</v>
      </c>
      <c r="B20" s="11"/>
      <c r="C20" s="15">
        <v>15000</v>
      </c>
      <c r="D20" s="11" t="s">
        <v>15</v>
      </c>
      <c r="E20" s="15">
        <v>100000</v>
      </c>
      <c r="F20" s="13"/>
    </row>
    <row r="21" spans="1:6">
      <c r="A21" s="17"/>
      <c r="B21" s="11"/>
      <c r="C21" s="11"/>
      <c r="D21" s="11" t="s">
        <v>16</v>
      </c>
      <c r="E21" s="15"/>
      <c r="F21" s="13"/>
    </row>
    <row r="22" spans="1:6">
      <c r="A22" s="5"/>
      <c r="B22" s="6"/>
      <c r="C22" s="11"/>
      <c r="D22" s="11" t="s">
        <v>17</v>
      </c>
      <c r="E22" s="15">
        <v>140000</v>
      </c>
      <c r="F22" s="13"/>
    </row>
    <row r="23" spans="1:6">
      <c r="A23" s="17"/>
      <c r="B23" s="11"/>
      <c r="C23" s="11"/>
      <c r="D23" s="12" t="s">
        <v>18</v>
      </c>
      <c r="E23" s="18">
        <f>SUM(E20:E22)</f>
        <v>240000</v>
      </c>
      <c r="F23" s="13"/>
    </row>
    <row r="24" spans="1:6">
      <c r="A24" s="17"/>
      <c r="B24" s="11"/>
      <c r="C24" s="11"/>
      <c r="D24" s="11"/>
      <c r="E24" s="11"/>
      <c r="F24" s="13"/>
    </row>
    <row r="25" spans="1:6">
      <c r="A25" s="17"/>
      <c r="B25" s="11"/>
      <c r="C25" s="11"/>
      <c r="D25" s="11"/>
      <c r="E25" s="11"/>
      <c r="F25" s="13"/>
    </row>
    <row r="26" spans="1:6">
      <c r="A26" s="10" t="s">
        <v>19</v>
      </c>
      <c r="B26" s="18">
        <f>SUM(B20:B25)</f>
        <v>0</v>
      </c>
      <c r="C26" s="18">
        <f>SUM(C20:C25)</f>
        <v>15000</v>
      </c>
      <c r="D26" s="11"/>
      <c r="E26" s="11"/>
      <c r="F26" s="13"/>
    </row>
    <row r="27" spans="1:6">
      <c r="A27" s="10" t="s">
        <v>20</v>
      </c>
      <c r="B27" s="18">
        <f>B11+B18+B26</f>
        <v>570000</v>
      </c>
      <c r="C27" s="18">
        <f>C11+C12+C18+C26</f>
        <v>525000</v>
      </c>
      <c r="D27" s="12" t="s">
        <v>21</v>
      </c>
      <c r="E27" s="18">
        <f>E18+E23</f>
        <v>570000</v>
      </c>
      <c r="F27" s="13"/>
    </row>
    <row r="28" spans="1:6">
      <c r="A28" s="17"/>
      <c r="B28" s="11"/>
      <c r="C28" s="11"/>
      <c r="D28" s="12" t="s">
        <v>22</v>
      </c>
      <c r="E28" s="12"/>
      <c r="F28" s="19">
        <f>C27-F18</f>
        <v>195000</v>
      </c>
    </row>
    <row r="29" spans="1:6">
      <c r="A29" s="17"/>
      <c r="B29" s="11"/>
      <c r="C29" s="11"/>
      <c r="D29" s="11"/>
      <c r="E29" s="11"/>
      <c r="F29" s="13"/>
    </row>
    <row r="30" spans="1:6">
      <c r="A30" s="17"/>
      <c r="B30" s="11"/>
      <c r="C30" s="11"/>
      <c r="D30" s="11"/>
      <c r="E30" s="11"/>
      <c r="F30" s="13"/>
    </row>
    <row r="31" spans="1:6">
      <c r="A31" s="17"/>
      <c r="B31" s="11"/>
      <c r="C31" s="11"/>
      <c r="D31" s="11"/>
      <c r="E31" s="11"/>
      <c r="F31" s="13"/>
    </row>
    <row r="32" spans="1:6">
      <c r="A32" s="17"/>
      <c r="B32" s="11"/>
      <c r="C32" s="11"/>
      <c r="D32" s="11"/>
      <c r="E32" s="11"/>
      <c r="F32" s="13"/>
    </row>
    <row r="33" spans="1:6">
      <c r="A33" s="17"/>
      <c r="B33" s="11"/>
      <c r="C33" s="11"/>
      <c r="D33" s="11"/>
      <c r="E33" s="11"/>
      <c r="F33" s="13"/>
    </row>
    <row r="34" spans="1:6">
      <c r="A34" s="10" t="s">
        <v>23</v>
      </c>
      <c r="B34" s="11"/>
      <c r="C34" s="11"/>
      <c r="D34" s="11"/>
      <c r="E34" s="11"/>
      <c r="F34" s="13"/>
    </row>
    <row r="35" spans="1:6">
      <c r="A35" s="17" t="s">
        <v>24</v>
      </c>
      <c r="B35" s="11">
        <v>160000</v>
      </c>
      <c r="C35" s="11"/>
      <c r="D35" s="11"/>
      <c r="E35" s="11"/>
      <c r="F35" s="13"/>
    </row>
    <row r="36" spans="1:6">
      <c r="A36" s="17" t="s">
        <v>25</v>
      </c>
      <c r="B36" s="15"/>
      <c r="C36" s="11"/>
      <c r="D36" s="11"/>
      <c r="E36" s="11"/>
      <c r="F36" s="13"/>
    </row>
    <row r="37" spans="1:6">
      <c r="A37" s="17" t="s">
        <v>26</v>
      </c>
      <c r="B37" s="15"/>
      <c r="C37" s="11"/>
      <c r="D37" s="11"/>
      <c r="E37" s="11"/>
      <c r="F37" s="13"/>
    </row>
    <row r="38" spans="1:6">
      <c r="A38" s="17" t="s">
        <v>27</v>
      </c>
      <c r="B38" s="15"/>
      <c r="C38" s="11"/>
      <c r="D38" s="11"/>
      <c r="E38" s="11"/>
      <c r="F38" s="13"/>
    </row>
    <row r="39" spans="1:6">
      <c r="A39" s="17" t="s">
        <v>28</v>
      </c>
      <c r="B39" s="20">
        <f>B36*B38</f>
        <v>0</v>
      </c>
      <c r="C39" s="11"/>
      <c r="D39" s="11"/>
      <c r="E39" s="11"/>
      <c r="F39" s="13"/>
    </row>
    <row r="40" spans="1:6">
      <c r="A40" s="10" t="s">
        <v>105</v>
      </c>
      <c r="B40" s="18">
        <f>B35+B39</f>
        <v>160000</v>
      </c>
      <c r="C40" s="11"/>
      <c r="D40" s="11"/>
      <c r="E40" s="11"/>
      <c r="F40" s="13"/>
    </row>
    <row r="41" spans="1:6" ht="13.5" thickBot="1">
      <c r="A41" s="21"/>
      <c r="B41" s="22"/>
      <c r="C41" s="23"/>
      <c r="D41" s="23"/>
      <c r="E41" s="23"/>
      <c r="F41" s="24"/>
    </row>
    <row r="42" spans="1:6" ht="14.25" thickTop="1" thickBot="1">
      <c r="C42" s="25"/>
      <c r="D42" s="25"/>
      <c r="E42" s="25"/>
      <c r="F42" s="25"/>
    </row>
    <row r="43" spans="1:6" ht="13.5" thickTop="1">
      <c r="A43" s="26" t="s">
        <v>29</v>
      </c>
      <c r="B43" s="27"/>
      <c r="C43" s="25"/>
      <c r="D43" s="25"/>
      <c r="E43" s="25"/>
      <c r="F43" s="25"/>
    </row>
    <row r="44" spans="1:6">
      <c r="A44" s="28" t="s">
        <v>30</v>
      </c>
      <c r="B44" s="29">
        <f>B40</f>
        <v>160000</v>
      </c>
      <c r="C44" s="25"/>
      <c r="D44" s="25"/>
      <c r="E44" s="25"/>
      <c r="F44" s="25"/>
    </row>
    <row r="45" spans="1:6">
      <c r="A45" s="28" t="s">
        <v>31</v>
      </c>
      <c r="B45" s="29">
        <f>F28</f>
        <v>195000</v>
      </c>
      <c r="C45" s="25"/>
      <c r="D45" s="25"/>
      <c r="E45" s="25"/>
      <c r="F45" s="25"/>
    </row>
    <row r="46" spans="1:6">
      <c r="A46" s="28" t="s">
        <v>32</v>
      </c>
      <c r="B46" s="29">
        <f>IF(B44&gt;B45,B44-B45,0)</f>
        <v>0</v>
      </c>
      <c r="C46" s="25"/>
      <c r="D46" s="25"/>
      <c r="E46" s="25"/>
      <c r="F46" s="25"/>
    </row>
    <row r="47" spans="1:6" ht="13.5" thickBot="1">
      <c r="A47" s="30" t="s">
        <v>33</v>
      </c>
      <c r="B47" s="31">
        <f>IF(B45&gt;B44,B45-B44,0)</f>
        <v>35000</v>
      </c>
      <c r="C47" s="25"/>
      <c r="D47" s="25"/>
      <c r="E47" s="25"/>
      <c r="F47" s="25"/>
    </row>
    <row r="48" spans="1:6" ht="14.25" thickTop="1" thickBot="1">
      <c r="A48" s="25"/>
      <c r="B48" s="25"/>
      <c r="C48" s="25"/>
      <c r="D48" s="25"/>
      <c r="E48" s="25"/>
      <c r="F48" s="25"/>
    </row>
    <row r="49" spans="1:6" ht="13.5" thickTop="1">
      <c r="A49" s="32" t="s">
        <v>34</v>
      </c>
      <c r="B49" s="33"/>
      <c r="C49" s="25"/>
      <c r="D49" s="25"/>
      <c r="E49" s="25"/>
      <c r="F49" s="25"/>
    </row>
    <row r="50" spans="1:6">
      <c r="A50" s="34" t="s">
        <v>35</v>
      </c>
      <c r="B50" s="35" t="s">
        <v>36</v>
      </c>
      <c r="C50" s="25"/>
      <c r="D50" s="25"/>
      <c r="E50" s="25"/>
      <c r="F50" s="25"/>
    </row>
    <row r="51" spans="1:6">
      <c r="A51" s="36" t="str">
        <f>A6</f>
        <v>Accounts Receivable</v>
      </c>
      <c r="B51" s="37">
        <f>C6</f>
        <v>200000</v>
      </c>
      <c r="C51" s="25"/>
      <c r="D51" s="25"/>
      <c r="E51" s="25"/>
      <c r="F51" s="25"/>
    </row>
    <row r="52" spans="1:6">
      <c r="A52" s="36" t="str">
        <f>A7</f>
        <v>Inventory</v>
      </c>
      <c r="B52" s="37">
        <f>C7</f>
        <v>270000</v>
      </c>
      <c r="C52" s="25"/>
      <c r="D52" s="25"/>
      <c r="E52" s="25"/>
      <c r="F52" s="25"/>
    </row>
    <row r="53" spans="1:6">
      <c r="A53" s="36">
        <f>A8</f>
        <v>0</v>
      </c>
      <c r="B53" s="37">
        <f>C8</f>
        <v>0</v>
      </c>
      <c r="C53" s="25"/>
      <c r="D53" s="25"/>
      <c r="E53" s="25"/>
      <c r="F53" s="25"/>
    </row>
    <row r="54" spans="1:6">
      <c r="A54" s="36">
        <f>A9</f>
        <v>0</v>
      </c>
      <c r="B54" s="37">
        <f>C9</f>
        <v>0</v>
      </c>
      <c r="C54" s="25"/>
      <c r="D54" s="25"/>
      <c r="E54" s="25"/>
      <c r="F54" s="25"/>
    </row>
    <row r="55" spans="1:6">
      <c r="A55" s="36">
        <f>A10</f>
        <v>0</v>
      </c>
      <c r="B55" s="37">
        <f>C10</f>
        <v>0</v>
      </c>
      <c r="C55" s="25"/>
      <c r="D55" s="25"/>
      <c r="E55" s="25"/>
      <c r="F55" s="25"/>
    </row>
    <row r="56" spans="1:6">
      <c r="A56" s="36" t="str">
        <f>A14</f>
        <v>Equipment</v>
      </c>
      <c r="B56" s="37">
        <f>C14</f>
        <v>40000</v>
      </c>
      <c r="C56" s="25"/>
      <c r="D56" s="25"/>
      <c r="E56" s="25"/>
      <c r="F56" s="25"/>
    </row>
    <row r="57" spans="1:6">
      <c r="A57" s="36">
        <f>A15</f>
        <v>0</v>
      </c>
      <c r="B57" s="37">
        <f>C15</f>
        <v>0</v>
      </c>
      <c r="C57" s="25"/>
      <c r="D57" s="25"/>
      <c r="E57" s="25"/>
      <c r="F57" s="25"/>
    </row>
    <row r="58" spans="1:6">
      <c r="A58" s="36">
        <f>A16</f>
        <v>0</v>
      </c>
      <c r="B58" s="37">
        <f>C16</f>
        <v>0</v>
      </c>
      <c r="C58" s="25"/>
      <c r="D58" s="25"/>
      <c r="E58" s="25"/>
      <c r="F58" s="25"/>
    </row>
    <row r="59" spans="1:6">
      <c r="A59" s="36">
        <f>A17</f>
        <v>0</v>
      </c>
      <c r="B59" s="37">
        <f>C17</f>
        <v>0</v>
      </c>
      <c r="C59" s="25"/>
      <c r="D59" s="25"/>
      <c r="E59" s="25"/>
      <c r="F59" s="25"/>
    </row>
    <row r="60" spans="1:6">
      <c r="A60" s="36" t="str">
        <f t="shared" ref="A60:A65" si="0">A20</f>
        <v>Brand Name Copyrights</v>
      </c>
      <c r="B60" s="37">
        <f t="shared" ref="B60:B65" si="1">C20</f>
        <v>15000</v>
      </c>
      <c r="C60" s="25"/>
      <c r="D60" s="25"/>
      <c r="E60" s="25"/>
      <c r="F60" s="25"/>
    </row>
    <row r="61" spans="1:6">
      <c r="A61" s="36">
        <f t="shared" si="0"/>
        <v>0</v>
      </c>
      <c r="B61" s="37">
        <f t="shared" si="1"/>
        <v>0</v>
      </c>
      <c r="C61" s="25"/>
      <c r="D61" s="25"/>
      <c r="E61" s="25"/>
      <c r="F61" s="25"/>
    </row>
    <row r="62" spans="1:6">
      <c r="A62" s="36">
        <f t="shared" si="0"/>
        <v>0</v>
      </c>
      <c r="B62" s="37">
        <f t="shared" si="1"/>
        <v>0</v>
      </c>
      <c r="C62" s="25"/>
      <c r="D62" s="25"/>
      <c r="E62" s="25"/>
      <c r="F62" s="25"/>
    </row>
    <row r="63" spans="1:6">
      <c r="A63" s="36">
        <f t="shared" si="0"/>
        <v>0</v>
      </c>
      <c r="B63" s="37">
        <f t="shared" si="1"/>
        <v>0</v>
      </c>
      <c r="C63" s="25"/>
      <c r="D63" s="25"/>
      <c r="E63" s="25"/>
      <c r="F63" s="25"/>
    </row>
    <row r="64" spans="1:6">
      <c r="A64" s="36">
        <f t="shared" si="0"/>
        <v>0</v>
      </c>
      <c r="B64" s="37">
        <f t="shared" si="1"/>
        <v>0</v>
      </c>
      <c r="C64" s="25"/>
      <c r="D64" s="25"/>
      <c r="E64" s="25"/>
      <c r="F64" s="25"/>
    </row>
    <row r="65" spans="1:6">
      <c r="A65" s="36">
        <f t="shared" si="0"/>
        <v>0</v>
      </c>
      <c r="B65" s="37">
        <f t="shared" si="1"/>
        <v>0</v>
      </c>
      <c r="C65" s="25"/>
      <c r="D65" s="25"/>
      <c r="E65" s="25"/>
      <c r="F65" s="25"/>
    </row>
    <row r="66" spans="1:6">
      <c r="A66" s="36" t="str">
        <f>D6</f>
        <v>Current Liabilities</v>
      </c>
      <c r="B66" s="37">
        <f>-F6</f>
        <v>-80000</v>
      </c>
      <c r="C66" s="25"/>
      <c r="D66" s="25"/>
      <c r="E66" s="25"/>
      <c r="F66" s="25"/>
    </row>
    <row r="67" spans="1:6">
      <c r="A67" s="36">
        <f>D7</f>
        <v>0</v>
      </c>
      <c r="B67" s="37">
        <f>-F7</f>
        <v>0</v>
      </c>
      <c r="C67" s="25"/>
      <c r="D67" s="25"/>
      <c r="E67" s="25"/>
      <c r="F67" s="25"/>
    </row>
    <row r="68" spans="1:6">
      <c r="A68" s="36">
        <f>D8</f>
        <v>0</v>
      </c>
      <c r="B68" s="37">
        <f>-F8</f>
        <v>0</v>
      </c>
      <c r="C68" s="25"/>
      <c r="D68" s="25"/>
      <c r="E68" s="25"/>
      <c r="F68" s="25"/>
    </row>
    <row r="69" spans="1:6">
      <c r="A69" s="36">
        <f>D9</f>
        <v>0</v>
      </c>
      <c r="B69" s="37">
        <f>-F9</f>
        <v>0</v>
      </c>
      <c r="C69" s="25"/>
      <c r="D69" s="25"/>
      <c r="E69" s="25"/>
      <c r="F69" s="25"/>
    </row>
    <row r="70" spans="1:6">
      <c r="A70" s="36">
        <f>D10</f>
        <v>0</v>
      </c>
      <c r="B70" s="37">
        <f>-F10</f>
        <v>0</v>
      </c>
      <c r="C70" s="25"/>
      <c r="D70" s="25"/>
      <c r="E70" s="25"/>
      <c r="F70" s="25"/>
    </row>
    <row r="71" spans="1:6">
      <c r="A71" s="36" t="str">
        <f>D13</f>
        <v>Mortgage Payable</v>
      </c>
      <c r="B71" s="37">
        <f>-F13</f>
        <v>-250000</v>
      </c>
      <c r="C71" s="25"/>
      <c r="D71" s="25"/>
      <c r="E71" s="25"/>
      <c r="F71" s="25"/>
    </row>
    <row r="72" spans="1:6">
      <c r="A72" s="36">
        <f>D14</f>
        <v>0</v>
      </c>
      <c r="B72" s="37">
        <f>-F14</f>
        <v>0</v>
      </c>
      <c r="C72" s="25"/>
      <c r="D72" s="25"/>
      <c r="E72" s="25"/>
      <c r="F72" s="25"/>
    </row>
    <row r="73" spans="1:6">
      <c r="A73" s="36">
        <f>D15</f>
        <v>0</v>
      </c>
      <c r="B73" s="37">
        <f>-F15</f>
        <v>0</v>
      </c>
      <c r="C73" s="25"/>
      <c r="D73" s="25"/>
      <c r="E73" s="25"/>
      <c r="F73" s="25"/>
    </row>
    <row r="74" spans="1:6">
      <c r="A74" s="36">
        <f>D16</f>
        <v>0</v>
      </c>
      <c r="B74" s="37">
        <f>-F16</f>
        <v>0</v>
      </c>
      <c r="C74" s="25"/>
      <c r="D74" s="25"/>
      <c r="E74" s="25"/>
      <c r="F74" s="25"/>
    </row>
    <row r="75" spans="1:6">
      <c r="A75" s="36" t="s">
        <v>24</v>
      </c>
      <c r="B75" s="37">
        <f>-B35</f>
        <v>-160000</v>
      </c>
      <c r="C75" s="25"/>
      <c r="D75" s="25"/>
      <c r="E75" s="25"/>
      <c r="F75" s="25"/>
    </row>
    <row r="76" spans="1:6">
      <c r="A76" s="36" t="s">
        <v>15</v>
      </c>
      <c r="B76" s="37">
        <f>-(B36*B37)</f>
        <v>0</v>
      </c>
      <c r="C76" s="25"/>
      <c r="D76" s="25"/>
      <c r="E76" s="25"/>
      <c r="F76" s="25"/>
    </row>
    <row r="77" spans="1:6">
      <c r="A77" s="36" t="s">
        <v>37</v>
      </c>
      <c r="B77" s="37">
        <f>-(B39+B76)</f>
        <v>0</v>
      </c>
      <c r="C77" s="25"/>
      <c r="D77" s="25"/>
      <c r="E77" s="25"/>
      <c r="F77" s="25"/>
    </row>
    <row r="78" spans="1:6">
      <c r="A78" s="36" t="s">
        <v>32</v>
      </c>
      <c r="B78" s="37">
        <f>B46</f>
        <v>0</v>
      </c>
      <c r="C78" s="25"/>
      <c r="D78" s="25"/>
      <c r="E78" s="25"/>
      <c r="F78" s="25"/>
    </row>
    <row r="79" spans="1:6">
      <c r="A79" s="36" t="s">
        <v>33</v>
      </c>
      <c r="B79" s="37">
        <f>-B47</f>
        <v>-35000</v>
      </c>
      <c r="C79" s="25"/>
      <c r="D79" s="25"/>
      <c r="E79" s="25"/>
      <c r="F79" s="25"/>
    </row>
    <row r="80" spans="1:6" ht="13.5" thickBot="1">
      <c r="A80" s="38" t="s">
        <v>38</v>
      </c>
      <c r="B80" s="39">
        <f>SUM(B51:B79)</f>
        <v>0</v>
      </c>
      <c r="C80" s="25"/>
      <c r="D80" s="25"/>
      <c r="E80" s="25"/>
      <c r="F80" s="25"/>
    </row>
    <row r="81" spans="1:6" ht="13.5" thickTop="1">
      <c r="A81" s="25"/>
      <c r="B81" s="25"/>
      <c r="C81" s="25"/>
      <c r="D81" s="25"/>
      <c r="E81" s="25"/>
      <c r="F81" s="25"/>
    </row>
  </sheetData>
  <phoneticPr fontId="6" type="noConversion"/>
  <pageMargins left="0.75" right="0.75" top="1" bottom="1" header="0.5" footer="0.5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81"/>
  <sheetViews>
    <sheetView workbookViewId="0">
      <selection activeCell="C21" sqref="C21"/>
    </sheetView>
  </sheetViews>
  <sheetFormatPr defaultRowHeight="12.75"/>
  <cols>
    <col min="1" max="1" width="30.5703125" bestFit="1" customWidth="1"/>
    <col min="2" max="2" width="16" customWidth="1"/>
    <col min="3" max="3" width="10.42578125" bestFit="1" customWidth="1"/>
    <col min="4" max="4" width="29" bestFit="1" customWidth="1"/>
    <col min="5" max="5" width="11.85546875" customWidth="1"/>
    <col min="6" max="6" width="12.5703125" customWidth="1"/>
  </cols>
  <sheetData>
    <row r="1" spans="1:6" ht="13.5" thickTop="1">
      <c r="A1" s="1" t="s">
        <v>0</v>
      </c>
      <c r="B1" s="44" t="s">
        <v>96</v>
      </c>
      <c r="C1" s="3"/>
      <c r="D1" s="3"/>
      <c r="E1" s="3"/>
      <c r="F1" s="4"/>
    </row>
    <row r="2" spans="1:6">
      <c r="A2" s="5" t="s">
        <v>1</v>
      </c>
      <c r="B2" s="47">
        <v>40544</v>
      </c>
      <c r="C2" s="6"/>
      <c r="D2" s="6"/>
      <c r="E2" s="6"/>
      <c r="F2" s="7"/>
    </row>
    <row r="3" spans="1:6">
      <c r="A3" s="5"/>
      <c r="B3" s="6"/>
      <c r="C3" s="6"/>
      <c r="D3" s="6"/>
      <c r="E3" s="6"/>
      <c r="F3" s="7"/>
    </row>
    <row r="4" spans="1:6">
      <c r="A4" s="5"/>
      <c r="B4" s="8" t="s">
        <v>2</v>
      </c>
      <c r="C4" s="8" t="s">
        <v>3</v>
      </c>
      <c r="D4" s="6"/>
      <c r="E4" s="8" t="s">
        <v>2</v>
      </c>
      <c r="F4" s="9" t="s">
        <v>3</v>
      </c>
    </row>
    <row r="5" spans="1:6">
      <c r="A5" s="10" t="s">
        <v>4</v>
      </c>
      <c r="B5" s="11"/>
      <c r="C5" s="11"/>
      <c r="D5" s="12" t="s">
        <v>5</v>
      </c>
      <c r="E5" s="11"/>
      <c r="F5" s="13"/>
    </row>
    <row r="6" spans="1:6">
      <c r="A6" s="14" t="s">
        <v>49</v>
      </c>
      <c r="B6" s="15">
        <v>79000</v>
      </c>
      <c r="C6" s="15">
        <v>79000</v>
      </c>
      <c r="D6" s="15" t="s">
        <v>5</v>
      </c>
      <c r="E6" s="15">
        <v>145000</v>
      </c>
      <c r="F6" s="16">
        <v>145000</v>
      </c>
    </row>
    <row r="7" spans="1:6">
      <c r="A7" s="14" t="s">
        <v>44</v>
      </c>
      <c r="B7" s="15">
        <v>112000</v>
      </c>
      <c r="C7" s="15">
        <v>120000</v>
      </c>
      <c r="D7" s="11"/>
      <c r="E7" s="11"/>
      <c r="F7" s="13"/>
    </row>
    <row r="8" spans="1:6">
      <c r="A8" s="14" t="s">
        <v>58</v>
      </c>
      <c r="B8" s="15">
        <v>55000</v>
      </c>
      <c r="C8" s="15">
        <v>55000</v>
      </c>
      <c r="D8" s="11"/>
      <c r="E8" s="11"/>
      <c r="F8" s="13"/>
    </row>
    <row r="9" spans="1:6">
      <c r="A9" s="17"/>
      <c r="B9" s="11"/>
      <c r="C9" s="11"/>
      <c r="D9" s="11"/>
      <c r="E9" s="11"/>
      <c r="F9" s="13"/>
    </row>
    <row r="10" spans="1:6">
      <c r="A10" s="17"/>
      <c r="B10" s="11"/>
      <c r="C10" s="11"/>
      <c r="D10" s="11"/>
      <c r="E10" s="11"/>
      <c r="F10" s="13"/>
    </row>
    <row r="11" spans="1:6">
      <c r="A11" s="10" t="s">
        <v>6</v>
      </c>
      <c r="B11" s="18">
        <f>SUM(B6:B10)</f>
        <v>246000</v>
      </c>
      <c r="C11" s="18">
        <f>SUM(C6:C10)</f>
        <v>254000</v>
      </c>
      <c r="D11" s="12" t="s">
        <v>7</v>
      </c>
      <c r="E11" s="18">
        <f>SUM(E6:E10)</f>
        <v>145000</v>
      </c>
      <c r="F11" s="19">
        <f>SUM(F6:F10)</f>
        <v>145000</v>
      </c>
    </row>
    <row r="12" spans="1:6">
      <c r="A12" s="10"/>
      <c r="B12" s="11"/>
      <c r="C12" s="11"/>
      <c r="D12" s="12" t="s">
        <v>8</v>
      </c>
      <c r="E12" s="11"/>
      <c r="F12" s="13"/>
    </row>
    <row r="13" spans="1:6">
      <c r="A13" s="10" t="s">
        <v>9</v>
      </c>
      <c r="B13" s="11"/>
      <c r="C13" s="11"/>
      <c r="D13" s="15" t="s">
        <v>47</v>
      </c>
      <c r="E13" s="15">
        <v>100000</v>
      </c>
      <c r="F13" s="16">
        <v>100000</v>
      </c>
    </row>
    <row r="14" spans="1:6">
      <c r="A14" s="14" t="s">
        <v>41</v>
      </c>
      <c r="B14" s="15">
        <v>294000</v>
      </c>
      <c r="C14" s="15">
        <v>340000</v>
      </c>
      <c r="D14" s="15"/>
      <c r="E14" s="15"/>
      <c r="F14" s="16"/>
    </row>
    <row r="15" spans="1:6">
      <c r="A15" s="14"/>
      <c r="B15" s="15"/>
      <c r="C15" s="15"/>
      <c r="D15" s="15"/>
      <c r="E15" s="15"/>
      <c r="F15" s="16"/>
    </row>
    <row r="16" spans="1:6">
      <c r="A16" s="14"/>
      <c r="B16" s="15"/>
      <c r="C16" s="15"/>
      <c r="D16" s="11"/>
      <c r="E16" s="11"/>
      <c r="F16" s="13"/>
    </row>
    <row r="17" spans="1:6">
      <c r="A17" s="17"/>
      <c r="B17" s="11"/>
      <c r="C17" s="11"/>
      <c r="D17" s="12" t="s">
        <v>10</v>
      </c>
      <c r="E17" s="18">
        <f>SUM(E13:E16)</f>
        <v>100000</v>
      </c>
      <c r="F17" s="19">
        <f>SUM(F13:F16)</f>
        <v>100000</v>
      </c>
    </row>
    <row r="18" spans="1:6">
      <c r="A18" s="10" t="s">
        <v>11</v>
      </c>
      <c r="B18" s="18">
        <f>SUM(B14:B17)</f>
        <v>294000</v>
      </c>
      <c r="C18" s="18">
        <f>SUM(C14:C17)</f>
        <v>340000</v>
      </c>
      <c r="D18" s="12" t="s">
        <v>12</v>
      </c>
      <c r="E18" s="18">
        <f>E11+E17</f>
        <v>245000</v>
      </c>
      <c r="F18" s="19">
        <f>F11+F17</f>
        <v>245000</v>
      </c>
    </row>
    <row r="19" spans="1:6">
      <c r="A19" s="10" t="s">
        <v>13</v>
      </c>
      <c r="B19" s="11"/>
      <c r="C19" s="11"/>
      <c r="D19" s="12" t="s">
        <v>14</v>
      </c>
      <c r="E19" s="11"/>
      <c r="F19" s="13"/>
    </row>
    <row r="20" spans="1:6">
      <c r="A20" s="14" t="s">
        <v>59</v>
      </c>
      <c r="B20" s="11">
        <v>30000</v>
      </c>
      <c r="C20" s="15">
        <v>30000</v>
      </c>
      <c r="D20" s="11" t="s">
        <v>15</v>
      </c>
      <c r="E20" s="15">
        <v>200000</v>
      </c>
      <c r="F20" s="13"/>
    </row>
    <row r="21" spans="1:6">
      <c r="A21" s="17" t="s">
        <v>60</v>
      </c>
      <c r="B21" s="11"/>
      <c r="C21" s="11">
        <v>14000</v>
      </c>
      <c r="D21" s="11" t="s">
        <v>16</v>
      </c>
      <c r="E21" s="15">
        <v>50000</v>
      </c>
      <c r="F21" s="13"/>
    </row>
    <row r="22" spans="1:6">
      <c r="A22" s="5"/>
      <c r="B22" s="6"/>
      <c r="C22" s="11"/>
      <c r="D22" s="11" t="s">
        <v>17</v>
      </c>
      <c r="E22" s="15">
        <v>75000</v>
      </c>
      <c r="F22" s="13"/>
    </row>
    <row r="23" spans="1:6">
      <c r="A23" s="17"/>
      <c r="B23" s="11"/>
      <c r="C23" s="11"/>
      <c r="D23" s="12" t="s">
        <v>18</v>
      </c>
      <c r="E23" s="18">
        <f>SUM(E20:E22)</f>
        <v>325000</v>
      </c>
      <c r="F23" s="13"/>
    </row>
    <row r="24" spans="1:6">
      <c r="A24" s="17"/>
      <c r="B24" s="11"/>
      <c r="C24" s="11"/>
      <c r="D24" s="11"/>
      <c r="E24" s="11"/>
      <c r="F24" s="13"/>
    </row>
    <row r="25" spans="1:6">
      <c r="A25" s="17"/>
      <c r="B25" s="11"/>
      <c r="C25" s="11"/>
      <c r="D25" s="11"/>
      <c r="E25" s="11"/>
      <c r="F25" s="13"/>
    </row>
    <row r="26" spans="1:6">
      <c r="A26" s="10" t="s">
        <v>19</v>
      </c>
      <c r="B26" s="18">
        <f>SUM(B20:B25)</f>
        <v>30000</v>
      </c>
      <c r="C26" s="18">
        <f>SUM(C20:C25)</f>
        <v>44000</v>
      </c>
      <c r="D26" s="11"/>
      <c r="E26" s="11"/>
      <c r="F26" s="13"/>
    </row>
    <row r="27" spans="1:6">
      <c r="A27" s="10" t="s">
        <v>20</v>
      </c>
      <c r="B27" s="18">
        <f>B11+B18+B26</f>
        <v>570000</v>
      </c>
      <c r="C27" s="18">
        <f>C11+C12+C18+C26</f>
        <v>638000</v>
      </c>
      <c r="D27" s="12" t="s">
        <v>21</v>
      </c>
      <c r="E27" s="18">
        <f>E18+E23</f>
        <v>570000</v>
      </c>
      <c r="F27" s="13"/>
    </row>
    <row r="28" spans="1:6">
      <c r="A28" s="17"/>
      <c r="B28" s="11"/>
      <c r="C28" s="11"/>
      <c r="D28" s="12" t="s">
        <v>22</v>
      </c>
      <c r="E28" s="12"/>
      <c r="F28" s="19">
        <f>C27-F18</f>
        <v>393000</v>
      </c>
    </row>
    <row r="29" spans="1:6">
      <c r="A29" s="17"/>
      <c r="B29" s="11"/>
      <c r="C29" s="11"/>
      <c r="D29" s="11"/>
      <c r="E29" s="11"/>
      <c r="F29" s="13"/>
    </row>
    <row r="30" spans="1:6">
      <c r="A30" s="17"/>
      <c r="B30" s="11"/>
      <c r="C30" s="11"/>
      <c r="D30" s="11"/>
      <c r="E30" s="11"/>
      <c r="F30" s="13"/>
    </row>
    <row r="31" spans="1:6">
      <c r="A31" s="17"/>
      <c r="B31" s="11"/>
      <c r="C31" s="11"/>
      <c r="D31" s="11"/>
      <c r="E31" s="11"/>
      <c r="F31" s="13"/>
    </row>
    <row r="32" spans="1:6">
      <c r="A32" s="17"/>
      <c r="B32" s="11"/>
      <c r="C32" s="11"/>
      <c r="D32" s="11"/>
      <c r="E32" s="11"/>
      <c r="F32" s="13"/>
    </row>
    <row r="33" spans="1:6">
      <c r="A33" s="17"/>
      <c r="B33" s="11"/>
      <c r="C33" s="11"/>
      <c r="D33" s="11"/>
      <c r="E33" s="11"/>
      <c r="F33" s="13"/>
    </row>
    <row r="34" spans="1:6">
      <c r="A34" s="10" t="s">
        <v>23</v>
      </c>
      <c r="B34" s="11"/>
      <c r="C34" s="11"/>
      <c r="D34" s="11"/>
      <c r="E34" s="11"/>
      <c r="F34" s="13"/>
    </row>
    <row r="35" spans="1:6">
      <c r="A35" s="17" t="s">
        <v>24</v>
      </c>
      <c r="B35" s="11">
        <v>550000</v>
      </c>
      <c r="C35" s="11"/>
      <c r="D35" s="11"/>
      <c r="E35" s="11"/>
      <c r="F35" s="13"/>
    </row>
    <row r="36" spans="1:6">
      <c r="A36" s="17" t="s">
        <v>25</v>
      </c>
      <c r="B36" s="15"/>
      <c r="C36" s="11"/>
      <c r="D36" s="11"/>
      <c r="E36" s="11"/>
      <c r="F36" s="13"/>
    </row>
    <row r="37" spans="1:6">
      <c r="A37" s="17" t="s">
        <v>26</v>
      </c>
      <c r="B37" s="15"/>
      <c r="C37" s="11"/>
      <c r="D37" s="11"/>
      <c r="E37" s="11"/>
      <c r="F37" s="13"/>
    </row>
    <row r="38" spans="1:6">
      <c r="A38" s="17" t="s">
        <v>27</v>
      </c>
      <c r="B38" s="15"/>
      <c r="C38" s="11"/>
      <c r="D38" s="11"/>
      <c r="E38" s="11"/>
      <c r="F38" s="13"/>
    </row>
    <row r="39" spans="1:6">
      <c r="A39" s="17" t="s">
        <v>28</v>
      </c>
      <c r="B39" s="20">
        <f>B36*B38</f>
        <v>0</v>
      </c>
      <c r="C39" s="11"/>
      <c r="D39" s="11"/>
      <c r="E39" s="11"/>
      <c r="F39" s="13"/>
    </row>
    <row r="40" spans="1:6">
      <c r="A40" s="10" t="s">
        <v>105</v>
      </c>
      <c r="B40" s="18">
        <f>B35+B39</f>
        <v>550000</v>
      </c>
      <c r="C40" s="11"/>
      <c r="D40" s="11"/>
      <c r="E40" s="11"/>
      <c r="F40" s="13"/>
    </row>
    <row r="41" spans="1:6" ht="13.5" thickBot="1">
      <c r="A41" s="21"/>
      <c r="B41" s="22"/>
      <c r="C41" s="23"/>
      <c r="D41" s="23"/>
      <c r="E41" s="23"/>
      <c r="F41" s="24"/>
    </row>
    <row r="42" spans="1:6" ht="14.25" thickTop="1" thickBot="1">
      <c r="C42" s="25"/>
      <c r="D42" s="25"/>
      <c r="E42" s="25"/>
      <c r="F42" s="25"/>
    </row>
    <row r="43" spans="1:6" ht="13.5" thickTop="1">
      <c r="A43" s="26" t="s">
        <v>29</v>
      </c>
      <c r="B43" s="27"/>
      <c r="C43" s="25"/>
      <c r="D43" s="25"/>
      <c r="E43" s="25"/>
      <c r="F43" s="25"/>
    </row>
    <row r="44" spans="1:6">
      <c r="A44" s="28" t="s">
        <v>30</v>
      </c>
      <c r="B44" s="29">
        <f>B40</f>
        <v>550000</v>
      </c>
      <c r="C44" s="25"/>
      <c r="D44" s="25"/>
      <c r="E44" s="25"/>
      <c r="F44" s="25"/>
    </row>
    <row r="45" spans="1:6">
      <c r="A45" s="28" t="s">
        <v>31</v>
      </c>
      <c r="B45" s="29">
        <f>F28</f>
        <v>393000</v>
      </c>
      <c r="C45" s="25"/>
      <c r="D45" s="25"/>
      <c r="E45" s="25"/>
      <c r="F45" s="25"/>
    </row>
    <row r="46" spans="1:6">
      <c r="A46" s="28" t="s">
        <v>32</v>
      </c>
      <c r="B46" s="29">
        <f>IF(B44&gt;B45,B44-B45,0)</f>
        <v>157000</v>
      </c>
      <c r="C46" s="25"/>
      <c r="D46" s="25"/>
      <c r="E46" s="25"/>
      <c r="F46" s="25"/>
    </row>
    <row r="47" spans="1:6" ht="13.5" thickBot="1">
      <c r="A47" s="30" t="s">
        <v>33</v>
      </c>
      <c r="B47" s="31">
        <f>IF(B45&gt;B44,B45-B44,0)</f>
        <v>0</v>
      </c>
      <c r="C47" s="25"/>
      <c r="D47" s="25"/>
      <c r="E47" s="25"/>
      <c r="F47" s="25"/>
    </row>
    <row r="48" spans="1:6" ht="14.25" thickTop="1" thickBot="1">
      <c r="A48" s="25"/>
      <c r="B48" s="25"/>
      <c r="C48" s="25"/>
      <c r="D48" s="25"/>
      <c r="E48" s="25"/>
      <c r="F48" s="25"/>
    </row>
    <row r="49" spans="1:6" ht="13.5" thickTop="1">
      <c r="A49" s="32" t="s">
        <v>34</v>
      </c>
      <c r="B49" s="33"/>
      <c r="C49" s="25"/>
      <c r="D49" s="25"/>
      <c r="E49" s="25"/>
      <c r="F49" s="25"/>
    </row>
    <row r="50" spans="1:6">
      <c r="A50" s="34" t="s">
        <v>35</v>
      </c>
      <c r="B50" s="35" t="s">
        <v>36</v>
      </c>
      <c r="C50" s="25"/>
      <c r="D50" s="25"/>
      <c r="E50" s="25"/>
      <c r="F50" s="25"/>
    </row>
    <row r="51" spans="1:6">
      <c r="A51" s="36" t="str">
        <f>A6</f>
        <v>Accounts Receivable</v>
      </c>
      <c r="B51" s="37">
        <f>C6</f>
        <v>79000</v>
      </c>
      <c r="C51" s="25"/>
      <c r="D51" s="25"/>
      <c r="E51" s="25"/>
      <c r="F51" s="25"/>
    </row>
    <row r="52" spans="1:6">
      <c r="A52" s="36" t="str">
        <f>A7</f>
        <v>Inventory</v>
      </c>
      <c r="B52" s="37">
        <f>C7</f>
        <v>120000</v>
      </c>
      <c r="C52" s="25"/>
      <c r="D52" s="25"/>
      <c r="E52" s="25"/>
      <c r="F52" s="25"/>
    </row>
    <row r="53" spans="1:6">
      <c r="A53" s="36" t="str">
        <f>A8</f>
        <v>Other Current Assets</v>
      </c>
      <c r="B53" s="37">
        <f>C8</f>
        <v>55000</v>
      </c>
      <c r="C53" s="25"/>
      <c r="D53" s="25"/>
      <c r="E53" s="25"/>
      <c r="F53" s="25"/>
    </row>
    <row r="54" spans="1:6">
      <c r="A54" s="36">
        <f>A9</f>
        <v>0</v>
      </c>
      <c r="B54" s="37">
        <f>C9</f>
        <v>0</v>
      </c>
      <c r="C54" s="25"/>
      <c r="D54" s="25"/>
      <c r="E54" s="25"/>
      <c r="F54" s="25"/>
    </row>
    <row r="55" spans="1:6">
      <c r="A55" s="36">
        <f>A10</f>
        <v>0</v>
      </c>
      <c r="B55" s="37">
        <f>C10</f>
        <v>0</v>
      </c>
      <c r="C55" s="25"/>
      <c r="D55" s="25"/>
      <c r="E55" s="25"/>
      <c r="F55" s="25"/>
    </row>
    <row r="56" spans="1:6">
      <c r="A56" s="36" t="str">
        <f>A14</f>
        <v>Equipment (net)</v>
      </c>
      <c r="B56" s="37">
        <f>C14</f>
        <v>340000</v>
      </c>
      <c r="C56" s="25"/>
      <c r="D56" s="25"/>
      <c r="E56" s="25"/>
      <c r="F56" s="25"/>
    </row>
    <row r="57" spans="1:6">
      <c r="A57" s="36">
        <f>A15</f>
        <v>0</v>
      </c>
      <c r="B57" s="37">
        <f>C15</f>
        <v>0</v>
      </c>
      <c r="C57" s="25"/>
      <c r="D57" s="25"/>
      <c r="E57" s="25"/>
      <c r="F57" s="25"/>
    </row>
    <row r="58" spans="1:6">
      <c r="A58" s="36">
        <f>A16</f>
        <v>0</v>
      </c>
      <c r="B58" s="37">
        <f>C16</f>
        <v>0</v>
      </c>
      <c r="C58" s="25"/>
      <c r="D58" s="25"/>
      <c r="E58" s="25"/>
      <c r="F58" s="25"/>
    </row>
    <row r="59" spans="1:6">
      <c r="A59" s="36">
        <f>A17</f>
        <v>0</v>
      </c>
      <c r="B59" s="37">
        <f>C17</f>
        <v>0</v>
      </c>
      <c r="C59" s="25"/>
      <c r="D59" s="25"/>
      <c r="E59" s="25"/>
      <c r="F59" s="25"/>
    </row>
    <row r="60" spans="1:6">
      <c r="A60" s="36" t="str">
        <f t="shared" ref="A60:A65" si="0">A20</f>
        <v>Trademark</v>
      </c>
      <c r="B60" s="37">
        <f t="shared" ref="B60:B65" si="1">C20</f>
        <v>30000</v>
      </c>
      <c r="C60" s="25"/>
      <c r="D60" s="25"/>
      <c r="E60" s="25"/>
      <c r="F60" s="25"/>
    </row>
    <row r="61" spans="1:6">
      <c r="A61" s="36" t="str">
        <f t="shared" si="0"/>
        <v>In- process R&amp;D</v>
      </c>
      <c r="B61" s="37">
        <f t="shared" si="1"/>
        <v>14000</v>
      </c>
      <c r="C61" s="25"/>
      <c r="D61" s="25"/>
      <c r="E61" s="25"/>
      <c r="F61" s="25"/>
    </row>
    <row r="62" spans="1:6">
      <c r="A62" s="36">
        <f t="shared" si="0"/>
        <v>0</v>
      </c>
      <c r="B62" s="37">
        <f t="shared" si="1"/>
        <v>0</v>
      </c>
      <c r="C62" s="25"/>
      <c r="D62" s="25"/>
      <c r="E62" s="25"/>
      <c r="F62" s="25"/>
    </row>
    <row r="63" spans="1:6">
      <c r="A63" s="36">
        <f t="shared" si="0"/>
        <v>0</v>
      </c>
      <c r="B63" s="37">
        <f t="shared" si="1"/>
        <v>0</v>
      </c>
      <c r="C63" s="25"/>
      <c r="D63" s="25"/>
      <c r="E63" s="25"/>
      <c r="F63" s="25"/>
    </row>
    <row r="64" spans="1:6">
      <c r="A64" s="36">
        <f t="shared" si="0"/>
        <v>0</v>
      </c>
      <c r="B64" s="37">
        <f t="shared" si="1"/>
        <v>0</v>
      </c>
      <c r="C64" s="25"/>
      <c r="D64" s="25"/>
      <c r="E64" s="25"/>
      <c r="F64" s="25"/>
    </row>
    <row r="65" spans="1:6">
      <c r="A65" s="36">
        <f t="shared" si="0"/>
        <v>0</v>
      </c>
      <c r="B65" s="37">
        <f t="shared" si="1"/>
        <v>0</v>
      </c>
      <c r="C65" s="25"/>
      <c r="D65" s="25"/>
      <c r="E65" s="25"/>
      <c r="F65" s="25"/>
    </row>
    <row r="66" spans="1:6">
      <c r="A66" s="36" t="str">
        <f>D6</f>
        <v>Current Liabilities</v>
      </c>
      <c r="B66" s="37">
        <f>-F6</f>
        <v>-145000</v>
      </c>
      <c r="C66" s="25"/>
      <c r="D66" s="25"/>
      <c r="E66" s="25"/>
      <c r="F66" s="25"/>
    </row>
    <row r="67" spans="1:6">
      <c r="A67" s="36">
        <f>D7</f>
        <v>0</v>
      </c>
      <c r="B67" s="37">
        <f>-F7</f>
        <v>0</v>
      </c>
      <c r="C67" s="25"/>
      <c r="D67" s="25"/>
      <c r="E67" s="25"/>
      <c r="F67" s="25"/>
    </row>
    <row r="68" spans="1:6">
      <c r="A68" s="36">
        <f>D8</f>
        <v>0</v>
      </c>
      <c r="B68" s="37">
        <f>-F8</f>
        <v>0</v>
      </c>
      <c r="C68" s="25"/>
      <c r="D68" s="25"/>
      <c r="E68" s="25"/>
      <c r="F68" s="25"/>
    </row>
    <row r="69" spans="1:6">
      <c r="A69" s="36">
        <f>D9</f>
        <v>0</v>
      </c>
      <c r="B69" s="37">
        <f>-F9</f>
        <v>0</v>
      </c>
      <c r="C69" s="25"/>
      <c r="D69" s="25"/>
      <c r="E69" s="25"/>
      <c r="F69" s="25"/>
    </row>
    <row r="70" spans="1:6">
      <c r="A70" s="36">
        <f>D10</f>
        <v>0</v>
      </c>
      <c r="B70" s="37">
        <f>-F10</f>
        <v>0</v>
      </c>
      <c r="C70" s="25"/>
      <c r="D70" s="25"/>
      <c r="E70" s="25"/>
      <c r="F70" s="25"/>
    </row>
    <row r="71" spans="1:6">
      <c r="A71" s="36" t="str">
        <f>D13</f>
        <v>Bonds Payable</v>
      </c>
      <c r="B71" s="37">
        <f>-F13</f>
        <v>-100000</v>
      </c>
      <c r="C71" s="25"/>
      <c r="D71" s="25"/>
      <c r="E71" s="25"/>
      <c r="F71" s="25"/>
    </row>
    <row r="72" spans="1:6">
      <c r="A72" s="36">
        <f>D14</f>
        <v>0</v>
      </c>
      <c r="B72" s="37">
        <f>-F14</f>
        <v>0</v>
      </c>
      <c r="C72" s="25"/>
      <c r="D72" s="25"/>
      <c r="E72" s="25"/>
      <c r="F72" s="25"/>
    </row>
    <row r="73" spans="1:6">
      <c r="A73" s="36">
        <f>D15</f>
        <v>0</v>
      </c>
      <c r="B73" s="37">
        <f>-F15</f>
        <v>0</v>
      </c>
      <c r="C73" s="25"/>
      <c r="D73" s="25"/>
      <c r="E73" s="25"/>
      <c r="F73" s="25"/>
    </row>
    <row r="74" spans="1:6">
      <c r="A74" s="36">
        <f>D16</f>
        <v>0</v>
      </c>
      <c r="B74" s="37">
        <f>-F16</f>
        <v>0</v>
      </c>
      <c r="C74" s="25"/>
      <c r="D74" s="25"/>
      <c r="E74" s="25"/>
      <c r="F74" s="25"/>
    </row>
    <row r="75" spans="1:6">
      <c r="A75" s="36" t="s">
        <v>24</v>
      </c>
      <c r="B75" s="37">
        <f>-B35</f>
        <v>-550000</v>
      </c>
      <c r="C75" s="25"/>
      <c r="D75" s="25"/>
      <c r="E75" s="25"/>
      <c r="F75" s="25"/>
    </row>
    <row r="76" spans="1:6">
      <c r="A76" s="36" t="s">
        <v>15</v>
      </c>
      <c r="B76" s="37">
        <f>-(B36*B37)</f>
        <v>0</v>
      </c>
      <c r="C76" s="25"/>
      <c r="D76" s="25"/>
      <c r="E76" s="25"/>
      <c r="F76" s="25"/>
    </row>
    <row r="77" spans="1:6">
      <c r="A77" s="36" t="s">
        <v>37</v>
      </c>
      <c r="B77" s="37">
        <f>-(B39+B76)</f>
        <v>0</v>
      </c>
      <c r="C77" s="25"/>
      <c r="D77" s="25"/>
      <c r="E77" s="25"/>
      <c r="F77" s="25"/>
    </row>
    <row r="78" spans="1:6">
      <c r="A78" s="36" t="s">
        <v>32</v>
      </c>
      <c r="B78" s="37">
        <f>B46</f>
        <v>157000</v>
      </c>
      <c r="C78" s="25"/>
      <c r="D78" s="25"/>
      <c r="E78" s="25"/>
      <c r="F78" s="25"/>
    </row>
    <row r="79" spans="1:6">
      <c r="A79" s="36" t="s">
        <v>33</v>
      </c>
      <c r="B79" s="37">
        <f>-B47</f>
        <v>0</v>
      </c>
      <c r="C79" s="25"/>
      <c r="D79" s="25"/>
      <c r="E79" s="25"/>
      <c r="F79" s="25"/>
    </row>
    <row r="80" spans="1:6" ht="13.5" thickBot="1">
      <c r="A80" s="38" t="s">
        <v>38</v>
      </c>
      <c r="B80" s="39">
        <f>SUM(B51:B79)</f>
        <v>0</v>
      </c>
      <c r="C80" s="25"/>
      <c r="D80" s="25"/>
      <c r="E80" s="25"/>
      <c r="F80" s="25"/>
    </row>
    <row r="81" spans="1:6" ht="13.5" thickTop="1">
      <c r="A81" s="25"/>
      <c r="B81" s="25"/>
      <c r="C81" s="25"/>
      <c r="D81" s="25"/>
      <c r="E81" s="25"/>
      <c r="F81" s="25"/>
    </row>
  </sheetData>
  <phoneticPr fontId="6" type="noConversion"/>
  <pageMargins left="0.75" right="0.75" top="1" bottom="1" header="0.5" footer="0.5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81"/>
  <sheetViews>
    <sheetView workbookViewId="0">
      <selection activeCell="E58" sqref="E58"/>
    </sheetView>
  </sheetViews>
  <sheetFormatPr defaultRowHeight="12.75"/>
  <cols>
    <col min="1" max="1" width="30.5703125" bestFit="1" customWidth="1"/>
    <col min="2" max="2" width="16.28515625" customWidth="1"/>
    <col min="3" max="3" width="10.42578125" bestFit="1" customWidth="1"/>
    <col min="4" max="4" width="29" bestFit="1" customWidth="1"/>
    <col min="5" max="5" width="11.85546875" customWidth="1"/>
    <col min="6" max="6" width="12.5703125" customWidth="1"/>
  </cols>
  <sheetData>
    <row r="1" spans="1:6" ht="13.5" thickTop="1">
      <c r="A1" s="1" t="s">
        <v>0</v>
      </c>
      <c r="B1" s="44" t="s">
        <v>96</v>
      </c>
      <c r="C1" s="3"/>
      <c r="D1" s="3"/>
      <c r="E1" s="3"/>
      <c r="F1" s="4"/>
    </row>
    <row r="2" spans="1:6">
      <c r="A2" s="5" t="s">
        <v>1</v>
      </c>
      <c r="B2" s="47">
        <v>40544</v>
      </c>
      <c r="C2" s="6"/>
      <c r="D2" s="6"/>
      <c r="E2" s="6"/>
      <c r="F2" s="7"/>
    </row>
    <row r="3" spans="1:6">
      <c r="A3" s="5"/>
      <c r="B3" s="6"/>
      <c r="C3" s="6"/>
      <c r="D3" s="6"/>
      <c r="E3" s="6"/>
      <c r="F3" s="7"/>
    </row>
    <row r="4" spans="1:6">
      <c r="A4" s="5"/>
      <c r="B4" s="8" t="s">
        <v>2</v>
      </c>
      <c r="C4" s="8" t="s">
        <v>3</v>
      </c>
      <c r="D4" s="6"/>
      <c r="E4" s="8" t="s">
        <v>2</v>
      </c>
      <c r="F4" s="9" t="s">
        <v>3</v>
      </c>
    </row>
    <row r="5" spans="1:6">
      <c r="A5" s="10" t="s">
        <v>4</v>
      </c>
      <c r="B5" s="11"/>
      <c r="C5" s="11"/>
      <c r="D5" s="12" t="s">
        <v>5</v>
      </c>
      <c r="E5" s="11"/>
      <c r="F5" s="13"/>
    </row>
    <row r="6" spans="1:6">
      <c r="A6" s="14" t="s">
        <v>49</v>
      </c>
      <c r="B6" s="15">
        <v>79000</v>
      </c>
      <c r="C6" s="15">
        <v>79000</v>
      </c>
      <c r="D6" s="15" t="s">
        <v>5</v>
      </c>
      <c r="E6" s="15">
        <v>145000</v>
      </c>
      <c r="F6" s="16">
        <v>145000</v>
      </c>
    </row>
    <row r="7" spans="1:6">
      <c r="A7" s="14" t="s">
        <v>44</v>
      </c>
      <c r="B7" s="15">
        <v>112000</v>
      </c>
      <c r="C7" s="15">
        <v>120000</v>
      </c>
      <c r="D7" s="11"/>
      <c r="E7" s="11"/>
      <c r="F7" s="13"/>
    </row>
    <row r="8" spans="1:6">
      <c r="A8" s="14" t="s">
        <v>58</v>
      </c>
      <c r="B8" s="15">
        <v>55000</v>
      </c>
      <c r="C8" s="15">
        <v>55000</v>
      </c>
      <c r="D8" s="11"/>
      <c r="E8" s="11"/>
      <c r="F8" s="13"/>
    </row>
    <row r="9" spans="1:6">
      <c r="A9" s="17"/>
      <c r="B9" s="11"/>
      <c r="C9" s="11"/>
      <c r="D9" s="11"/>
      <c r="E9" s="11"/>
      <c r="F9" s="13"/>
    </row>
    <row r="10" spans="1:6">
      <c r="A10" s="17"/>
      <c r="B10" s="11"/>
      <c r="C10" s="11"/>
      <c r="D10" s="11"/>
      <c r="E10" s="11"/>
      <c r="F10" s="13"/>
    </row>
    <row r="11" spans="1:6">
      <c r="A11" s="10" t="s">
        <v>6</v>
      </c>
      <c r="B11" s="18">
        <f>SUM(B6:B10)</f>
        <v>246000</v>
      </c>
      <c r="C11" s="18">
        <f>SUM(C6:C10)</f>
        <v>254000</v>
      </c>
      <c r="D11" s="12" t="s">
        <v>7</v>
      </c>
      <c r="E11" s="18">
        <f>SUM(E6:E10)</f>
        <v>145000</v>
      </c>
      <c r="F11" s="19">
        <f>SUM(F6:F10)</f>
        <v>145000</v>
      </c>
    </row>
    <row r="12" spans="1:6">
      <c r="A12" s="10"/>
      <c r="B12" s="11"/>
      <c r="C12" s="11"/>
      <c r="D12" s="12" t="s">
        <v>8</v>
      </c>
      <c r="E12" s="11"/>
      <c r="F12" s="13"/>
    </row>
    <row r="13" spans="1:6">
      <c r="A13" s="10" t="s">
        <v>9</v>
      </c>
      <c r="B13" s="11"/>
      <c r="C13" s="11"/>
      <c r="D13" s="15" t="s">
        <v>47</v>
      </c>
      <c r="E13" s="15">
        <v>100000</v>
      </c>
      <c r="F13" s="16">
        <v>100000</v>
      </c>
    </row>
    <row r="14" spans="1:6">
      <c r="A14" s="14" t="s">
        <v>41</v>
      </c>
      <c r="B14" s="15">
        <v>294000</v>
      </c>
      <c r="C14" s="15">
        <v>340000</v>
      </c>
      <c r="D14" s="15"/>
      <c r="E14" s="15"/>
      <c r="F14" s="16"/>
    </row>
    <row r="15" spans="1:6">
      <c r="A15" s="14"/>
      <c r="B15" s="15"/>
      <c r="C15" s="15"/>
      <c r="D15" s="15"/>
      <c r="E15" s="15"/>
      <c r="F15" s="16"/>
    </row>
    <row r="16" spans="1:6">
      <c r="A16" s="14"/>
      <c r="B16" s="15"/>
      <c r="C16" s="15"/>
      <c r="D16" s="11"/>
      <c r="E16" s="11"/>
      <c r="F16" s="13"/>
    </row>
    <row r="17" spans="1:6">
      <c r="A17" s="17"/>
      <c r="B17" s="11"/>
      <c r="C17" s="11"/>
      <c r="D17" s="12" t="s">
        <v>10</v>
      </c>
      <c r="E17" s="18">
        <f>SUM(E13:E16)</f>
        <v>100000</v>
      </c>
      <c r="F17" s="19">
        <f>SUM(F13:F16)</f>
        <v>100000</v>
      </c>
    </row>
    <row r="18" spans="1:6">
      <c r="A18" s="10" t="s">
        <v>11</v>
      </c>
      <c r="B18" s="18">
        <f>SUM(B14:B17)</f>
        <v>294000</v>
      </c>
      <c r="C18" s="18">
        <f>SUM(C14:C17)</f>
        <v>340000</v>
      </c>
      <c r="D18" s="12" t="s">
        <v>12</v>
      </c>
      <c r="E18" s="18">
        <f>E11+E17</f>
        <v>245000</v>
      </c>
      <c r="F18" s="19">
        <f>F11+F17</f>
        <v>245000</v>
      </c>
    </row>
    <row r="19" spans="1:6">
      <c r="A19" s="10" t="s">
        <v>13</v>
      </c>
      <c r="B19" s="11"/>
      <c r="C19" s="11"/>
      <c r="D19" s="12" t="s">
        <v>14</v>
      </c>
      <c r="E19" s="11"/>
      <c r="F19" s="13"/>
    </row>
    <row r="20" spans="1:6">
      <c r="A20" s="14" t="s">
        <v>59</v>
      </c>
      <c r="B20" s="11">
        <v>30000</v>
      </c>
      <c r="C20" s="15">
        <v>30000</v>
      </c>
      <c r="D20" s="11" t="s">
        <v>15</v>
      </c>
      <c r="E20" s="15">
        <v>200000</v>
      </c>
      <c r="F20" s="13"/>
    </row>
    <row r="21" spans="1:6">
      <c r="A21" s="17" t="s">
        <v>60</v>
      </c>
      <c r="B21" s="11"/>
      <c r="C21" s="11">
        <v>14000</v>
      </c>
      <c r="D21" s="11" t="s">
        <v>16</v>
      </c>
      <c r="E21" s="15">
        <v>50000</v>
      </c>
      <c r="F21" s="13"/>
    </row>
    <row r="22" spans="1:6">
      <c r="A22" s="5"/>
      <c r="B22" s="6"/>
      <c r="C22" s="11"/>
      <c r="D22" s="11" t="s">
        <v>17</v>
      </c>
      <c r="E22" s="15">
        <v>75000</v>
      </c>
      <c r="F22" s="13"/>
    </row>
    <row r="23" spans="1:6">
      <c r="A23" s="17"/>
      <c r="B23" s="11"/>
      <c r="C23" s="11"/>
      <c r="D23" s="12" t="s">
        <v>18</v>
      </c>
      <c r="E23" s="18">
        <f>SUM(E20:E22)</f>
        <v>325000</v>
      </c>
      <c r="F23" s="13"/>
    </row>
    <row r="24" spans="1:6">
      <c r="A24" s="17"/>
      <c r="B24" s="11"/>
      <c r="C24" s="11"/>
      <c r="D24" s="11"/>
      <c r="E24" s="11"/>
      <c r="F24" s="13"/>
    </row>
    <row r="25" spans="1:6">
      <c r="A25" s="17"/>
      <c r="B25" s="11"/>
      <c r="C25" s="11"/>
      <c r="D25" s="11"/>
      <c r="E25" s="11"/>
      <c r="F25" s="13"/>
    </row>
    <row r="26" spans="1:6">
      <c r="A26" s="10" t="s">
        <v>19</v>
      </c>
      <c r="B26" s="18">
        <f>SUM(B20:B25)</f>
        <v>30000</v>
      </c>
      <c r="C26" s="18">
        <f>SUM(C20:C25)</f>
        <v>44000</v>
      </c>
      <c r="D26" s="11"/>
      <c r="E26" s="11"/>
      <c r="F26" s="13"/>
    </row>
    <row r="27" spans="1:6">
      <c r="A27" s="10" t="s">
        <v>20</v>
      </c>
      <c r="B27" s="18">
        <f>B11+B18+B26</f>
        <v>570000</v>
      </c>
      <c r="C27" s="18">
        <f>C11+C12+C18+C26</f>
        <v>638000</v>
      </c>
      <c r="D27" s="12" t="s">
        <v>21</v>
      </c>
      <c r="E27" s="18">
        <f>E18+E23</f>
        <v>570000</v>
      </c>
      <c r="F27" s="13"/>
    </row>
    <row r="28" spans="1:6">
      <c r="A28" s="17"/>
      <c r="B28" s="11"/>
      <c r="C28" s="11"/>
      <c r="D28" s="12" t="s">
        <v>22</v>
      </c>
      <c r="E28" s="12"/>
      <c r="F28" s="19">
        <f>C27-F18</f>
        <v>393000</v>
      </c>
    </row>
    <row r="29" spans="1:6">
      <c r="A29" s="17"/>
      <c r="B29" s="11"/>
      <c r="C29" s="11"/>
      <c r="D29" s="11"/>
      <c r="E29" s="11"/>
      <c r="F29" s="13"/>
    </row>
    <row r="30" spans="1:6">
      <c r="A30" s="17"/>
      <c r="B30" s="11"/>
      <c r="C30" s="11"/>
      <c r="D30" s="11"/>
      <c r="E30" s="11"/>
      <c r="F30" s="13"/>
    </row>
    <row r="31" spans="1:6">
      <c r="A31" s="17"/>
      <c r="B31" s="11"/>
      <c r="C31" s="11"/>
      <c r="D31" s="11"/>
      <c r="E31" s="11"/>
      <c r="F31" s="13"/>
    </row>
    <row r="32" spans="1:6">
      <c r="A32" s="17"/>
      <c r="B32" s="11"/>
      <c r="C32" s="11"/>
      <c r="D32" s="11"/>
      <c r="E32" s="11"/>
      <c r="F32" s="13"/>
    </row>
    <row r="33" spans="1:6">
      <c r="A33" s="17"/>
      <c r="B33" s="11"/>
      <c r="C33" s="11"/>
      <c r="D33" s="11"/>
      <c r="E33" s="11"/>
      <c r="F33" s="13"/>
    </row>
    <row r="34" spans="1:6">
      <c r="A34" s="10" t="s">
        <v>23</v>
      </c>
      <c r="B34" s="11"/>
      <c r="C34" s="11"/>
      <c r="D34" s="11"/>
      <c r="E34" s="11"/>
      <c r="F34" s="13"/>
    </row>
    <row r="35" spans="1:6">
      <c r="A35" s="17" t="s">
        <v>24</v>
      </c>
      <c r="B35" s="11">
        <v>350000</v>
      </c>
      <c r="C35" s="11"/>
      <c r="D35" s="11"/>
      <c r="E35" s="11"/>
      <c r="F35" s="13"/>
    </row>
    <row r="36" spans="1:6">
      <c r="A36" s="17" t="s">
        <v>25</v>
      </c>
      <c r="B36" s="15"/>
      <c r="C36" s="11"/>
      <c r="D36" s="11"/>
      <c r="E36" s="11"/>
      <c r="F36" s="13"/>
    </row>
    <row r="37" spans="1:6">
      <c r="A37" s="17" t="s">
        <v>26</v>
      </c>
      <c r="B37" s="15"/>
      <c r="C37" s="11"/>
      <c r="D37" s="11"/>
      <c r="E37" s="11"/>
      <c r="F37" s="13"/>
    </row>
    <row r="38" spans="1:6">
      <c r="A38" s="17" t="s">
        <v>27</v>
      </c>
      <c r="B38" s="15"/>
      <c r="C38" s="11"/>
      <c r="D38" s="11"/>
      <c r="E38" s="11"/>
      <c r="F38" s="13"/>
    </row>
    <row r="39" spans="1:6">
      <c r="A39" s="17" t="s">
        <v>28</v>
      </c>
      <c r="B39" s="20">
        <f>B36*B38</f>
        <v>0</v>
      </c>
      <c r="C39" s="11"/>
      <c r="D39" s="11"/>
      <c r="E39" s="11"/>
      <c r="F39" s="13"/>
    </row>
    <row r="40" spans="1:6">
      <c r="A40" s="10" t="s">
        <v>105</v>
      </c>
      <c r="B40" s="18">
        <f>B35+B39</f>
        <v>350000</v>
      </c>
      <c r="C40" s="11"/>
      <c r="D40" s="11"/>
      <c r="E40" s="11"/>
      <c r="F40" s="13"/>
    </row>
    <row r="41" spans="1:6" ht="13.5" thickBot="1">
      <c r="A41" s="21"/>
      <c r="B41" s="22"/>
      <c r="C41" s="23"/>
      <c r="D41" s="23"/>
      <c r="E41" s="23"/>
      <c r="F41" s="24"/>
    </row>
    <row r="42" spans="1:6" ht="14.25" thickTop="1" thickBot="1">
      <c r="C42" s="25"/>
      <c r="D42" s="25"/>
      <c r="E42" s="25"/>
      <c r="F42" s="25"/>
    </row>
    <row r="43" spans="1:6" ht="13.5" thickTop="1">
      <c r="A43" s="26" t="s">
        <v>29</v>
      </c>
      <c r="B43" s="27"/>
      <c r="C43" s="25"/>
      <c r="D43" s="25"/>
      <c r="E43" s="25"/>
      <c r="F43" s="25"/>
    </row>
    <row r="44" spans="1:6">
      <c r="A44" s="28" t="s">
        <v>30</v>
      </c>
      <c r="B44" s="29">
        <f>B40</f>
        <v>350000</v>
      </c>
      <c r="C44" s="25"/>
      <c r="D44" s="25"/>
      <c r="E44" s="25"/>
      <c r="F44" s="25"/>
    </row>
    <row r="45" spans="1:6">
      <c r="A45" s="28" t="s">
        <v>31</v>
      </c>
      <c r="B45" s="29">
        <f>F28</f>
        <v>393000</v>
      </c>
      <c r="C45" s="25"/>
      <c r="D45" s="25"/>
      <c r="E45" s="25"/>
      <c r="F45" s="25"/>
    </row>
    <row r="46" spans="1:6">
      <c r="A46" s="28" t="s">
        <v>32</v>
      </c>
      <c r="B46" s="29">
        <f>IF(B44&gt;B45,B44-B45,0)</f>
        <v>0</v>
      </c>
      <c r="C46" s="25"/>
      <c r="D46" s="25"/>
      <c r="E46" s="25"/>
      <c r="F46" s="25"/>
    </row>
    <row r="47" spans="1:6" ht="13.5" thickBot="1">
      <c r="A47" s="30" t="s">
        <v>33</v>
      </c>
      <c r="B47" s="31">
        <f>IF(B45&gt;B44,B45-B44,0)</f>
        <v>43000</v>
      </c>
      <c r="C47" s="25"/>
      <c r="D47" s="25"/>
      <c r="E47" s="25"/>
      <c r="F47" s="25"/>
    </row>
    <row r="48" spans="1:6" ht="14.25" thickTop="1" thickBot="1">
      <c r="A48" s="25"/>
      <c r="B48" s="25"/>
      <c r="C48" s="25"/>
      <c r="D48" s="25"/>
      <c r="E48" s="25"/>
      <c r="F48" s="25"/>
    </row>
    <row r="49" spans="1:6" ht="13.5" thickTop="1">
      <c r="A49" s="32" t="s">
        <v>34</v>
      </c>
      <c r="B49" s="33"/>
      <c r="C49" s="25"/>
      <c r="D49" s="25"/>
      <c r="E49" s="25"/>
      <c r="F49" s="25"/>
    </row>
    <row r="50" spans="1:6">
      <c r="A50" s="34" t="s">
        <v>35</v>
      </c>
      <c r="B50" s="35" t="s">
        <v>36</v>
      </c>
      <c r="C50" s="25"/>
      <c r="D50" s="25"/>
      <c r="E50" s="25"/>
      <c r="F50" s="25"/>
    </row>
    <row r="51" spans="1:6">
      <c r="A51" s="36" t="str">
        <f>A6</f>
        <v>Accounts Receivable</v>
      </c>
      <c r="B51" s="37">
        <f>C6</f>
        <v>79000</v>
      </c>
      <c r="C51" s="25"/>
      <c r="D51" s="25"/>
      <c r="E51" s="25"/>
      <c r="F51" s="25"/>
    </row>
    <row r="52" spans="1:6">
      <c r="A52" s="36" t="str">
        <f>A7</f>
        <v>Inventory</v>
      </c>
      <c r="B52" s="37">
        <f>C7</f>
        <v>120000</v>
      </c>
      <c r="C52" s="25"/>
      <c r="D52" s="25"/>
      <c r="E52" s="25"/>
      <c r="F52" s="25"/>
    </row>
    <row r="53" spans="1:6">
      <c r="A53" s="36" t="str">
        <f>A8</f>
        <v>Other Current Assets</v>
      </c>
      <c r="B53" s="37">
        <f>C8</f>
        <v>55000</v>
      </c>
      <c r="C53" s="25"/>
      <c r="D53" s="25"/>
      <c r="E53" s="25"/>
      <c r="F53" s="25"/>
    </row>
    <row r="54" spans="1:6">
      <c r="A54" s="36">
        <f>A9</f>
        <v>0</v>
      </c>
      <c r="B54" s="37">
        <f>C9</f>
        <v>0</v>
      </c>
      <c r="C54" s="25"/>
      <c r="D54" s="25"/>
      <c r="E54" s="25"/>
      <c r="F54" s="25"/>
    </row>
    <row r="55" spans="1:6">
      <c r="A55" s="36">
        <f>A10</f>
        <v>0</v>
      </c>
      <c r="B55" s="37">
        <f>C10</f>
        <v>0</v>
      </c>
      <c r="C55" s="25"/>
      <c r="D55" s="25"/>
      <c r="E55" s="25"/>
      <c r="F55" s="25"/>
    </row>
    <row r="56" spans="1:6">
      <c r="A56" s="36" t="str">
        <f>A14</f>
        <v>Equipment (net)</v>
      </c>
      <c r="B56" s="37">
        <f>C14</f>
        <v>340000</v>
      </c>
      <c r="C56" s="25"/>
      <c r="D56" s="25"/>
      <c r="E56" s="25"/>
      <c r="F56" s="25"/>
    </row>
    <row r="57" spans="1:6">
      <c r="A57" s="36">
        <f>A15</f>
        <v>0</v>
      </c>
      <c r="B57" s="37">
        <f>C15</f>
        <v>0</v>
      </c>
      <c r="C57" s="25"/>
      <c r="D57" s="25"/>
      <c r="E57" s="25"/>
      <c r="F57" s="25"/>
    </row>
    <row r="58" spans="1:6">
      <c r="A58" s="36">
        <f>A16</f>
        <v>0</v>
      </c>
      <c r="B58" s="37">
        <f>C16</f>
        <v>0</v>
      </c>
      <c r="C58" s="25"/>
      <c r="D58" s="25"/>
      <c r="E58" s="25"/>
      <c r="F58" s="25"/>
    </row>
    <row r="59" spans="1:6">
      <c r="A59" s="36">
        <f>A17</f>
        <v>0</v>
      </c>
      <c r="B59" s="37">
        <f>C17</f>
        <v>0</v>
      </c>
      <c r="C59" s="25"/>
      <c r="D59" s="25"/>
      <c r="E59" s="25"/>
      <c r="F59" s="25"/>
    </row>
    <row r="60" spans="1:6">
      <c r="A60" s="36" t="str">
        <f t="shared" ref="A60:A65" si="0">A20</f>
        <v>Trademark</v>
      </c>
      <c r="B60" s="37">
        <f t="shared" ref="B60:B65" si="1">C20</f>
        <v>30000</v>
      </c>
      <c r="C60" s="25"/>
      <c r="D60" s="25"/>
      <c r="E60" s="25"/>
      <c r="F60" s="25"/>
    </row>
    <row r="61" spans="1:6">
      <c r="A61" s="36" t="str">
        <f t="shared" si="0"/>
        <v>In- process R&amp;D</v>
      </c>
      <c r="B61" s="37">
        <f t="shared" si="1"/>
        <v>14000</v>
      </c>
      <c r="C61" s="25"/>
      <c r="D61" s="25"/>
      <c r="E61" s="25"/>
      <c r="F61" s="25"/>
    </row>
    <row r="62" spans="1:6">
      <c r="A62" s="36">
        <f t="shared" si="0"/>
        <v>0</v>
      </c>
      <c r="B62" s="37">
        <f t="shared" si="1"/>
        <v>0</v>
      </c>
      <c r="C62" s="25"/>
      <c r="D62" s="25"/>
      <c r="E62" s="25"/>
      <c r="F62" s="25"/>
    </row>
    <row r="63" spans="1:6">
      <c r="A63" s="36">
        <f t="shared" si="0"/>
        <v>0</v>
      </c>
      <c r="B63" s="37">
        <f t="shared" si="1"/>
        <v>0</v>
      </c>
      <c r="C63" s="25"/>
      <c r="D63" s="25"/>
      <c r="E63" s="25"/>
      <c r="F63" s="25"/>
    </row>
    <row r="64" spans="1:6">
      <c r="A64" s="36">
        <f t="shared" si="0"/>
        <v>0</v>
      </c>
      <c r="B64" s="37">
        <f t="shared" si="1"/>
        <v>0</v>
      </c>
      <c r="C64" s="25"/>
      <c r="D64" s="25"/>
      <c r="E64" s="25"/>
      <c r="F64" s="25"/>
    </row>
    <row r="65" spans="1:6">
      <c r="A65" s="36">
        <f t="shared" si="0"/>
        <v>0</v>
      </c>
      <c r="B65" s="37">
        <f t="shared" si="1"/>
        <v>0</v>
      </c>
      <c r="C65" s="25"/>
      <c r="D65" s="25"/>
      <c r="E65" s="25"/>
      <c r="F65" s="25"/>
    </row>
    <row r="66" spans="1:6">
      <c r="A66" s="36" t="str">
        <f>D6</f>
        <v>Current Liabilities</v>
      </c>
      <c r="B66" s="37">
        <f>-F6</f>
        <v>-145000</v>
      </c>
      <c r="C66" s="25"/>
      <c r="D66" s="25"/>
      <c r="E66" s="25"/>
      <c r="F66" s="25"/>
    </row>
    <row r="67" spans="1:6">
      <c r="A67" s="36">
        <f>D7</f>
        <v>0</v>
      </c>
      <c r="B67" s="37">
        <f>-F7</f>
        <v>0</v>
      </c>
      <c r="C67" s="25"/>
      <c r="D67" s="25"/>
      <c r="E67" s="25"/>
      <c r="F67" s="25"/>
    </row>
    <row r="68" spans="1:6">
      <c r="A68" s="36">
        <f>D8</f>
        <v>0</v>
      </c>
      <c r="B68" s="37">
        <f>-F8</f>
        <v>0</v>
      </c>
      <c r="C68" s="25"/>
      <c r="D68" s="25"/>
      <c r="E68" s="25"/>
      <c r="F68" s="25"/>
    </row>
    <row r="69" spans="1:6">
      <c r="A69" s="36">
        <f>D9</f>
        <v>0</v>
      </c>
      <c r="B69" s="37">
        <f>-F9</f>
        <v>0</v>
      </c>
      <c r="C69" s="25"/>
      <c r="D69" s="25"/>
      <c r="E69" s="25"/>
      <c r="F69" s="25"/>
    </row>
    <row r="70" spans="1:6">
      <c r="A70" s="36">
        <f>D10</f>
        <v>0</v>
      </c>
      <c r="B70" s="37">
        <f>-F10</f>
        <v>0</v>
      </c>
      <c r="C70" s="25"/>
      <c r="D70" s="25"/>
      <c r="E70" s="25"/>
      <c r="F70" s="25"/>
    </row>
    <row r="71" spans="1:6">
      <c r="A71" s="36" t="str">
        <f>D13</f>
        <v>Bonds Payable</v>
      </c>
      <c r="B71" s="37">
        <f>-F13</f>
        <v>-100000</v>
      </c>
      <c r="C71" s="25"/>
      <c r="D71" s="25"/>
      <c r="E71" s="25"/>
      <c r="F71" s="25"/>
    </row>
    <row r="72" spans="1:6">
      <c r="A72" s="36">
        <f>D14</f>
        <v>0</v>
      </c>
      <c r="B72" s="37">
        <f>-F14</f>
        <v>0</v>
      </c>
      <c r="C72" s="25"/>
      <c r="D72" s="25"/>
      <c r="E72" s="25"/>
      <c r="F72" s="25"/>
    </row>
    <row r="73" spans="1:6">
      <c r="A73" s="36">
        <f>D15</f>
        <v>0</v>
      </c>
      <c r="B73" s="37">
        <f>-F15</f>
        <v>0</v>
      </c>
      <c r="C73" s="25"/>
      <c r="D73" s="25"/>
      <c r="E73" s="25"/>
      <c r="F73" s="25"/>
    </row>
    <row r="74" spans="1:6">
      <c r="A74" s="36">
        <f>D16</f>
        <v>0</v>
      </c>
      <c r="B74" s="37">
        <f>-F16</f>
        <v>0</v>
      </c>
      <c r="C74" s="25"/>
      <c r="D74" s="25"/>
      <c r="E74" s="25"/>
      <c r="F74" s="25"/>
    </row>
    <row r="75" spans="1:6">
      <c r="A75" s="36" t="s">
        <v>24</v>
      </c>
      <c r="B75" s="37">
        <f>-B35</f>
        <v>-350000</v>
      </c>
      <c r="C75" s="25"/>
      <c r="D75" s="25"/>
      <c r="E75" s="25"/>
      <c r="F75" s="25"/>
    </row>
    <row r="76" spans="1:6">
      <c r="A76" s="36" t="s">
        <v>15</v>
      </c>
      <c r="B76" s="37">
        <f>-(B36*B37)</f>
        <v>0</v>
      </c>
      <c r="C76" s="25"/>
      <c r="D76" s="25"/>
      <c r="E76" s="25"/>
      <c r="F76" s="25"/>
    </row>
    <row r="77" spans="1:6">
      <c r="A77" s="36" t="s">
        <v>37</v>
      </c>
      <c r="B77" s="37">
        <f>-(B39+B76)</f>
        <v>0</v>
      </c>
      <c r="C77" s="25"/>
      <c r="D77" s="25"/>
      <c r="E77" s="25"/>
      <c r="F77" s="25"/>
    </row>
    <row r="78" spans="1:6">
      <c r="A78" s="36" t="s">
        <v>32</v>
      </c>
      <c r="B78" s="37">
        <f>B46</f>
        <v>0</v>
      </c>
      <c r="C78" s="25"/>
      <c r="D78" s="25"/>
      <c r="E78" s="25"/>
      <c r="F78" s="25"/>
    </row>
    <row r="79" spans="1:6">
      <c r="A79" s="36" t="s">
        <v>33</v>
      </c>
      <c r="B79" s="37">
        <f>-B47</f>
        <v>-43000</v>
      </c>
      <c r="C79" s="25"/>
      <c r="D79" s="25"/>
      <c r="E79" s="25"/>
      <c r="F79" s="25"/>
    </row>
    <row r="80" spans="1:6" ht="13.5" thickBot="1">
      <c r="A80" s="38" t="s">
        <v>38</v>
      </c>
      <c r="B80" s="39">
        <f>SUM(B51:B79)</f>
        <v>0</v>
      </c>
      <c r="C80" s="25"/>
      <c r="D80" s="25"/>
      <c r="E80" s="25"/>
      <c r="F80" s="25"/>
    </row>
    <row r="81" spans="1:6" ht="13.5" thickTop="1">
      <c r="A81" s="25"/>
      <c r="B81" s="25"/>
      <c r="C81" s="25"/>
      <c r="D81" s="25"/>
      <c r="E81" s="25"/>
      <c r="F81" s="25"/>
    </row>
  </sheetData>
  <phoneticPr fontId="6" type="noConversion"/>
  <pageMargins left="0.75" right="0.75" top="1" bottom="1" header="0.5" footer="0.5"/>
  <headerFooter alignWithMargins="0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81"/>
  <sheetViews>
    <sheetView workbookViewId="0">
      <selection activeCell="B71" sqref="B71"/>
    </sheetView>
  </sheetViews>
  <sheetFormatPr defaultRowHeight="12.75"/>
  <cols>
    <col min="1" max="1" width="30.5703125" bestFit="1" customWidth="1"/>
    <col min="2" max="2" width="17.42578125" bestFit="1" customWidth="1"/>
    <col min="3" max="3" width="10.42578125" bestFit="1" customWidth="1"/>
    <col min="4" max="4" width="29" bestFit="1" customWidth="1"/>
    <col min="5" max="5" width="11.85546875" customWidth="1"/>
    <col min="6" max="6" width="12.5703125" customWidth="1"/>
  </cols>
  <sheetData>
    <row r="1" spans="1:6" ht="13.5" thickTop="1">
      <c r="A1" s="1" t="s">
        <v>0</v>
      </c>
      <c r="B1" s="44" t="s">
        <v>97</v>
      </c>
      <c r="C1" s="3"/>
      <c r="D1" s="3"/>
      <c r="E1" s="3"/>
      <c r="F1" s="4"/>
    </row>
    <row r="2" spans="1:6">
      <c r="A2" s="5" t="s">
        <v>1</v>
      </c>
      <c r="B2" s="47">
        <v>40908</v>
      </c>
      <c r="C2" s="6"/>
      <c r="D2" s="6"/>
      <c r="E2" s="6"/>
      <c r="F2" s="7"/>
    </row>
    <row r="3" spans="1:6">
      <c r="A3" s="5"/>
      <c r="B3" s="6"/>
      <c r="C3" s="6"/>
      <c r="D3" s="6"/>
      <c r="E3" s="6"/>
      <c r="F3" s="7"/>
    </row>
    <row r="4" spans="1:6">
      <c r="A4" s="5"/>
      <c r="B4" s="8" t="s">
        <v>2</v>
      </c>
      <c r="C4" s="8" t="s">
        <v>3</v>
      </c>
      <c r="D4" s="6"/>
      <c r="E4" s="8" t="s">
        <v>2</v>
      </c>
      <c r="F4" s="9" t="s">
        <v>3</v>
      </c>
    </row>
    <row r="5" spans="1:6">
      <c r="A5" s="10" t="s">
        <v>4</v>
      </c>
      <c r="B5" s="11"/>
      <c r="C5" s="11"/>
      <c r="D5" s="12" t="s">
        <v>5</v>
      </c>
      <c r="E5" s="11"/>
      <c r="F5" s="13"/>
    </row>
    <row r="6" spans="1:6">
      <c r="A6" s="14" t="s">
        <v>49</v>
      </c>
      <c r="B6" s="15">
        <v>200000</v>
      </c>
      <c r="C6" s="15">
        <v>200000</v>
      </c>
      <c r="D6" s="15" t="s">
        <v>5</v>
      </c>
      <c r="E6" s="15">
        <v>160000</v>
      </c>
      <c r="F6" s="16">
        <v>160000</v>
      </c>
    </row>
    <row r="7" spans="1:6">
      <c r="A7" s="14" t="s">
        <v>44</v>
      </c>
      <c r="B7" s="15">
        <v>150000</v>
      </c>
      <c r="C7" s="15">
        <v>190000</v>
      </c>
      <c r="D7" s="11"/>
      <c r="E7" s="11"/>
      <c r="F7" s="13"/>
    </row>
    <row r="8" spans="1:6">
      <c r="A8" s="14"/>
      <c r="B8" s="15"/>
      <c r="C8" s="15"/>
      <c r="D8" s="11"/>
      <c r="E8" s="11"/>
      <c r="F8" s="13"/>
    </row>
    <row r="9" spans="1:6">
      <c r="A9" s="17"/>
      <c r="B9" s="11"/>
      <c r="C9" s="11"/>
      <c r="D9" s="11"/>
      <c r="E9" s="11"/>
      <c r="F9" s="13"/>
    </row>
    <row r="10" spans="1:6">
      <c r="A10" s="17"/>
      <c r="B10" s="11"/>
      <c r="C10" s="11"/>
      <c r="D10" s="11"/>
      <c r="E10" s="11"/>
      <c r="F10" s="13"/>
    </row>
    <row r="11" spans="1:6">
      <c r="A11" s="10" t="s">
        <v>6</v>
      </c>
      <c r="B11" s="18">
        <f>SUM(B6:B10)</f>
        <v>350000</v>
      </c>
      <c r="C11" s="18">
        <f>SUM(C6:C10)</f>
        <v>390000</v>
      </c>
      <c r="D11" s="12" t="s">
        <v>7</v>
      </c>
      <c r="E11" s="18">
        <f>SUM(E6:E10)</f>
        <v>160000</v>
      </c>
      <c r="F11" s="19">
        <f>SUM(F6:F10)</f>
        <v>160000</v>
      </c>
    </row>
    <row r="12" spans="1:6">
      <c r="A12" s="10"/>
      <c r="B12" s="11"/>
      <c r="C12" s="11"/>
      <c r="D12" s="12" t="s">
        <v>8</v>
      </c>
      <c r="E12" s="11"/>
      <c r="F12" s="13"/>
    </row>
    <row r="13" spans="1:6">
      <c r="A13" s="10" t="s">
        <v>9</v>
      </c>
      <c r="B13" s="11"/>
      <c r="C13" s="11"/>
      <c r="D13" s="15" t="s">
        <v>47</v>
      </c>
      <c r="E13" s="15">
        <v>100000</v>
      </c>
      <c r="F13" s="16">
        <v>100000</v>
      </c>
    </row>
    <row r="14" spans="1:6">
      <c r="A14" s="14" t="s">
        <v>45</v>
      </c>
      <c r="B14" s="15">
        <v>150000</v>
      </c>
      <c r="C14" s="15">
        <v>300000</v>
      </c>
      <c r="D14" s="15" t="s">
        <v>48</v>
      </c>
      <c r="E14" s="15"/>
      <c r="F14" s="16">
        <v>-10000</v>
      </c>
    </row>
    <row r="15" spans="1:6">
      <c r="A15" s="14" t="s">
        <v>61</v>
      </c>
      <c r="B15" s="15">
        <v>350000</v>
      </c>
      <c r="C15" s="15">
        <v>450000</v>
      </c>
      <c r="D15" s="15"/>
      <c r="E15" s="15"/>
      <c r="F15" s="16"/>
    </row>
    <row r="16" spans="1:6">
      <c r="A16" s="14"/>
      <c r="B16" s="15"/>
      <c r="C16" s="15"/>
      <c r="D16" s="11"/>
      <c r="E16" s="11"/>
      <c r="F16" s="13"/>
    </row>
    <row r="17" spans="1:6">
      <c r="A17" s="17"/>
      <c r="B17" s="11"/>
      <c r="C17" s="11"/>
      <c r="D17" s="12" t="s">
        <v>10</v>
      </c>
      <c r="E17" s="18">
        <f>SUM(E13:E16)</f>
        <v>100000</v>
      </c>
      <c r="F17" s="19">
        <f>SUM(F13:F16)</f>
        <v>90000</v>
      </c>
    </row>
    <row r="18" spans="1:6">
      <c r="A18" s="10" t="s">
        <v>11</v>
      </c>
      <c r="B18" s="18">
        <f>SUM(B14:B17)</f>
        <v>500000</v>
      </c>
      <c r="C18" s="18">
        <f>SUM(C14:C17)</f>
        <v>750000</v>
      </c>
      <c r="D18" s="12" t="s">
        <v>12</v>
      </c>
      <c r="E18" s="18">
        <f>E11+E17</f>
        <v>260000</v>
      </c>
      <c r="F18" s="19">
        <f>F11+F17</f>
        <v>250000</v>
      </c>
    </row>
    <row r="19" spans="1:6">
      <c r="A19" s="10" t="s">
        <v>13</v>
      </c>
      <c r="B19" s="11"/>
      <c r="C19" s="11"/>
      <c r="D19" s="12" t="s">
        <v>14</v>
      </c>
      <c r="E19" s="11"/>
      <c r="F19" s="13"/>
    </row>
    <row r="20" spans="1:6">
      <c r="A20" s="14"/>
      <c r="B20" s="11"/>
      <c r="C20" s="15"/>
      <c r="D20" s="11" t="s">
        <v>15</v>
      </c>
      <c r="E20" s="15">
        <v>300000</v>
      </c>
      <c r="F20" s="13"/>
    </row>
    <row r="21" spans="1:6">
      <c r="A21" s="17"/>
      <c r="B21" s="11"/>
      <c r="C21" s="11"/>
      <c r="D21" s="11" t="s">
        <v>16</v>
      </c>
      <c r="E21" s="15"/>
      <c r="F21" s="13"/>
    </row>
    <row r="22" spans="1:6">
      <c r="A22" s="5"/>
      <c r="B22" s="6"/>
      <c r="C22" s="11"/>
      <c r="D22" s="11" t="s">
        <v>17</v>
      </c>
      <c r="E22" s="15">
        <v>290000</v>
      </c>
      <c r="F22" s="13"/>
    </row>
    <row r="23" spans="1:6">
      <c r="A23" s="17"/>
      <c r="B23" s="11"/>
      <c r="C23" s="11"/>
      <c r="D23" s="12" t="s">
        <v>18</v>
      </c>
      <c r="E23" s="18">
        <f>SUM(E20:E22)</f>
        <v>590000</v>
      </c>
      <c r="F23" s="13"/>
    </row>
    <row r="24" spans="1:6">
      <c r="A24" s="17"/>
      <c r="B24" s="11"/>
      <c r="C24" s="11"/>
      <c r="D24" s="11"/>
      <c r="E24" s="11"/>
      <c r="F24" s="13"/>
    </row>
    <row r="25" spans="1:6">
      <c r="A25" s="17"/>
      <c r="B25" s="11"/>
      <c r="C25" s="11"/>
      <c r="D25" s="11"/>
      <c r="E25" s="11"/>
      <c r="F25" s="13"/>
    </row>
    <row r="26" spans="1:6">
      <c r="A26" s="10" t="s">
        <v>19</v>
      </c>
      <c r="B26" s="18">
        <f>SUM(B20:B25)</f>
        <v>0</v>
      </c>
      <c r="C26" s="18">
        <f>SUM(C20:C25)</f>
        <v>0</v>
      </c>
      <c r="D26" s="11"/>
      <c r="E26" s="11"/>
      <c r="F26" s="13"/>
    </row>
    <row r="27" spans="1:6">
      <c r="A27" s="10" t="s">
        <v>20</v>
      </c>
      <c r="B27" s="18">
        <f>B11+B18+B26</f>
        <v>850000</v>
      </c>
      <c r="C27" s="18">
        <f>C11+C12+C18+C26</f>
        <v>1140000</v>
      </c>
      <c r="D27" s="12" t="s">
        <v>21</v>
      </c>
      <c r="E27" s="18">
        <f>E18+E23</f>
        <v>850000</v>
      </c>
      <c r="F27" s="13"/>
    </row>
    <row r="28" spans="1:6">
      <c r="A28" s="17"/>
      <c r="B28" s="11"/>
      <c r="C28" s="11"/>
      <c r="D28" s="12" t="s">
        <v>22</v>
      </c>
      <c r="E28" s="12"/>
      <c r="F28" s="19">
        <f>C27-F18</f>
        <v>890000</v>
      </c>
    </row>
    <row r="29" spans="1:6">
      <c r="A29" s="17"/>
      <c r="B29" s="11"/>
      <c r="C29" s="11"/>
      <c r="D29" s="11"/>
      <c r="E29" s="11"/>
      <c r="F29" s="13"/>
    </row>
    <row r="30" spans="1:6">
      <c r="A30" s="17"/>
      <c r="B30" s="11"/>
      <c r="C30" s="11"/>
      <c r="D30" s="11"/>
      <c r="E30" s="11"/>
      <c r="F30" s="13"/>
    </row>
    <row r="31" spans="1:6">
      <c r="A31" s="17"/>
      <c r="B31" s="11"/>
      <c r="C31" s="11"/>
      <c r="D31" s="11"/>
      <c r="E31" s="11"/>
      <c r="F31" s="13"/>
    </row>
    <row r="32" spans="1:6">
      <c r="A32" s="17"/>
      <c r="B32" s="11"/>
      <c r="C32" s="11"/>
      <c r="D32" s="11"/>
      <c r="E32" s="11"/>
      <c r="F32" s="13"/>
    </row>
    <row r="33" spans="1:6">
      <c r="A33" s="17"/>
      <c r="B33" s="11"/>
      <c r="C33" s="11"/>
      <c r="D33" s="11"/>
      <c r="E33" s="11"/>
      <c r="F33" s="13"/>
    </row>
    <row r="34" spans="1:6">
      <c r="A34" s="10" t="s">
        <v>23</v>
      </c>
      <c r="B34" s="11"/>
      <c r="C34" s="11"/>
      <c r="D34" s="11"/>
      <c r="E34" s="11"/>
      <c r="F34" s="13"/>
    </row>
    <row r="35" spans="1:6">
      <c r="A35" s="17" t="s">
        <v>24</v>
      </c>
      <c r="B35" s="11"/>
      <c r="C35" s="11"/>
      <c r="D35" s="11"/>
      <c r="E35" s="11"/>
      <c r="F35" s="13"/>
    </row>
    <row r="36" spans="1:6">
      <c r="A36" s="17" t="s">
        <v>25</v>
      </c>
      <c r="B36" s="15">
        <v>30000</v>
      </c>
      <c r="C36" s="11"/>
      <c r="D36" s="11"/>
      <c r="E36" s="11"/>
      <c r="F36" s="13"/>
    </row>
    <row r="37" spans="1:6">
      <c r="A37" s="17" t="s">
        <v>26</v>
      </c>
      <c r="B37" s="15">
        <v>10</v>
      </c>
      <c r="C37" s="11"/>
      <c r="D37" s="11"/>
      <c r="E37" s="11"/>
      <c r="F37" s="13"/>
    </row>
    <row r="38" spans="1:6">
      <c r="A38" s="17" t="s">
        <v>27</v>
      </c>
      <c r="B38" s="15">
        <v>40</v>
      </c>
      <c r="C38" s="11"/>
      <c r="D38" s="11"/>
      <c r="E38" s="11"/>
      <c r="F38" s="13"/>
    </row>
    <row r="39" spans="1:6">
      <c r="A39" s="17" t="s">
        <v>28</v>
      </c>
      <c r="B39" s="20">
        <f>B36*B38</f>
        <v>1200000</v>
      </c>
      <c r="C39" s="11"/>
      <c r="D39" s="11"/>
      <c r="E39" s="11"/>
      <c r="F39" s="13"/>
    </row>
    <row r="40" spans="1:6">
      <c r="A40" s="10" t="s">
        <v>105</v>
      </c>
      <c r="B40" s="18">
        <f>B35+B39</f>
        <v>1200000</v>
      </c>
      <c r="C40" s="11"/>
      <c r="D40" s="11"/>
      <c r="E40" s="11"/>
      <c r="F40" s="13"/>
    </row>
    <row r="41" spans="1:6" ht="13.5" thickBot="1">
      <c r="A41" s="21"/>
      <c r="B41" s="22"/>
      <c r="C41" s="23"/>
      <c r="D41" s="23"/>
      <c r="E41" s="23"/>
      <c r="F41" s="24"/>
    </row>
    <row r="42" spans="1:6" ht="14.25" thickTop="1" thickBot="1">
      <c r="C42" s="25"/>
      <c r="D42" s="25"/>
      <c r="E42" s="25"/>
      <c r="F42" s="25"/>
    </row>
    <row r="43" spans="1:6" ht="13.5" thickTop="1">
      <c r="A43" s="26" t="s">
        <v>29</v>
      </c>
      <c r="B43" s="27"/>
      <c r="C43" s="25"/>
      <c r="D43" s="25"/>
      <c r="E43" s="25"/>
      <c r="F43" s="25"/>
    </row>
    <row r="44" spans="1:6">
      <c r="A44" s="28" t="s">
        <v>30</v>
      </c>
      <c r="B44" s="29">
        <f>B40</f>
        <v>1200000</v>
      </c>
      <c r="C44" s="25"/>
      <c r="D44" s="25"/>
      <c r="E44" s="25"/>
      <c r="F44" s="25"/>
    </row>
    <row r="45" spans="1:6">
      <c r="A45" s="28" t="s">
        <v>31</v>
      </c>
      <c r="B45" s="29">
        <f>F28</f>
        <v>890000</v>
      </c>
      <c r="C45" s="25"/>
      <c r="D45" s="25"/>
      <c r="E45" s="25"/>
      <c r="F45" s="25"/>
    </row>
    <row r="46" spans="1:6">
      <c r="A46" s="28" t="s">
        <v>32</v>
      </c>
      <c r="B46" s="29">
        <f>IF(B44&gt;B45,B44-B45,0)</f>
        <v>310000</v>
      </c>
      <c r="C46" s="25"/>
      <c r="D46" s="25"/>
      <c r="E46" s="25"/>
      <c r="F46" s="25"/>
    </row>
    <row r="47" spans="1:6" ht="13.5" thickBot="1">
      <c r="A47" s="30" t="s">
        <v>33</v>
      </c>
      <c r="B47" s="31">
        <f>IF(B45&gt;B44,B45-B44,0)</f>
        <v>0</v>
      </c>
      <c r="C47" s="25"/>
      <c r="D47" s="25"/>
      <c r="E47" s="25"/>
      <c r="F47" s="25"/>
    </row>
    <row r="48" spans="1:6" ht="14.25" thickTop="1" thickBot="1">
      <c r="A48" s="25"/>
      <c r="B48" s="25"/>
      <c r="C48" s="25"/>
      <c r="D48" s="25"/>
      <c r="E48" s="25"/>
      <c r="F48" s="25"/>
    </row>
    <row r="49" spans="1:6" ht="13.5" thickTop="1">
      <c r="A49" s="32" t="s">
        <v>34</v>
      </c>
      <c r="B49" s="33"/>
      <c r="C49" s="25"/>
      <c r="D49" s="25"/>
      <c r="E49" s="25"/>
      <c r="F49" s="25"/>
    </row>
    <row r="50" spans="1:6">
      <c r="A50" s="34" t="s">
        <v>35</v>
      </c>
      <c r="B50" s="35" t="s">
        <v>36</v>
      </c>
      <c r="C50" s="25"/>
      <c r="D50" s="25"/>
      <c r="E50" s="25"/>
      <c r="F50" s="25"/>
    </row>
    <row r="51" spans="1:6">
      <c r="A51" s="36" t="str">
        <f>A6</f>
        <v>Accounts Receivable</v>
      </c>
      <c r="B51" s="37">
        <f>C6</f>
        <v>200000</v>
      </c>
      <c r="C51" s="25"/>
      <c r="D51" s="25"/>
      <c r="E51" s="25"/>
      <c r="F51" s="25"/>
    </row>
    <row r="52" spans="1:6">
      <c r="A52" s="36" t="str">
        <f>A7</f>
        <v>Inventory</v>
      </c>
      <c r="B52" s="37">
        <f>C7</f>
        <v>190000</v>
      </c>
      <c r="C52" s="25"/>
      <c r="D52" s="25"/>
      <c r="E52" s="25"/>
      <c r="F52" s="25"/>
    </row>
    <row r="53" spans="1:6">
      <c r="A53" s="36">
        <f>A8</f>
        <v>0</v>
      </c>
      <c r="B53" s="37">
        <f>C8</f>
        <v>0</v>
      </c>
      <c r="C53" s="25"/>
      <c r="D53" s="25"/>
      <c r="E53" s="25"/>
      <c r="F53" s="25"/>
    </row>
    <row r="54" spans="1:6">
      <c r="A54" s="36">
        <f>A9</f>
        <v>0</v>
      </c>
      <c r="B54" s="37">
        <f>C9</f>
        <v>0</v>
      </c>
      <c r="C54" s="25"/>
      <c r="D54" s="25"/>
      <c r="E54" s="25"/>
      <c r="F54" s="25"/>
    </row>
    <row r="55" spans="1:6">
      <c r="A55" s="36">
        <f>A10</f>
        <v>0</v>
      </c>
      <c r="B55" s="37">
        <f>C10</f>
        <v>0</v>
      </c>
      <c r="C55" s="25"/>
      <c r="D55" s="25"/>
      <c r="E55" s="25"/>
      <c r="F55" s="25"/>
    </row>
    <row r="56" spans="1:6">
      <c r="A56" s="36" t="str">
        <f>A14</f>
        <v xml:space="preserve">Land </v>
      </c>
      <c r="B56" s="37">
        <f>C14</f>
        <v>300000</v>
      </c>
      <c r="C56" s="25"/>
      <c r="D56" s="25"/>
      <c r="E56" s="25"/>
      <c r="F56" s="25"/>
    </row>
    <row r="57" spans="1:6">
      <c r="A57" s="36" t="str">
        <f>A15</f>
        <v>Building (net)</v>
      </c>
      <c r="B57" s="37">
        <f>C15</f>
        <v>450000</v>
      </c>
      <c r="C57" s="25"/>
      <c r="D57" s="25"/>
      <c r="E57" s="25"/>
      <c r="F57" s="25"/>
    </row>
    <row r="58" spans="1:6">
      <c r="A58" s="36">
        <f>A16</f>
        <v>0</v>
      </c>
      <c r="B58" s="37">
        <f>C16</f>
        <v>0</v>
      </c>
      <c r="C58" s="25"/>
      <c r="D58" s="25"/>
      <c r="E58" s="25"/>
      <c r="F58" s="25"/>
    </row>
    <row r="59" spans="1:6">
      <c r="A59" s="36">
        <f>A17</f>
        <v>0</v>
      </c>
      <c r="B59" s="37">
        <f>C17</f>
        <v>0</v>
      </c>
      <c r="C59" s="25"/>
      <c r="D59" s="25"/>
      <c r="E59" s="25"/>
      <c r="F59" s="25"/>
    </row>
    <row r="60" spans="1:6">
      <c r="A60" s="36">
        <f t="shared" ref="A60:A65" si="0">A20</f>
        <v>0</v>
      </c>
      <c r="B60" s="37">
        <f t="shared" ref="B60:B65" si="1">C20</f>
        <v>0</v>
      </c>
      <c r="C60" s="25"/>
      <c r="D60" s="25"/>
      <c r="E60" s="25"/>
      <c r="F60" s="25"/>
    </row>
    <row r="61" spans="1:6">
      <c r="A61" s="36">
        <f t="shared" si="0"/>
        <v>0</v>
      </c>
      <c r="B61" s="37">
        <f t="shared" si="1"/>
        <v>0</v>
      </c>
      <c r="C61" s="25"/>
      <c r="D61" s="25"/>
      <c r="E61" s="25"/>
      <c r="F61" s="25"/>
    </row>
    <row r="62" spans="1:6">
      <c r="A62" s="36">
        <f t="shared" si="0"/>
        <v>0</v>
      </c>
      <c r="B62" s="37">
        <f t="shared" si="1"/>
        <v>0</v>
      </c>
      <c r="C62" s="25"/>
      <c r="D62" s="25"/>
      <c r="E62" s="25"/>
      <c r="F62" s="25"/>
    </row>
    <row r="63" spans="1:6">
      <c r="A63" s="36">
        <f t="shared" si="0"/>
        <v>0</v>
      </c>
      <c r="B63" s="37">
        <f t="shared" si="1"/>
        <v>0</v>
      </c>
      <c r="C63" s="25"/>
      <c r="D63" s="25"/>
      <c r="E63" s="25"/>
      <c r="F63" s="25"/>
    </row>
    <row r="64" spans="1:6">
      <c r="A64" s="36">
        <f t="shared" si="0"/>
        <v>0</v>
      </c>
      <c r="B64" s="37">
        <f t="shared" si="1"/>
        <v>0</v>
      </c>
      <c r="C64" s="25"/>
      <c r="D64" s="25"/>
      <c r="E64" s="25"/>
      <c r="F64" s="25"/>
    </row>
    <row r="65" spans="1:6">
      <c r="A65" s="36">
        <f t="shared" si="0"/>
        <v>0</v>
      </c>
      <c r="B65" s="37">
        <f t="shared" si="1"/>
        <v>0</v>
      </c>
      <c r="C65" s="25"/>
      <c r="D65" s="25"/>
      <c r="E65" s="25"/>
      <c r="F65" s="25"/>
    </row>
    <row r="66" spans="1:6">
      <c r="A66" s="36" t="str">
        <f>D6</f>
        <v>Current Liabilities</v>
      </c>
      <c r="B66" s="37">
        <f>-F6</f>
        <v>-160000</v>
      </c>
      <c r="C66" s="25"/>
      <c r="D66" s="25"/>
      <c r="E66" s="25"/>
      <c r="F66" s="25"/>
    </row>
    <row r="67" spans="1:6">
      <c r="A67" s="36">
        <f>D7</f>
        <v>0</v>
      </c>
      <c r="B67" s="37">
        <f>-F7</f>
        <v>0</v>
      </c>
      <c r="C67" s="25"/>
      <c r="D67" s="25"/>
      <c r="E67" s="25"/>
      <c r="F67" s="25"/>
    </row>
    <row r="68" spans="1:6">
      <c r="A68" s="36">
        <f>D8</f>
        <v>0</v>
      </c>
      <c r="B68" s="37">
        <f>-F8</f>
        <v>0</v>
      </c>
      <c r="C68" s="25"/>
      <c r="D68" s="25"/>
      <c r="E68" s="25"/>
      <c r="F68" s="25"/>
    </row>
    <row r="69" spans="1:6">
      <c r="A69" s="36">
        <f>D9</f>
        <v>0</v>
      </c>
      <c r="B69" s="37">
        <f>-F9</f>
        <v>0</v>
      </c>
      <c r="C69" s="25"/>
      <c r="D69" s="25"/>
      <c r="E69" s="25"/>
      <c r="F69" s="25"/>
    </row>
    <row r="70" spans="1:6">
      <c r="A70" s="36">
        <f>D10</f>
        <v>0</v>
      </c>
      <c r="B70" s="37">
        <f>-F10</f>
        <v>0</v>
      </c>
      <c r="C70" s="25"/>
      <c r="D70" s="25"/>
      <c r="E70" s="25"/>
      <c r="F70" s="25"/>
    </row>
    <row r="71" spans="1:6">
      <c r="A71" s="36" t="str">
        <f>D13</f>
        <v>Bonds Payable</v>
      </c>
      <c r="B71" s="37">
        <f>-F13</f>
        <v>-100000</v>
      </c>
      <c r="C71" s="25"/>
      <c r="D71" s="25"/>
      <c r="E71" s="25"/>
      <c r="F71" s="25"/>
    </row>
    <row r="72" spans="1:6">
      <c r="A72" s="36" t="str">
        <f>D14</f>
        <v>Discount on Bonds Payable</v>
      </c>
      <c r="B72" s="37">
        <f>-F14</f>
        <v>10000</v>
      </c>
      <c r="C72" s="25"/>
      <c r="D72" s="25"/>
      <c r="E72" s="25"/>
      <c r="F72" s="25"/>
    </row>
    <row r="73" spans="1:6">
      <c r="A73" s="36">
        <f>D15</f>
        <v>0</v>
      </c>
      <c r="B73" s="37">
        <f>-F15</f>
        <v>0</v>
      </c>
      <c r="C73" s="25"/>
      <c r="D73" s="25"/>
      <c r="E73" s="25"/>
      <c r="F73" s="25"/>
    </row>
    <row r="74" spans="1:6">
      <c r="A74" s="36">
        <f>D16</f>
        <v>0</v>
      </c>
      <c r="B74" s="37">
        <f>-F16</f>
        <v>0</v>
      </c>
      <c r="C74" s="25"/>
      <c r="D74" s="25"/>
      <c r="E74" s="25"/>
      <c r="F74" s="25"/>
    </row>
    <row r="75" spans="1:6">
      <c r="A75" s="36" t="s">
        <v>24</v>
      </c>
      <c r="B75" s="37">
        <f>-B35</f>
        <v>0</v>
      </c>
      <c r="C75" s="25"/>
      <c r="D75" s="25"/>
      <c r="E75" s="25"/>
      <c r="F75" s="25"/>
    </row>
    <row r="76" spans="1:6">
      <c r="A76" s="36" t="s">
        <v>15</v>
      </c>
      <c r="B76" s="37">
        <f>-(B36*B37)</f>
        <v>-300000</v>
      </c>
      <c r="C76" s="25"/>
      <c r="D76" s="25"/>
      <c r="E76" s="25"/>
      <c r="F76" s="25"/>
    </row>
    <row r="77" spans="1:6">
      <c r="A77" s="36" t="s">
        <v>37</v>
      </c>
      <c r="B77" s="37">
        <f>-(B39+B76)</f>
        <v>-900000</v>
      </c>
      <c r="C77" s="25"/>
      <c r="D77" s="25"/>
      <c r="E77" s="25"/>
      <c r="F77" s="25"/>
    </row>
    <row r="78" spans="1:6">
      <c r="A78" s="36" t="s">
        <v>32</v>
      </c>
      <c r="B78" s="37">
        <f>B46</f>
        <v>310000</v>
      </c>
      <c r="C78" s="25"/>
      <c r="D78" s="25"/>
      <c r="E78" s="25"/>
      <c r="F78" s="25"/>
    </row>
    <row r="79" spans="1:6">
      <c r="A79" s="36" t="s">
        <v>33</v>
      </c>
      <c r="B79" s="37">
        <f>-B47</f>
        <v>0</v>
      </c>
      <c r="C79" s="25"/>
      <c r="D79" s="25"/>
      <c r="E79" s="25"/>
      <c r="F79" s="25"/>
    </row>
    <row r="80" spans="1:6" ht="13.5" thickBot="1">
      <c r="A80" s="38" t="s">
        <v>38</v>
      </c>
      <c r="B80" s="39">
        <f>SUM(B51:B79)</f>
        <v>0</v>
      </c>
      <c r="C80" s="25"/>
      <c r="D80" s="25"/>
      <c r="E80" s="25"/>
      <c r="F80" s="25"/>
    </row>
    <row r="81" spans="1:6" ht="13.5" thickTop="1">
      <c r="A81" s="25"/>
      <c r="B81" s="25"/>
      <c r="C81" s="25"/>
      <c r="D81" s="25"/>
      <c r="E81" s="25"/>
      <c r="F81" s="25"/>
    </row>
  </sheetData>
  <phoneticPr fontId="6" type="noConversion"/>
  <pageMargins left="0.75" right="0.75" top="1" bottom="1" header="0.5" footer="0.5"/>
  <headerFooter alignWithMargins="0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81"/>
  <sheetViews>
    <sheetView workbookViewId="0">
      <selection activeCell="C15" sqref="C15"/>
    </sheetView>
  </sheetViews>
  <sheetFormatPr defaultRowHeight="12.75"/>
  <cols>
    <col min="1" max="1" width="30.5703125" bestFit="1" customWidth="1"/>
    <col min="2" max="2" width="17.42578125" bestFit="1" customWidth="1"/>
    <col min="3" max="3" width="10.42578125" bestFit="1" customWidth="1"/>
    <col min="4" max="4" width="29" bestFit="1" customWidth="1"/>
    <col min="5" max="5" width="11.85546875" customWidth="1"/>
    <col min="6" max="6" width="12.5703125" customWidth="1"/>
  </cols>
  <sheetData>
    <row r="1" spans="1:6" ht="13.5" thickTop="1">
      <c r="A1" s="1" t="s">
        <v>0</v>
      </c>
      <c r="B1" s="2" t="s">
        <v>62</v>
      </c>
      <c r="C1" s="3"/>
      <c r="D1" s="3"/>
      <c r="E1" s="3"/>
      <c r="F1" s="4"/>
    </row>
    <row r="2" spans="1:6">
      <c r="A2" s="5" t="s">
        <v>1</v>
      </c>
      <c r="B2" s="47">
        <v>40908</v>
      </c>
      <c r="C2" s="6"/>
      <c r="D2" s="6"/>
      <c r="E2" s="6"/>
      <c r="F2" s="7"/>
    </row>
    <row r="3" spans="1:6">
      <c r="A3" s="5"/>
      <c r="B3" s="6"/>
      <c r="C3" s="6"/>
      <c r="D3" s="6"/>
      <c r="E3" s="6"/>
      <c r="F3" s="7"/>
    </row>
    <row r="4" spans="1:6">
      <c r="A4" s="5"/>
      <c r="B4" s="8" t="s">
        <v>2</v>
      </c>
      <c r="C4" s="8" t="s">
        <v>3</v>
      </c>
      <c r="D4" s="6"/>
      <c r="E4" s="8" t="s">
        <v>2</v>
      </c>
      <c r="F4" s="9" t="s">
        <v>3</v>
      </c>
    </row>
    <row r="5" spans="1:6">
      <c r="A5" s="10" t="s">
        <v>4</v>
      </c>
      <c r="B5" s="11"/>
      <c r="C5" s="11"/>
      <c r="D5" s="12" t="s">
        <v>5</v>
      </c>
      <c r="E5" s="11"/>
      <c r="F5" s="13"/>
    </row>
    <row r="6" spans="1:6">
      <c r="A6" s="14" t="s">
        <v>49</v>
      </c>
      <c r="B6" s="15">
        <v>80000</v>
      </c>
      <c r="C6" s="15">
        <v>80000</v>
      </c>
      <c r="D6" s="15" t="s">
        <v>5</v>
      </c>
      <c r="E6" s="15">
        <v>55000</v>
      </c>
      <c r="F6" s="16">
        <v>55000</v>
      </c>
    </row>
    <row r="7" spans="1:6">
      <c r="A7" s="14" t="s">
        <v>44</v>
      </c>
      <c r="B7" s="15">
        <v>85000</v>
      </c>
      <c r="C7" s="15">
        <v>100000</v>
      </c>
      <c r="D7" s="11"/>
      <c r="E7" s="11"/>
      <c r="F7" s="13"/>
    </row>
    <row r="8" spans="1:6">
      <c r="A8" s="14"/>
      <c r="B8" s="15"/>
      <c r="C8" s="15"/>
      <c r="D8" s="11"/>
      <c r="E8" s="11"/>
      <c r="F8" s="13"/>
    </row>
    <row r="9" spans="1:6">
      <c r="A9" s="17"/>
      <c r="B9" s="11"/>
      <c r="C9" s="11"/>
      <c r="D9" s="11"/>
      <c r="E9" s="11"/>
      <c r="F9" s="13"/>
    </row>
    <row r="10" spans="1:6">
      <c r="A10" s="17"/>
      <c r="B10" s="11"/>
      <c r="C10" s="11"/>
      <c r="D10" s="11"/>
      <c r="E10" s="11"/>
      <c r="F10" s="13"/>
    </row>
    <row r="11" spans="1:6">
      <c r="A11" s="10" t="s">
        <v>6</v>
      </c>
      <c r="B11" s="18">
        <f>SUM(B6:B10)</f>
        <v>165000</v>
      </c>
      <c r="C11" s="18">
        <f>SUM(C6:C10)</f>
        <v>180000</v>
      </c>
      <c r="D11" s="12" t="s">
        <v>7</v>
      </c>
      <c r="E11" s="18">
        <f>SUM(E6:E10)</f>
        <v>55000</v>
      </c>
      <c r="F11" s="19">
        <f>SUM(F6:F10)</f>
        <v>55000</v>
      </c>
    </row>
    <row r="12" spans="1:6">
      <c r="A12" s="10"/>
      <c r="B12" s="11"/>
      <c r="C12" s="11"/>
      <c r="D12" s="12" t="s">
        <v>8</v>
      </c>
      <c r="E12" s="11"/>
      <c r="F12" s="13"/>
    </row>
    <row r="13" spans="1:6">
      <c r="A13" s="10" t="s">
        <v>9</v>
      </c>
      <c r="B13" s="11"/>
      <c r="C13" s="11"/>
      <c r="D13" s="15" t="s">
        <v>47</v>
      </c>
      <c r="E13" s="15">
        <v>100000</v>
      </c>
      <c r="F13" s="16">
        <v>100000</v>
      </c>
    </row>
    <row r="14" spans="1:6">
      <c r="A14" s="14" t="s">
        <v>45</v>
      </c>
      <c r="B14" s="15">
        <v>50000</v>
      </c>
      <c r="C14" s="15">
        <v>80000</v>
      </c>
      <c r="D14" s="15" t="s">
        <v>48</v>
      </c>
      <c r="E14" s="15"/>
      <c r="F14" s="16">
        <v>-5000</v>
      </c>
    </row>
    <row r="15" spans="1:6">
      <c r="A15" s="14" t="s">
        <v>61</v>
      </c>
      <c r="B15" s="15">
        <v>190000</v>
      </c>
      <c r="C15" s="15">
        <v>400000</v>
      </c>
      <c r="D15" s="15"/>
      <c r="E15" s="15"/>
      <c r="F15" s="16"/>
    </row>
    <row r="16" spans="1:6">
      <c r="A16" s="14"/>
      <c r="B16" s="15"/>
      <c r="C16" s="15"/>
      <c r="D16" s="11"/>
      <c r="E16" s="11"/>
      <c r="F16" s="13"/>
    </row>
    <row r="17" spans="1:6">
      <c r="A17" s="17"/>
      <c r="B17" s="11"/>
      <c r="C17" s="11"/>
      <c r="D17" s="12" t="s">
        <v>10</v>
      </c>
      <c r="E17" s="18">
        <f>SUM(E13:E16)</f>
        <v>100000</v>
      </c>
      <c r="F17" s="19">
        <f>SUM(F13:F16)</f>
        <v>95000</v>
      </c>
    </row>
    <row r="18" spans="1:6">
      <c r="A18" s="10" t="s">
        <v>11</v>
      </c>
      <c r="B18" s="18">
        <f>SUM(B14:B17)</f>
        <v>240000</v>
      </c>
      <c r="C18" s="18">
        <f>SUM(C14:C17)</f>
        <v>480000</v>
      </c>
      <c r="D18" s="12" t="s">
        <v>12</v>
      </c>
      <c r="E18" s="18">
        <f>E11+E17</f>
        <v>155000</v>
      </c>
      <c r="F18" s="19">
        <f>F11+F17</f>
        <v>150000</v>
      </c>
    </row>
    <row r="19" spans="1:6">
      <c r="A19" s="10" t="s">
        <v>13</v>
      </c>
      <c r="B19" s="11"/>
      <c r="C19" s="11"/>
      <c r="D19" s="12" t="s">
        <v>14</v>
      </c>
      <c r="E19" s="11"/>
      <c r="F19" s="13"/>
    </row>
    <row r="20" spans="1:6">
      <c r="A20" s="14"/>
      <c r="B20" s="11"/>
      <c r="C20" s="15"/>
      <c r="D20" s="11" t="s">
        <v>15</v>
      </c>
      <c r="E20" s="15">
        <v>100000</v>
      </c>
      <c r="F20" s="13"/>
    </row>
    <row r="21" spans="1:6">
      <c r="A21" s="17"/>
      <c r="B21" s="11"/>
      <c r="C21" s="11"/>
      <c r="D21" s="11" t="s">
        <v>16</v>
      </c>
      <c r="E21" s="15"/>
      <c r="F21" s="13"/>
    </row>
    <row r="22" spans="1:6">
      <c r="A22" s="5"/>
      <c r="B22" s="6"/>
      <c r="C22" s="11"/>
      <c r="D22" s="11" t="s">
        <v>17</v>
      </c>
      <c r="E22" s="15">
        <v>150000</v>
      </c>
      <c r="F22" s="13"/>
    </row>
    <row r="23" spans="1:6">
      <c r="A23" s="17"/>
      <c r="B23" s="11"/>
      <c r="C23" s="11"/>
      <c r="D23" s="12" t="s">
        <v>18</v>
      </c>
      <c r="E23" s="18">
        <f>SUM(E20:E22)</f>
        <v>250000</v>
      </c>
      <c r="F23" s="13"/>
    </row>
    <row r="24" spans="1:6">
      <c r="A24" s="17"/>
      <c r="B24" s="11"/>
      <c r="C24" s="11"/>
      <c r="D24" s="11"/>
      <c r="E24" s="11"/>
      <c r="F24" s="13"/>
    </row>
    <row r="25" spans="1:6">
      <c r="A25" s="17"/>
      <c r="B25" s="11"/>
      <c r="C25" s="11"/>
      <c r="D25" s="11"/>
      <c r="E25" s="11"/>
      <c r="F25" s="13"/>
    </row>
    <row r="26" spans="1:6">
      <c r="A26" s="10" t="s">
        <v>19</v>
      </c>
      <c r="B26" s="18">
        <f>SUM(B20:B25)</f>
        <v>0</v>
      </c>
      <c r="C26" s="18">
        <f>SUM(C20:C25)</f>
        <v>0</v>
      </c>
      <c r="D26" s="11"/>
      <c r="E26" s="11"/>
      <c r="F26" s="13"/>
    </row>
    <row r="27" spans="1:6">
      <c r="A27" s="10" t="s">
        <v>20</v>
      </c>
      <c r="B27" s="18">
        <f>B11+B18+B26</f>
        <v>405000</v>
      </c>
      <c r="C27" s="18">
        <f>C11+C12+C18+C26</f>
        <v>660000</v>
      </c>
      <c r="D27" s="12" t="s">
        <v>21</v>
      </c>
      <c r="E27" s="18">
        <f>E18+E23</f>
        <v>405000</v>
      </c>
      <c r="F27" s="13"/>
    </row>
    <row r="28" spans="1:6">
      <c r="A28" s="17"/>
      <c r="B28" s="11"/>
      <c r="C28" s="11"/>
      <c r="D28" s="12" t="s">
        <v>22</v>
      </c>
      <c r="E28" s="12"/>
      <c r="F28" s="19">
        <f>C27-F18</f>
        <v>510000</v>
      </c>
    </row>
    <row r="29" spans="1:6">
      <c r="A29" s="17"/>
      <c r="B29" s="11"/>
      <c r="C29" s="11"/>
      <c r="D29" s="11"/>
      <c r="E29" s="11"/>
      <c r="F29" s="13"/>
    </row>
    <row r="30" spans="1:6">
      <c r="A30" s="17"/>
      <c r="B30" s="11"/>
      <c r="C30" s="11"/>
      <c r="D30" s="11"/>
      <c r="E30" s="11"/>
      <c r="F30" s="13"/>
    </row>
    <row r="31" spans="1:6">
      <c r="A31" s="17"/>
      <c r="B31" s="11"/>
      <c r="C31" s="11"/>
      <c r="D31" s="11"/>
      <c r="E31" s="11"/>
      <c r="F31" s="13"/>
    </row>
    <row r="32" spans="1:6">
      <c r="A32" s="17"/>
      <c r="B32" s="11"/>
      <c r="C32" s="11"/>
      <c r="D32" s="11"/>
      <c r="E32" s="11"/>
      <c r="F32" s="13"/>
    </row>
    <row r="33" spans="1:6">
      <c r="A33" s="17"/>
      <c r="B33" s="11"/>
      <c r="C33" s="11"/>
      <c r="D33" s="11"/>
      <c r="E33" s="11"/>
      <c r="F33" s="13"/>
    </row>
    <row r="34" spans="1:6">
      <c r="A34" s="10" t="s">
        <v>23</v>
      </c>
      <c r="B34" s="11"/>
      <c r="C34" s="11"/>
      <c r="D34" s="11"/>
      <c r="E34" s="11"/>
      <c r="F34" s="13"/>
    </row>
    <row r="35" spans="1:6">
      <c r="A35" s="17" t="s">
        <v>24</v>
      </c>
      <c r="B35" s="11"/>
      <c r="C35" s="11"/>
      <c r="D35" s="11"/>
      <c r="E35" s="11"/>
      <c r="F35" s="13"/>
    </row>
    <row r="36" spans="1:6">
      <c r="A36" s="17" t="s">
        <v>25</v>
      </c>
      <c r="B36" s="15">
        <v>15000</v>
      </c>
      <c r="C36" s="11"/>
      <c r="D36" s="11"/>
      <c r="E36" s="11"/>
      <c r="F36" s="13"/>
    </row>
    <row r="37" spans="1:6">
      <c r="A37" s="17" t="s">
        <v>26</v>
      </c>
      <c r="B37" s="15">
        <v>10</v>
      </c>
      <c r="C37" s="11"/>
      <c r="D37" s="11"/>
      <c r="E37" s="11"/>
      <c r="F37" s="13"/>
    </row>
    <row r="38" spans="1:6">
      <c r="A38" s="17" t="s">
        <v>27</v>
      </c>
      <c r="B38" s="15">
        <v>40</v>
      </c>
      <c r="C38" s="11"/>
      <c r="D38" s="11"/>
      <c r="E38" s="11"/>
      <c r="F38" s="13"/>
    </row>
    <row r="39" spans="1:6">
      <c r="A39" s="17" t="s">
        <v>28</v>
      </c>
      <c r="B39" s="20">
        <f>B36*B38</f>
        <v>600000</v>
      </c>
      <c r="C39" s="11"/>
      <c r="D39" s="11"/>
      <c r="E39" s="11"/>
      <c r="F39" s="13"/>
    </row>
    <row r="40" spans="1:6">
      <c r="A40" s="10" t="s">
        <v>105</v>
      </c>
      <c r="B40" s="18">
        <f>B35+B39</f>
        <v>600000</v>
      </c>
      <c r="C40" s="11"/>
      <c r="D40" s="11"/>
      <c r="E40" s="11"/>
      <c r="F40" s="13"/>
    </row>
    <row r="41" spans="1:6" ht="13.5" thickBot="1">
      <c r="A41" s="21"/>
      <c r="B41" s="22"/>
      <c r="C41" s="23"/>
      <c r="D41" s="23"/>
      <c r="E41" s="23"/>
      <c r="F41" s="24"/>
    </row>
    <row r="42" spans="1:6" ht="14.25" thickTop="1" thickBot="1">
      <c r="C42" s="25"/>
      <c r="D42" s="25"/>
      <c r="E42" s="25"/>
      <c r="F42" s="25"/>
    </row>
    <row r="43" spans="1:6" ht="13.5" thickTop="1">
      <c r="A43" s="26" t="s">
        <v>29</v>
      </c>
      <c r="B43" s="27"/>
      <c r="C43" s="25"/>
      <c r="D43" s="25"/>
      <c r="E43" s="25"/>
      <c r="F43" s="25"/>
    </row>
    <row r="44" spans="1:6">
      <c r="A44" s="28" t="s">
        <v>30</v>
      </c>
      <c r="B44" s="29">
        <f>B40</f>
        <v>600000</v>
      </c>
      <c r="C44" s="25"/>
      <c r="D44" s="25"/>
      <c r="E44" s="25"/>
      <c r="F44" s="25"/>
    </row>
    <row r="45" spans="1:6">
      <c r="A45" s="28" t="s">
        <v>31</v>
      </c>
      <c r="B45" s="29">
        <f>F28</f>
        <v>510000</v>
      </c>
      <c r="C45" s="25"/>
      <c r="D45" s="25"/>
      <c r="E45" s="25"/>
      <c r="F45" s="25"/>
    </row>
    <row r="46" spans="1:6">
      <c r="A46" s="28" t="s">
        <v>32</v>
      </c>
      <c r="B46" s="29">
        <f>IF(B44&gt;B45,B44-B45,0)</f>
        <v>90000</v>
      </c>
      <c r="C46" s="25"/>
      <c r="D46" s="25"/>
      <c r="E46" s="25"/>
      <c r="F46" s="25"/>
    </row>
    <row r="47" spans="1:6" ht="13.5" thickBot="1">
      <c r="A47" s="30" t="s">
        <v>33</v>
      </c>
      <c r="B47" s="31">
        <f>IF(B45&gt;B44,B45-B44,0)</f>
        <v>0</v>
      </c>
      <c r="C47" s="25"/>
      <c r="D47" s="25"/>
      <c r="E47" s="25"/>
      <c r="F47" s="25"/>
    </row>
    <row r="48" spans="1:6" ht="14.25" thickTop="1" thickBot="1">
      <c r="A48" s="25"/>
      <c r="B48" s="25"/>
      <c r="C48" s="25"/>
      <c r="D48" s="25"/>
      <c r="E48" s="25"/>
      <c r="F48" s="25"/>
    </row>
    <row r="49" spans="1:6" ht="13.5" thickTop="1">
      <c r="A49" s="32" t="s">
        <v>34</v>
      </c>
      <c r="B49" s="33"/>
      <c r="C49" s="25"/>
      <c r="D49" s="25"/>
      <c r="E49" s="25"/>
      <c r="F49" s="25"/>
    </row>
    <row r="50" spans="1:6">
      <c r="A50" s="34" t="s">
        <v>35</v>
      </c>
      <c r="B50" s="35" t="s">
        <v>36</v>
      </c>
      <c r="C50" s="25"/>
      <c r="D50" s="25"/>
      <c r="E50" s="25"/>
      <c r="F50" s="25"/>
    </row>
    <row r="51" spans="1:6">
      <c r="A51" s="36" t="str">
        <f>A6</f>
        <v>Accounts Receivable</v>
      </c>
      <c r="B51" s="37">
        <f>C6</f>
        <v>80000</v>
      </c>
      <c r="C51" s="25"/>
      <c r="D51" s="25"/>
      <c r="E51" s="25"/>
      <c r="F51" s="25"/>
    </row>
    <row r="52" spans="1:6">
      <c r="A52" s="36" t="str">
        <f>A7</f>
        <v>Inventory</v>
      </c>
      <c r="B52" s="37">
        <f>C7</f>
        <v>100000</v>
      </c>
      <c r="C52" s="25"/>
      <c r="D52" s="25"/>
      <c r="E52" s="25"/>
      <c r="F52" s="25"/>
    </row>
    <row r="53" spans="1:6">
      <c r="A53" s="36">
        <f>A8</f>
        <v>0</v>
      </c>
      <c r="B53" s="37">
        <f>C8</f>
        <v>0</v>
      </c>
      <c r="C53" s="25"/>
      <c r="D53" s="25"/>
      <c r="E53" s="25"/>
      <c r="F53" s="25"/>
    </row>
    <row r="54" spans="1:6">
      <c r="A54" s="36">
        <f>A9</f>
        <v>0</v>
      </c>
      <c r="B54" s="37">
        <f>C9</f>
        <v>0</v>
      </c>
      <c r="C54" s="25"/>
      <c r="D54" s="25"/>
      <c r="E54" s="25"/>
      <c r="F54" s="25"/>
    </row>
    <row r="55" spans="1:6">
      <c r="A55" s="36">
        <f>A10</f>
        <v>0</v>
      </c>
      <c r="B55" s="37">
        <f>C10</f>
        <v>0</v>
      </c>
      <c r="C55" s="25"/>
      <c r="D55" s="25"/>
      <c r="E55" s="25"/>
      <c r="F55" s="25"/>
    </row>
    <row r="56" spans="1:6">
      <c r="A56" s="36" t="str">
        <f>A14</f>
        <v xml:space="preserve">Land </v>
      </c>
      <c r="B56" s="37">
        <f>C14</f>
        <v>80000</v>
      </c>
      <c r="C56" s="25"/>
      <c r="D56" s="25"/>
      <c r="E56" s="25"/>
      <c r="F56" s="25"/>
    </row>
    <row r="57" spans="1:6">
      <c r="A57" s="36" t="str">
        <f>A15</f>
        <v>Building (net)</v>
      </c>
      <c r="B57" s="37">
        <f>C15</f>
        <v>400000</v>
      </c>
      <c r="C57" s="25"/>
      <c r="D57" s="25"/>
      <c r="E57" s="25"/>
      <c r="F57" s="25"/>
    </row>
    <row r="58" spans="1:6">
      <c r="A58" s="36">
        <f>A16</f>
        <v>0</v>
      </c>
      <c r="B58" s="37">
        <f>C16</f>
        <v>0</v>
      </c>
      <c r="C58" s="25"/>
      <c r="D58" s="25"/>
      <c r="E58" s="25"/>
      <c r="F58" s="25"/>
    </row>
    <row r="59" spans="1:6">
      <c r="A59" s="36">
        <f>A17</f>
        <v>0</v>
      </c>
      <c r="B59" s="37">
        <f>C17</f>
        <v>0</v>
      </c>
      <c r="C59" s="25"/>
      <c r="D59" s="25"/>
      <c r="E59" s="25"/>
      <c r="F59" s="25"/>
    </row>
    <row r="60" spans="1:6">
      <c r="A60" s="36">
        <f t="shared" ref="A60:A65" si="0">A20</f>
        <v>0</v>
      </c>
      <c r="B60" s="37">
        <f t="shared" ref="B60:B65" si="1">C20</f>
        <v>0</v>
      </c>
      <c r="C60" s="25"/>
      <c r="D60" s="25"/>
      <c r="E60" s="25"/>
      <c r="F60" s="25"/>
    </row>
    <row r="61" spans="1:6">
      <c r="A61" s="36">
        <f t="shared" si="0"/>
        <v>0</v>
      </c>
      <c r="B61" s="37">
        <f t="shared" si="1"/>
        <v>0</v>
      </c>
      <c r="C61" s="25"/>
      <c r="D61" s="25"/>
      <c r="E61" s="25"/>
      <c r="F61" s="25"/>
    </row>
    <row r="62" spans="1:6">
      <c r="A62" s="36">
        <f t="shared" si="0"/>
        <v>0</v>
      </c>
      <c r="B62" s="37">
        <f t="shared" si="1"/>
        <v>0</v>
      </c>
      <c r="C62" s="25"/>
      <c r="D62" s="25"/>
      <c r="E62" s="25"/>
      <c r="F62" s="25"/>
    </row>
    <row r="63" spans="1:6">
      <c r="A63" s="36">
        <f t="shared" si="0"/>
        <v>0</v>
      </c>
      <c r="B63" s="37">
        <f t="shared" si="1"/>
        <v>0</v>
      </c>
      <c r="C63" s="25"/>
      <c r="D63" s="25"/>
      <c r="E63" s="25"/>
      <c r="F63" s="25"/>
    </row>
    <row r="64" spans="1:6">
      <c r="A64" s="36">
        <f t="shared" si="0"/>
        <v>0</v>
      </c>
      <c r="B64" s="37">
        <f t="shared" si="1"/>
        <v>0</v>
      </c>
      <c r="C64" s="25"/>
      <c r="D64" s="25"/>
      <c r="E64" s="25"/>
      <c r="F64" s="25"/>
    </row>
    <row r="65" spans="1:6">
      <c r="A65" s="36">
        <f t="shared" si="0"/>
        <v>0</v>
      </c>
      <c r="B65" s="37">
        <f t="shared" si="1"/>
        <v>0</v>
      </c>
      <c r="C65" s="25"/>
      <c r="D65" s="25"/>
      <c r="E65" s="25"/>
      <c r="F65" s="25"/>
    </row>
    <row r="66" spans="1:6">
      <c r="A66" s="36" t="str">
        <f>D6</f>
        <v>Current Liabilities</v>
      </c>
      <c r="B66" s="37">
        <f>-F6</f>
        <v>-55000</v>
      </c>
      <c r="C66" s="25"/>
      <c r="D66" s="25"/>
      <c r="E66" s="25"/>
      <c r="F66" s="25"/>
    </row>
    <row r="67" spans="1:6">
      <c r="A67" s="36">
        <f>D7</f>
        <v>0</v>
      </c>
      <c r="B67" s="37">
        <f>-F7</f>
        <v>0</v>
      </c>
      <c r="C67" s="25"/>
      <c r="D67" s="25"/>
      <c r="E67" s="25"/>
      <c r="F67" s="25"/>
    </row>
    <row r="68" spans="1:6">
      <c r="A68" s="36">
        <f>D8</f>
        <v>0</v>
      </c>
      <c r="B68" s="37">
        <f>-F8</f>
        <v>0</v>
      </c>
      <c r="C68" s="25"/>
      <c r="D68" s="25"/>
      <c r="E68" s="25"/>
      <c r="F68" s="25"/>
    </row>
    <row r="69" spans="1:6">
      <c r="A69" s="36">
        <f>D9</f>
        <v>0</v>
      </c>
      <c r="B69" s="37">
        <f>-F9</f>
        <v>0</v>
      </c>
      <c r="C69" s="25"/>
      <c r="D69" s="25"/>
      <c r="E69" s="25"/>
      <c r="F69" s="25"/>
    </row>
    <row r="70" spans="1:6">
      <c r="A70" s="36">
        <f>D10</f>
        <v>0</v>
      </c>
      <c r="B70" s="37">
        <f>-F10</f>
        <v>0</v>
      </c>
      <c r="C70" s="25"/>
      <c r="D70" s="25"/>
      <c r="E70" s="25"/>
      <c r="F70" s="25"/>
    </row>
    <row r="71" spans="1:6">
      <c r="A71" s="36" t="str">
        <f>D13</f>
        <v>Bonds Payable</v>
      </c>
      <c r="B71" s="37">
        <f>-F13</f>
        <v>-100000</v>
      </c>
      <c r="C71" s="25"/>
      <c r="D71" s="25"/>
      <c r="E71" s="25"/>
      <c r="F71" s="25"/>
    </row>
    <row r="72" spans="1:6">
      <c r="A72" s="36" t="str">
        <f>D14</f>
        <v>Discount on Bonds Payable</v>
      </c>
      <c r="B72" s="37">
        <f>-F14</f>
        <v>5000</v>
      </c>
      <c r="C72" s="25"/>
      <c r="D72" s="25"/>
      <c r="E72" s="25"/>
      <c r="F72" s="25"/>
    </row>
    <row r="73" spans="1:6">
      <c r="A73" s="36">
        <f>D15</f>
        <v>0</v>
      </c>
      <c r="B73" s="37">
        <f>-F15</f>
        <v>0</v>
      </c>
      <c r="C73" s="25"/>
      <c r="D73" s="25"/>
      <c r="E73" s="25"/>
      <c r="F73" s="25"/>
    </row>
    <row r="74" spans="1:6">
      <c r="A74" s="36">
        <f>D16</f>
        <v>0</v>
      </c>
      <c r="B74" s="37">
        <f>-F16</f>
        <v>0</v>
      </c>
      <c r="C74" s="25"/>
      <c r="D74" s="25"/>
      <c r="E74" s="25"/>
      <c r="F74" s="25"/>
    </row>
    <row r="75" spans="1:6">
      <c r="A75" s="36" t="s">
        <v>24</v>
      </c>
      <c r="B75" s="37">
        <f>-B35</f>
        <v>0</v>
      </c>
      <c r="C75" s="25"/>
      <c r="D75" s="25"/>
      <c r="E75" s="25"/>
      <c r="F75" s="25"/>
    </row>
    <row r="76" spans="1:6">
      <c r="A76" s="36" t="s">
        <v>15</v>
      </c>
      <c r="B76" s="37">
        <f>-(B36*B37)</f>
        <v>-150000</v>
      </c>
      <c r="C76" s="25"/>
      <c r="D76" s="25"/>
      <c r="E76" s="25"/>
      <c r="F76" s="25"/>
    </row>
    <row r="77" spans="1:6">
      <c r="A77" s="36" t="s">
        <v>37</v>
      </c>
      <c r="B77" s="37">
        <f>-(B39+B76)</f>
        <v>-450000</v>
      </c>
      <c r="C77" s="25"/>
      <c r="D77" s="25"/>
      <c r="E77" s="25"/>
      <c r="F77" s="25"/>
    </row>
    <row r="78" spans="1:6">
      <c r="A78" s="36" t="s">
        <v>32</v>
      </c>
      <c r="B78" s="37">
        <f>B46</f>
        <v>90000</v>
      </c>
      <c r="C78" s="25"/>
      <c r="D78" s="25"/>
      <c r="E78" s="25"/>
      <c r="F78" s="25"/>
    </row>
    <row r="79" spans="1:6">
      <c r="A79" s="36" t="s">
        <v>33</v>
      </c>
      <c r="B79" s="37">
        <f>-B47</f>
        <v>0</v>
      </c>
      <c r="C79" s="25"/>
      <c r="D79" s="25"/>
      <c r="E79" s="25"/>
      <c r="F79" s="25"/>
    </row>
    <row r="80" spans="1:6" ht="13.5" thickBot="1">
      <c r="A80" s="38" t="s">
        <v>38</v>
      </c>
      <c r="B80" s="39">
        <f>SUM(B51:B79)</f>
        <v>0</v>
      </c>
      <c r="C80" s="25"/>
      <c r="D80" s="25"/>
      <c r="E80" s="25"/>
      <c r="F80" s="25"/>
    </row>
    <row r="81" spans="1:6" ht="13.5" thickTop="1">
      <c r="A81" s="25"/>
      <c r="B81" s="25"/>
      <c r="C81" s="25"/>
      <c r="D81" s="25"/>
      <c r="E81" s="25"/>
      <c r="F81" s="25"/>
    </row>
  </sheetData>
  <phoneticPr fontId="6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F81"/>
  <sheetViews>
    <sheetView workbookViewId="0">
      <selection activeCell="C14" sqref="C14"/>
    </sheetView>
  </sheetViews>
  <sheetFormatPr defaultRowHeight="12.75"/>
  <cols>
    <col min="1" max="1" width="30.5703125" bestFit="1" customWidth="1"/>
    <col min="2" max="2" width="14.28515625" bestFit="1" customWidth="1"/>
    <col min="3" max="3" width="10.42578125" bestFit="1" customWidth="1"/>
    <col min="4" max="4" width="29" bestFit="1" customWidth="1"/>
    <col min="5" max="5" width="11.85546875" customWidth="1"/>
    <col min="6" max="6" width="12.5703125" customWidth="1"/>
  </cols>
  <sheetData>
    <row r="1" spans="1:6" ht="13.5" thickTop="1">
      <c r="A1" s="1" t="s">
        <v>0</v>
      </c>
      <c r="B1" s="2" t="s">
        <v>63</v>
      </c>
      <c r="C1" s="3"/>
      <c r="D1" s="3"/>
      <c r="E1" s="3"/>
      <c r="F1" s="4"/>
    </row>
    <row r="2" spans="1:6">
      <c r="A2" s="5" t="s">
        <v>1</v>
      </c>
      <c r="B2" s="47">
        <v>40544</v>
      </c>
      <c r="C2" s="6"/>
      <c r="D2" s="6"/>
      <c r="E2" s="6"/>
      <c r="F2" s="7"/>
    </row>
    <row r="3" spans="1:6">
      <c r="A3" s="5"/>
      <c r="B3" s="6"/>
      <c r="C3" s="6"/>
      <c r="D3" s="6"/>
      <c r="E3" s="6"/>
      <c r="F3" s="7"/>
    </row>
    <row r="4" spans="1:6">
      <c r="A4" s="5"/>
      <c r="B4" s="8" t="s">
        <v>2</v>
      </c>
      <c r="C4" s="8" t="s">
        <v>3</v>
      </c>
      <c r="D4" s="6"/>
      <c r="E4" s="8" t="s">
        <v>2</v>
      </c>
      <c r="F4" s="9" t="s">
        <v>3</v>
      </c>
    </row>
    <row r="5" spans="1:6">
      <c r="A5" s="10" t="s">
        <v>4</v>
      </c>
      <c r="B5" s="11"/>
      <c r="C5" s="11"/>
      <c r="D5" s="12" t="s">
        <v>5</v>
      </c>
      <c r="E5" s="11"/>
      <c r="F5" s="13"/>
    </row>
    <row r="6" spans="1:6">
      <c r="A6" s="14" t="s">
        <v>64</v>
      </c>
      <c r="B6" s="15">
        <v>100000</v>
      </c>
      <c r="C6" s="15">
        <v>100000</v>
      </c>
      <c r="D6" s="15" t="s">
        <v>5</v>
      </c>
      <c r="E6" s="15">
        <v>30000</v>
      </c>
      <c r="F6" s="16">
        <v>30000</v>
      </c>
    </row>
    <row r="7" spans="1:6">
      <c r="A7" s="14" t="s">
        <v>49</v>
      </c>
      <c r="B7" s="15">
        <v>120000</v>
      </c>
      <c r="C7" s="15">
        <v>120000</v>
      </c>
      <c r="D7" s="11"/>
      <c r="E7" s="11"/>
      <c r="F7" s="13"/>
    </row>
    <row r="8" spans="1:6">
      <c r="A8" s="46" t="s">
        <v>44</v>
      </c>
      <c r="B8" s="15">
        <v>50000</v>
      </c>
      <c r="C8" s="15">
        <v>70000</v>
      </c>
      <c r="D8" s="11"/>
      <c r="E8" s="11"/>
      <c r="F8" s="13"/>
    </row>
    <row r="9" spans="1:6">
      <c r="A9" s="17"/>
      <c r="B9" s="11"/>
      <c r="C9" s="11"/>
      <c r="D9" s="11"/>
      <c r="E9" s="11"/>
      <c r="F9" s="13"/>
    </row>
    <row r="10" spans="1:6">
      <c r="A10" s="17"/>
      <c r="B10" s="11"/>
      <c r="C10" s="11"/>
      <c r="D10" s="11"/>
      <c r="E10" s="11"/>
      <c r="F10" s="13"/>
    </row>
    <row r="11" spans="1:6">
      <c r="A11" s="10" t="s">
        <v>6</v>
      </c>
      <c r="B11" s="18">
        <f>SUM(B6:B10)</f>
        <v>270000</v>
      </c>
      <c r="C11" s="18">
        <f>SUM(C6:C10)</f>
        <v>290000</v>
      </c>
      <c r="D11" s="12" t="s">
        <v>7</v>
      </c>
      <c r="E11" s="18">
        <f>SUM(E6:E10)</f>
        <v>30000</v>
      </c>
      <c r="F11" s="19">
        <f>SUM(F6:F10)</f>
        <v>30000</v>
      </c>
    </row>
    <row r="12" spans="1:6">
      <c r="A12" s="10"/>
      <c r="B12" s="11"/>
      <c r="C12" s="11"/>
      <c r="D12" s="12" t="s">
        <v>8</v>
      </c>
      <c r="E12" s="11"/>
      <c r="F12" s="13"/>
    </row>
    <row r="13" spans="1:6">
      <c r="A13" s="10" t="s">
        <v>9</v>
      </c>
      <c r="B13" s="11"/>
      <c r="C13" s="11"/>
      <c r="D13" s="15" t="s">
        <v>65</v>
      </c>
      <c r="E13" s="15">
        <v>165000</v>
      </c>
      <c r="F13" s="16">
        <v>165000</v>
      </c>
    </row>
    <row r="14" spans="1:6">
      <c r="A14" s="46" t="s">
        <v>99</v>
      </c>
      <c r="B14" s="15">
        <v>120000</v>
      </c>
      <c r="C14" s="15">
        <v>400000</v>
      </c>
      <c r="D14" s="15"/>
      <c r="E14" s="15"/>
      <c r="F14" s="16"/>
    </row>
    <row r="15" spans="1:6">
      <c r="A15" s="14"/>
      <c r="B15" s="15"/>
      <c r="C15" s="15"/>
      <c r="D15" s="15"/>
      <c r="E15" s="15"/>
      <c r="F15" s="16"/>
    </row>
    <row r="16" spans="1:6">
      <c r="A16" s="14"/>
      <c r="B16" s="15"/>
      <c r="C16" s="15"/>
      <c r="D16" s="11"/>
      <c r="E16" s="11"/>
      <c r="F16" s="13"/>
    </row>
    <row r="17" spans="1:6">
      <c r="A17" s="17"/>
      <c r="B17" s="11"/>
      <c r="C17" s="11"/>
      <c r="D17" s="12" t="s">
        <v>10</v>
      </c>
      <c r="E17" s="18">
        <f>SUM(E13:E16)</f>
        <v>165000</v>
      </c>
      <c r="F17" s="19">
        <f>SUM(F13:F16)</f>
        <v>165000</v>
      </c>
    </row>
    <row r="18" spans="1:6">
      <c r="A18" s="10" t="s">
        <v>11</v>
      </c>
      <c r="B18" s="18">
        <f>SUM(B14:B17)</f>
        <v>120000</v>
      </c>
      <c r="C18" s="18">
        <f>SUM(C14:C17)</f>
        <v>400000</v>
      </c>
      <c r="D18" s="12" t="s">
        <v>12</v>
      </c>
      <c r="E18" s="18">
        <f>E11+E17</f>
        <v>195000</v>
      </c>
      <c r="F18" s="19">
        <f>F11+F17</f>
        <v>195000</v>
      </c>
    </row>
    <row r="19" spans="1:6">
      <c r="A19" s="10" t="s">
        <v>13</v>
      </c>
      <c r="B19" s="11"/>
      <c r="C19" s="11"/>
      <c r="D19" s="12" t="s">
        <v>14</v>
      </c>
      <c r="E19" s="11"/>
      <c r="F19" s="13"/>
    </row>
    <row r="20" spans="1:6">
      <c r="A20" s="14"/>
      <c r="B20" s="11"/>
      <c r="C20" s="15"/>
      <c r="D20" s="11" t="s">
        <v>15</v>
      </c>
      <c r="E20" s="15">
        <v>80000</v>
      </c>
      <c r="F20" s="13"/>
    </row>
    <row r="21" spans="1:6">
      <c r="A21" s="17"/>
      <c r="B21" s="11"/>
      <c r="C21" s="11"/>
      <c r="D21" s="11" t="s">
        <v>16</v>
      </c>
      <c r="E21" s="15"/>
      <c r="F21" s="13"/>
    </row>
    <row r="22" spans="1:6">
      <c r="A22" s="5"/>
      <c r="B22" s="6"/>
      <c r="C22" s="11"/>
      <c r="D22" s="11" t="s">
        <v>17</v>
      </c>
      <c r="E22" s="15">
        <v>115000</v>
      </c>
      <c r="F22" s="13"/>
    </row>
    <row r="23" spans="1:6">
      <c r="A23" s="17"/>
      <c r="B23" s="11"/>
      <c r="C23" s="11"/>
      <c r="D23" s="12" t="s">
        <v>18</v>
      </c>
      <c r="E23" s="18">
        <f>SUM(E20:E22)</f>
        <v>195000</v>
      </c>
      <c r="F23" s="13"/>
    </row>
    <row r="24" spans="1:6">
      <c r="A24" s="17"/>
      <c r="B24" s="11"/>
      <c r="C24" s="11"/>
      <c r="D24" s="11"/>
      <c r="E24" s="11"/>
      <c r="F24" s="13"/>
    </row>
    <row r="25" spans="1:6">
      <c r="A25" s="17"/>
      <c r="B25" s="11"/>
      <c r="C25" s="11"/>
      <c r="D25" s="11"/>
      <c r="E25" s="11"/>
      <c r="F25" s="13"/>
    </row>
    <row r="26" spans="1:6">
      <c r="A26" s="10" t="s">
        <v>19</v>
      </c>
      <c r="B26" s="18">
        <f>SUM(B20:B25)</f>
        <v>0</v>
      </c>
      <c r="C26" s="18">
        <f>SUM(C20:C25)</f>
        <v>0</v>
      </c>
      <c r="D26" s="11"/>
      <c r="E26" s="11"/>
      <c r="F26" s="13"/>
    </row>
    <row r="27" spans="1:6">
      <c r="A27" s="10" t="s">
        <v>20</v>
      </c>
      <c r="B27" s="18">
        <f>B11+B18+B26</f>
        <v>390000</v>
      </c>
      <c r="C27" s="18">
        <f>C11+C12+C18+C26</f>
        <v>690000</v>
      </c>
      <c r="D27" s="12" t="s">
        <v>21</v>
      </c>
      <c r="E27" s="18">
        <f>E18+E23</f>
        <v>390000</v>
      </c>
      <c r="F27" s="13"/>
    </row>
    <row r="28" spans="1:6">
      <c r="A28" s="17"/>
      <c r="B28" s="11"/>
      <c r="C28" s="11"/>
      <c r="D28" s="12" t="s">
        <v>22</v>
      </c>
      <c r="E28" s="12"/>
      <c r="F28" s="19">
        <f>C27-F18</f>
        <v>495000</v>
      </c>
    </row>
    <row r="29" spans="1:6">
      <c r="A29" s="17"/>
      <c r="B29" s="11"/>
      <c r="C29" s="11"/>
      <c r="D29" s="11"/>
      <c r="E29" s="11"/>
      <c r="F29" s="13"/>
    </row>
    <row r="30" spans="1:6">
      <c r="A30" s="17"/>
      <c r="B30" s="11"/>
      <c r="C30" s="11"/>
      <c r="D30" s="11"/>
      <c r="E30" s="11"/>
      <c r="F30" s="13"/>
    </row>
    <row r="31" spans="1:6">
      <c r="A31" s="17"/>
      <c r="B31" s="11"/>
      <c r="C31" s="11"/>
      <c r="D31" s="11"/>
      <c r="E31" s="11"/>
      <c r="F31" s="13"/>
    </row>
    <row r="32" spans="1:6">
      <c r="A32" s="17"/>
      <c r="B32" s="11"/>
      <c r="C32" s="11"/>
      <c r="D32" s="11"/>
      <c r="E32" s="11"/>
      <c r="F32" s="13"/>
    </row>
    <row r="33" spans="1:6">
      <c r="A33" s="17"/>
      <c r="B33" s="11"/>
      <c r="C33" s="11"/>
      <c r="D33" s="11"/>
      <c r="E33" s="11"/>
      <c r="F33" s="13"/>
    </row>
    <row r="34" spans="1:6">
      <c r="A34" s="10" t="s">
        <v>23</v>
      </c>
      <c r="B34" s="11"/>
      <c r="C34" s="11"/>
      <c r="D34" s="11"/>
      <c r="E34" s="11"/>
      <c r="F34" s="13"/>
    </row>
    <row r="35" spans="1:6">
      <c r="A35" s="17" t="s">
        <v>24</v>
      </c>
      <c r="B35" s="11">
        <v>730000</v>
      </c>
      <c r="C35" s="11"/>
      <c r="D35" s="11"/>
      <c r="E35" s="11"/>
      <c r="F35" s="13"/>
    </row>
    <row r="36" spans="1:6">
      <c r="A36" s="17" t="s">
        <v>25</v>
      </c>
      <c r="B36" s="15"/>
      <c r="C36" s="11"/>
      <c r="D36" s="11"/>
      <c r="E36" s="11"/>
      <c r="F36" s="13"/>
    </row>
    <row r="37" spans="1:6">
      <c r="A37" s="17" t="s">
        <v>26</v>
      </c>
      <c r="B37" s="15"/>
      <c r="C37" s="11"/>
      <c r="D37" s="11"/>
      <c r="E37" s="11"/>
      <c r="F37" s="13"/>
    </row>
    <row r="38" spans="1:6">
      <c r="A38" s="17" t="s">
        <v>27</v>
      </c>
      <c r="B38" s="15"/>
      <c r="C38" s="11"/>
      <c r="D38" s="11"/>
      <c r="E38" s="11"/>
      <c r="F38" s="13"/>
    </row>
    <row r="39" spans="1:6">
      <c r="A39" s="17" t="s">
        <v>28</v>
      </c>
      <c r="B39" s="20">
        <f>B36*B38</f>
        <v>0</v>
      </c>
      <c r="C39" s="11"/>
      <c r="D39" s="11"/>
      <c r="E39" s="11"/>
      <c r="F39" s="13"/>
    </row>
    <row r="40" spans="1:6">
      <c r="A40" s="10" t="s">
        <v>105</v>
      </c>
      <c r="B40" s="18">
        <f>B35+B39</f>
        <v>730000</v>
      </c>
      <c r="C40" s="11"/>
      <c r="D40" s="11"/>
      <c r="E40" s="11"/>
      <c r="F40" s="13"/>
    </row>
    <row r="41" spans="1:6" ht="13.5" thickBot="1">
      <c r="A41" s="21"/>
      <c r="B41" s="22"/>
      <c r="C41" s="23"/>
      <c r="D41" s="23"/>
      <c r="E41" s="23"/>
      <c r="F41" s="24"/>
    </row>
    <row r="42" spans="1:6" ht="14.25" thickTop="1" thickBot="1">
      <c r="C42" s="25"/>
      <c r="D42" s="25"/>
      <c r="E42" s="25"/>
      <c r="F42" s="25"/>
    </row>
    <row r="43" spans="1:6" ht="13.5" thickTop="1">
      <c r="A43" s="26" t="s">
        <v>29</v>
      </c>
      <c r="B43" s="27"/>
      <c r="C43" s="25"/>
      <c r="D43" s="25"/>
      <c r="E43" s="25"/>
      <c r="F43" s="25"/>
    </row>
    <row r="44" spans="1:6">
      <c r="A44" s="28" t="s">
        <v>30</v>
      </c>
      <c r="B44" s="29">
        <f>B40</f>
        <v>730000</v>
      </c>
      <c r="C44" s="25"/>
      <c r="D44" s="25"/>
      <c r="E44" s="25"/>
      <c r="F44" s="25"/>
    </row>
    <row r="45" spans="1:6">
      <c r="A45" s="28" t="s">
        <v>31</v>
      </c>
      <c r="B45" s="29">
        <f>F28</f>
        <v>495000</v>
      </c>
      <c r="C45" s="25"/>
      <c r="D45" s="25"/>
      <c r="E45" s="25"/>
      <c r="F45" s="25"/>
    </row>
    <row r="46" spans="1:6">
      <c r="A46" s="28" t="s">
        <v>32</v>
      </c>
      <c r="B46" s="29">
        <f>IF(B44&gt;B45,B44-B45,0)</f>
        <v>235000</v>
      </c>
      <c r="C46" s="25"/>
      <c r="D46" s="25"/>
      <c r="E46" s="25"/>
      <c r="F46" s="25"/>
    </row>
    <row r="47" spans="1:6" ht="13.5" thickBot="1">
      <c r="A47" s="30" t="s">
        <v>33</v>
      </c>
      <c r="B47" s="31">
        <f>IF(B45&gt;B44,B45-B44,0)</f>
        <v>0</v>
      </c>
      <c r="C47" s="25"/>
      <c r="D47" s="25"/>
      <c r="E47" s="25"/>
      <c r="F47" s="25"/>
    </row>
    <row r="48" spans="1:6" ht="14.25" thickTop="1" thickBot="1">
      <c r="A48" s="25"/>
      <c r="B48" s="25"/>
      <c r="C48" s="25"/>
      <c r="D48" s="25"/>
      <c r="E48" s="25"/>
      <c r="F48" s="25"/>
    </row>
    <row r="49" spans="1:6" ht="13.5" thickTop="1">
      <c r="A49" s="32" t="s">
        <v>34</v>
      </c>
      <c r="B49" s="33"/>
      <c r="C49" s="25"/>
      <c r="D49" s="25"/>
      <c r="E49" s="25"/>
      <c r="F49" s="25"/>
    </row>
    <row r="50" spans="1:6">
      <c r="A50" s="34" t="s">
        <v>35</v>
      </c>
      <c r="B50" s="35" t="s">
        <v>36</v>
      </c>
      <c r="C50" s="25"/>
      <c r="D50" s="25"/>
      <c r="E50" s="25"/>
      <c r="F50" s="25"/>
    </row>
    <row r="51" spans="1:6">
      <c r="A51" s="36" t="str">
        <f>A6</f>
        <v>Cash Equivalents</v>
      </c>
      <c r="B51" s="37">
        <f>C6</f>
        <v>100000</v>
      </c>
      <c r="C51" s="25"/>
      <c r="D51" s="25"/>
      <c r="E51" s="25"/>
      <c r="F51" s="25"/>
    </row>
    <row r="52" spans="1:6">
      <c r="A52" s="36" t="str">
        <f>A7</f>
        <v>Accounts Receivable</v>
      </c>
      <c r="B52" s="37">
        <f>C7</f>
        <v>120000</v>
      </c>
      <c r="C52" s="25"/>
      <c r="D52" s="25"/>
      <c r="E52" s="25"/>
      <c r="F52" s="25"/>
    </row>
    <row r="53" spans="1:6">
      <c r="A53" s="36" t="str">
        <f>A8</f>
        <v>Inventory</v>
      </c>
      <c r="B53" s="37">
        <f>C8</f>
        <v>70000</v>
      </c>
      <c r="C53" s="25"/>
      <c r="D53" s="25"/>
      <c r="E53" s="25"/>
      <c r="F53" s="25"/>
    </row>
    <row r="54" spans="1:6">
      <c r="A54" s="36">
        <f>A9</f>
        <v>0</v>
      </c>
      <c r="B54" s="37">
        <f>C9</f>
        <v>0</v>
      </c>
      <c r="C54" s="25"/>
      <c r="D54" s="25"/>
      <c r="E54" s="25"/>
      <c r="F54" s="25"/>
    </row>
    <row r="55" spans="1:6">
      <c r="A55" s="36">
        <f>A10</f>
        <v>0</v>
      </c>
      <c r="B55" s="37">
        <f>C10</f>
        <v>0</v>
      </c>
      <c r="C55" s="25"/>
      <c r="D55" s="25"/>
      <c r="E55" s="25"/>
      <c r="F55" s="25"/>
    </row>
    <row r="56" spans="1:6">
      <c r="A56" s="36" t="str">
        <f>A14</f>
        <v>Depreciable Fixed Assets (net)</v>
      </c>
      <c r="B56" s="37">
        <f>C14</f>
        <v>400000</v>
      </c>
      <c r="C56" s="25"/>
      <c r="D56" s="25"/>
      <c r="E56" s="25"/>
      <c r="F56" s="25"/>
    </row>
    <row r="57" spans="1:6">
      <c r="A57" s="36">
        <f>A15</f>
        <v>0</v>
      </c>
      <c r="B57" s="37">
        <f>C15</f>
        <v>0</v>
      </c>
      <c r="C57" s="25"/>
      <c r="D57" s="25"/>
      <c r="E57" s="25"/>
      <c r="F57" s="25"/>
    </row>
    <row r="58" spans="1:6">
      <c r="A58" s="36">
        <f>A16</f>
        <v>0</v>
      </c>
      <c r="B58" s="37">
        <f>C16</f>
        <v>0</v>
      </c>
      <c r="C58" s="25"/>
      <c r="D58" s="25"/>
      <c r="E58" s="25"/>
      <c r="F58" s="25"/>
    </row>
    <row r="59" spans="1:6">
      <c r="A59" s="36">
        <f>A17</f>
        <v>0</v>
      </c>
      <c r="B59" s="37">
        <f>C17</f>
        <v>0</v>
      </c>
      <c r="C59" s="25"/>
      <c r="D59" s="25"/>
      <c r="E59" s="25"/>
      <c r="F59" s="25"/>
    </row>
    <row r="60" spans="1:6">
      <c r="A60" s="36">
        <f t="shared" ref="A60:A65" si="0">A20</f>
        <v>0</v>
      </c>
      <c r="B60" s="37">
        <f t="shared" ref="B60:B65" si="1">C20</f>
        <v>0</v>
      </c>
      <c r="C60" s="25"/>
      <c r="D60" s="25"/>
      <c r="E60" s="25"/>
      <c r="F60" s="25"/>
    </row>
    <row r="61" spans="1:6">
      <c r="A61" s="36">
        <f t="shared" si="0"/>
        <v>0</v>
      </c>
      <c r="B61" s="37">
        <f t="shared" si="1"/>
        <v>0</v>
      </c>
      <c r="C61" s="25"/>
      <c r="D61" s="25"/>
      <c r="E61" s="25"/>
      <c r="F61" s="25"/>
    </row>
    <row r="62" spans="1:6">
      <c r="A62" s="36">
        <f t="shared" si="0"/>
        <v>0</v>
      </c>
      <c r="B62" s="37">
        <f t="shared" si="1"/>
        <v>0</v>
      </c>
      <c r="C62" s="25"/>
      <c r="D62" s="25"/>
      <c r="E62" s="25"/>
      <c r="F62" s="25"/>
    </row>
    <row r="63" spans="1:6">
      <c r="A63" s="36">
        <f t="shared" si="0"/>
        <v>0</v>
      </c>
      <c r="B63" s="37">
        <f t="shared" si="1"/>
        <v>0</v>
      </c>
      <c r="C63" s="25"/>
      <c r="D63" s="25"/>
      <c r="E63" s="25"/>
      <c r="F63" s="25"/>
    </row>
    <row r="64" spans="1:6">
      <c r="A64" s="36">
        <f t="shared" si="0"/>
        <v>0</v>
      </c>
      <c r="B64" s="37">
        <f t="shared" si="1"/>
        <v>0</v>
      </c>
      <c r="C64" s="25"/>
      <c r="D64" s="25"/>
      <c r="E64" s="25"/>
      <c r="F64" s="25"/>
    </row>
    <row r="65" spans="1:6">
      <c r="A65" s="36">
        <f t="shared" si="0"/>
        <v>0</v>
      </c>
      <c r="B65" s="37">
        <f t="shared" si="1"/>
        <v>0</v>
      </c>
      <c r="C65" s="25"/>
      <c r="D65" s="25"/>
      <c r="E65" s="25"/>
      <c r="F65" s="25"/>
    </row>
    <row r="66" spans="1:6">
      <c r="A66" s="36" t="str">
        <f>D6</f>
        <v>Current Liabilities</v>
      </c>
      <c r="B66" s="37">
        <f>-F6</f>
        <v>-30000</v>
      </c>
      <c r="C66" s="25"/>
      <c r="D66" s="25"/>
      <c r="E66" s="25"/>
      <c r="F66" s="25"/>
    </row>
    <row r="67" spans="1:6">
      <c r="A67" s="36">
        <f>D7</f>
        <v>0</v>
      </c>
      <c r="B67" s="37">
        <f>-F7</f>
        <v>0</v>
      </c>
      <c r="C67" s="25"/>
      <c r="D67" s="25"/>
      <c r="E67" s="25"/>
      <c r="F67" s="25"/>
    </row>
    <row r="68" spans="1:6">
      <c r="A68" s="36">
        <f>D8</f>
        <v>0</v>
      </c>
      <c r="B68" s="37">
        <f>-F8</f>
        <v>0</v>
      </c>
      <c r="C68" s="25"/>
      <c r="D68" s="25"/>
      <c r="E68" s="25"/>
      <c r="F68" s="25"/>
    </row>
    <row r="69" spans="1:6">
      <c r="A69" s="36">
        <f>D9</f>
        <v>0</v>
      </c>
      <c r="B69" s="37">
        <f>-F9</f>
        <v>0</v>
      </c>
      <c r="C69" s="25"/>
      <c r="D69" s="25"/>
      <c r="E69" s="25"/>
      <c r="F69" s="25"/>
    </row>
    <row r="70" spans="1:6">
      <c r="A70" s="36">
        <f>D10</f>
        <v>0</v>
      </c>
      <c r="B70" s="37">
        <f>-F10</f>
        <v>0</v>
      </c>
      <c r="C70" s="25"/>
      <c r="D70" s="25"/>
      <c r="E70" s="25"/>
      <c r="F70" s="25"/>
    </row>
    <row r="71" spans="1:6">
      <c r="A71" s="36" t="str">
        <f>D13</f>
        <v>Long-term Liabilities</v>
      </c>
      <c r="B71" s="37">
        <f>-F13</f>
        <v>-165000</v>
      </c>
      <c r="C71" s="25"/>
      <c r="D71" s="25"/>
      <c r="E71" s="25"/>
      <c r="F71" s="25"/>
    </row>
    <row r="72" spans="1:6">
      <c r="A72" s="36">
        <f>D14</f>
        <v>0</v>
      </c>
      <c r="B72" s="37">
        <f>-F14</f>
        <v>0</v>
      </c>
      <c r="C72" s="25"/>
      <c r="D72" s="25"/>
      <c r="E72" s="25"/>
      <c r="F72" s="25"/>
    </row>
    <row r="73" spans="1:6">
      <c r="A73" s="36">
        <f>D15</f>
        <v>0</v>
      </c>
      <c r="B73" s="37">
        <f>-F15</f>
        <v>0</v>
      </c>
      <c r="C73" s="25"/>
      <c r="D73" s="25"/>
      <c r="E73" s="25"/>
      <c r="F73" s="25"/>
    </row>
    <row r="74" spans="1:6">
      <c r="A74" s="36">
        <f>D16</f>
        <v>0</v>
      </c>
      <c r="B74" s="37">
        <f>-F16</f>
        <v>0</v>
      </c>
      <c r="C74" s="25"/>
      <c r="D74" s="25"/>
      <c r="E74" s="25"/>
      <c r="F74" s="25"/>
    </row>
    <row r="75" spans="1:6">
      <c r="A75" s="36" t="s">
        <v>24</v>
      </c>
      <c r="B75" s="37">
        <f>-B35</f>
        <v>-730000</v>
      </c>
      <c r="C75" s="25"/>
      <c r="D75" s="25"/>
      <c r="E75" s="25"/>
      <c r="F75" s="25"/>
    </row>
    <row r="76" spans="1:6">
      <c r="A76" s="36" t="s">
        <v>15</v>
      </c>
      <c r="B76" s="37">
        <f>-(B36*B37)</f>
        <v>0</v>
      </c>
      <c r="C76" s="25"/>
      <c r="D76" s="25"/>
      <c r="E76" s="25"/>
      <c r="F76" s="25"/>
    </row>
    <row r="77" spans="1:6">
      <c r="A77" s="36" t="s">
        <v>37</v>
      </c>
      <c r="B77" s="37">
        <f>-(B39+B76)</f>
        <v>0</v>
      </c>
      <c r="C77" s="25"/>
      <c r="D77" s="25"/>
      <c r="E77" s="25"/>
      <c r="F77" s="25"/>
    </row>
    <row r="78" spans="1:6">
      <c r="A78" s="36" t="s">
        <v>32</v>
      </c>
      <c r="B78" s="37">
        <f>B46</f>
        <v>235000</v>
      </c>
      <c r="C78" s="25"/>
      <c r="D78" s="25"/>
      <c r="E78" s="25"/>
      <c r="F78" s="25"/>
    </row>
    <row r="79" spans="1:6">
      <c r="A79" s="36" t="s">
        <v>33</v>
      </c>
      <c r="B79" s="37">
        <f>-B47</f>
        <v>0</v>
      </c>
      <c r="C79" s="25"/>
      <c r="D79" s="25"/>
      <c r="E79" s="25"/>
      <c r="F79" s="25"/>
    </row>
    <row r="80" spans="1:6" ht="13.5" thickBot="1">
      <c r="A80" s="38" t="s">
        <v>38</v>
      </c>
      <c r="B80" s="39">
        <f>SUM(B51:B79)</f>
        <v>0</v>
      </c>
      <c r="C80" s="25"/>
      <c r="D80" s="25"/>
      <c r="E80" s="25"/>
      <c r="F80" s="25"/>
    </row>
    <row r="81" spans="1:6" ht="13.5" thickTop="1">
      <c r="A81" s="25"/>
      <c r="B81" s="25"/>
      <c r="C81" s="25"/>
      <c r="D81" s="25"/>
      <c r="E81" s="25"/>
      <c r="F81" s="25"/>
    </row>
  </sheetData>
  <phoneticPr fontId="6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Exercise 1-1</vt:lpstr>
      <vt:lpstr>Exercise 1-2</vt:lpstr>
      <vt:lpstr>Exercise 1-3</vt:lpstr>
      <vt:lpstr>Exercise 1-4</vt:lpstr>
      <vt:lpstr>Problem 1-1 Part a</vt:lpstr>
      <vt:lpstr>Problem 1-1 Part b</vt:lpstr>
      <vt:lpstr>Problem 1-2 Vicker</vt:lpstr>
      <vt:lpstr>Problem 1-2 Kendal</vt:lpstr>
      <vt:lpstr>Problem 1-3 Part 1</vt:lpstr>
      <vt:lpstr>Problem 1-4 Part 1</vt:lpstr>
      <vt:lpstr>Problem 1-4 Part 2</vt:lpstr>
      <vt:lpstr>Problem 1-5</vt:lpstr>
      <vt:lpstr>Problem 1-6</vt:lpstr>
      <vt:lpstr>Problem 1-8</vt:lpstr>
      <vt:lpstr>Problem 1-10 Part A</vt:lpstr>
      <vt:lpstr>Problem 1-11</vt:lpstr>
    </vt:vector>
  </TitlesOfParts>
  <Company>UW-Waukesha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 Fischer</dc:creator>
  <cp:lastModifiedBy>Lauren</cp:lastModifiedBy>
  <dcterms:created xsi:type="dcterms:W3CDTF">2007-09-24T02:02:18Z</dcterms:created>
  <dcterms:modified xsi:type="dcterms:W3CDTF">2011-02-25T16:02:52Z</dcterms:modified>
</cp:coreProperties>
</file>