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activeTab="2"/>
  </bookViews>
  <sheets>
    <sheet name="Info" sheetId="1" r:id="rId1"/>
    <sheet name="Cost of Investment (a)" sheetId="2" r:id="rId2"/>
    <sheet name="General Journal (b)" sheetId="3" r:id="rId3"/>
  </sheets>
  <calcPr calcId="145621"/>
</workbook>
</file>

<file path=xl/calcChain.xml><?xml version="1.0" encoding="utf-8"?>
<calcChain xmlns="http://schemas.openxmlformats.org/spreadsheetml/2006/main">
  <c r="E27" i="3" l="1"/>
  <c r="D26" i="3"/>
  <c r="E23" i="3"/>
  <c r="D22" i="3"/>
  <c r="E19" i="3"/>
  <c r="D18" i="3"/>
  <c r="E15" i="3"/>
  <c r="D14" i="3"/>
  <c r="E11" i="3"/>
  <c r="E10" i="3"/>
  <c r="D9" i="3"/>
  <c r="E6" i="3"/>
  <c r="D5" i="3"/>
  <c r="F26" i="2" l="1"/>
  <c r="E25" i="2"/>
  <c r="E24" i="2"/>
  <c r="E23" i="2"/>
  <c r="E22" i="2"/>
  <c r="F18" i="2"/>
  <c r="F17" i="2"/>
  <c r="E17" i="2"/>
  <c r="D15" i="2"/>
  <c r="D14" i="2"/>
  <c r="E12" i="2"/>
  <c r="D11" i="2"/>
  <c r="D10" i="2"/>
  <c r="F6" i="2"/>
  <c r="D6" i="2"/>
  <c r="D5" i="2"/>
</calcChain>
</file>

<file path=xl/sharedStrings.xml><?xml version="1.0" encoding="utf-8"?>
<sst xmlns="http://schemas.openxmlformats.org/spreadsheetml/2006/main" count="84" uniqueCount="57">
  <si>
    <t>Information</t>
  </si>
  <si>
    <t xml:space="preserve">On 1 July 20X0 Mafalda Ltd purchased all of the issued capital of Arnauth Ltd </t>
  </si>
  <si>
    <t>Consideration accepted by the shareholders of Arnauth consisted of:</t>
  </si>
  <si>
    <t>(a)</t>
  </si>
  <si>
    <t>(b)</t>
  </si>
  <si>
    <t>Face value of unsecured notes</t>
  </si>
  <si>
    <t>The unsecured notes have a term of 7 years and a nominal interest rate of 6% per annum, payable annually in arrears</t>
  </si>
  <si>
    <t>Ordinary shares in Mafalda Ltd distributed to shareholders in Arnaugh Ltd in proportion to their existing holdings</t>
  </si>
  <si>
    <t>Unsecured notes issued by Mafalda Ltd distributed to shareholders in Arnaugh Ltd in proportion to their existing holdings</t>
  </si>
  <si>
    <t>On 1 July 20X0, the market interest rate for a loan of with similar risk and similar term to maturity was 8% per annum</t>
  </si>
  <si>
    <t>Mafalda Ltd paid costs relating to the share issue</t>
  </si>
  <si>
    <t>Mafalda Ltd paid costs relating to the note issue</t>
  </si>
  <si>
    <t>Additional information</t>
  </si>
  <si>
    <t>Diario &amp; Encantamento, investment consultants advising Mafalda Ltd on the acquisition of Arnauth Ltd, assessment of the current market market value of Mafalda Ltd's ordinary shares</t>
  </si>
  <si>
    <t>Mafalda Ltd incurred legal costs in relation to the acquisition of shares in Arnaugh Ltd</t>
  </si>
  <si>
    <t>Fair value of ordinary shares issued by Mafalda Ltd</t>
  </si>
  <si>
    <t>Mafalda Ltd</t>
  </si>
  <si>
    <t>Cost of investment in Arnaugh Ltd</t>
  </si>
  <si>
    <t>x Current market market value of Mafalda Ltd's ordinary shares</t>
  </si>
  <si>
    <t>$</t>
  </si>
  <si>
    <t>Fair value of unsecured notes (liabilities) issued by Mafalda Ltd</t>
  </si>
  <si>
    <t>Present value of principle repayment</t>
  </si>
  <si>
    <t>Number of ordinary shares in Mafalda Ltd issued to shareholders in Arnaugh Ltd</t>
  </si>
  <si>
    <t>Number of unsecured notes issued by Mafalda Ltd to shareholders in Arnaugh Ltd</t>
  </si>
  <si>
    <t>x Face value of unsecured notes</t>
  </si>
  <si>
    <t>x Present value of $1 due in 7 years, discounted at 8% current market interest rate</t>
  </si>
  <si>
    <t>Present value of annual interest payments</t>
  </si>
  <si>
    <t>x Nominal interest rate of 6% per annum</t>
  </si>
  <si>
    <t>x Present value of an annuity of $1 per year for 7 years, discounted at 8% current market interest rate</t>
  </si>
  <si>
    <r>
      <t>Cost of Mafalda Ltd’s investment in Arnauth Ltd</t>
    </r>
    <r>
      <rPr>
        <vertAlign val="superscript"/>
        <sz val="11"/>
        <color theme="1"/>
        <rFont val="Times New Roman"/>
        <family val="1"/>
      </rPr>
      <t>*</t>
    </r>
  </si>
  <si>
    <t>* The cost of Mafalda Ltd’s investment in Arnauth Ltd does not include acquisition related costs incurred by Mafalda Ltd:</t>
  </si>
  <si>
    <t>Cost of issuing ordinary shares</t>
  </si>
  <si>
    <t xml:space="preserve">Cost of issuing unsecured notes </t>
  </si>
  <si>
    <t xml:space="preserve">Diario &amp; Encantamento charged a fee for their services </t>
  </si>
  <si>
    <t>Fees paid to investment advisors, Diario &amp; Encantamento</t>
  </si>
  <si>
    <t>Legal costs relating to the acquisition of shares in Arnaugh Ltd</t>
  </si>
  <si>
    <t>Dr.</t>
  </si>
  <si>
    <t>Cr.</t>
  </si>
  <si>
    <t>General journal entries recorded by Mafalda Ltd relating to acquisition of Arnauth Ltd</t>
  </si>
  <si>
    <t>Record acquisition of issued capital of Arnauth Ltd</t>
  </si>
  <si>
    <t xml:space="preserve">Dr </t>
  </si>
  <si>
    <t xml:space="preserve"> Cr </t>
  </si>
  <si>
    <t>Investment in Arnauth Ltd</t>
  </si>
  <si>
    <t>Purchase consideration payable</t>
  </si>
  <si>
    <t>Record payment of purchase consideration for acquisition of Arnauth Ltd</t>
  </si>
  <si>
    <t>Issued capital</t>
  </si>
  <si>
    <t>Unsecured notes payable</t>
  </si>
  <si>
    <t>(c)</t>
  </si>
  <si>
    <t>Record payment of share issue costs</t>
  </si>
  <si>
    <t>(d)</t>
  </si>
  <si>
    <t>Record payment of unsecured notes issue costs</t>
  </si>
  <si>
    <t>Cash</t>
  </si>
  <si>
    <t>(e)</t>
  </si>
  <si>
    <t>Record payment to Diaro &amp; Encantamento for investment advice</t>
  </si>
  <si>
    <t>Acquisition expense</t>
  </si>
  <si>
    <t>(f)</t>
  </si>
  <si>
    <t>Record payment of legal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</si>
</sst>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_);_(@_)"/>
    <numFmt numFmtId="166" formatCode="_(* #,##0.00000_);_(* \(#,##0.0000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64" fontId="3" fillId="2" borderId="0" xfId="0" applyNumberFormat="1" applyFont="1" applyFill="1"/>
    <xf numFmtId="164" fontId="3" fillId="2" borderId="1" xfId="0" applyNumberFormat="1" applyFont="1" applyFill="1" applyBorder="1"/>
    <xf numFmtId="164" fontId="3" fillId="2" borderId="0" xfId="0" applyNumberFormat="1" applyFont="1" applyFill="1" applyBorder="1"/>
    <xf numFmtId="0" fontId="3" fillId="2" borderId="0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3" fillId="2" borderId="0" xfId="0" applyFont="1" applyFill="1"/>
    <xf numFmtId="0" fontId="2" fillId="2" borderId="0" xfId="0" applyFont="1" applyFill="1" applyBorder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horizontal="center" vertical="top"/>
    </xf>
    <xf numFmtId="165" fontId="3" fillId="2" borderId="0" xfId="0" applyNumberFormat="1" applyFont="1" applyFill="1"/>
    <xf numFmtId="164" fontId="2" fillId="2" borderId="1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2" xfId="0" applyFont="1" applyFill="1" applyBorder="1"/>
    <xf numFmtId="164" fontId="3" fillId="2" borderId="2" xfId="0" applyNumberFormat="1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165" fontId="3" fillId="2" borderId="1" xfId="0" applyNumberFormat="1" applyFont="1" applyFill="1" applyBorder="1"/>
    <xf numFmtId="0" fontId="3" fillId="2" borderId="0" xfId="0" applyFont="1" applyFill="1" applyAlignment="1">
      <alignment horizontal="left" wrapText="1" indent="2"/>
    </xf>
    <xf numFmtId="0" fontId="3" fillId="2" borderId="0" xfId="0" applyFont="1" applyFill="1" applyAlignment="1">
      <alignment horizontal="left" indent="2"/>
    </xf>
    <xf numFmtId="166" fontId="3" fillId="2" borderId="1" xfId="0" applyNumberFormat="1" applyFont="1" applyFill="1" applyBorder="1"/>
    <xf numFmtId="164" fontId="3" fillId="2" borderId="4" xfId="0" applyNumberFormat="1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left" indent="1"/>
    </xf>
    <xf numFmtId="164" fontId="6" fillId="2" borderId="1" xfId="0" applyNumberFormat="1" applyFont="1" applyFill="1" applyBorder="1"/>
    <xf numFmtId="164" fontId="6" fillId="2" borderId="1" xfId="1" applyNumberFormat="1" applyFont="1" applyFill="1" applyBorder="1" applyAlignment="1">
      <alignment horizontal="left"/>
    </xf>
    <xf numFmtId="164" fontId="6" fillId="2" borderId="0" xfId="0" applyNumberFormat="1" applyFont="1" applyFill="1" applyBorder="1"/>
    <xf numFmtId="0" fontId="6" fillId="2" borderId="0" xfId="1" applyNumberFormat="1" applyFont="1" applyFill="1" applyBorder="1" applyAlignment="1">
      <alignment horizontal="left"/>
    </xf>
    <xf numFmtId="164" fontId="6" fillId="2" borderId="0" xfId="1" applyNumberFormat="1" applyFont="1" applyFill="1" applyBorder="1" applyAlignment="1">
      <alignment horizont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Border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C17" sqref="C17"/>
    </sheetView>
  </sheetViews>
  <sheetFormatPr defaultRowHeight="15" x14ac:dyDescent="0.25"/>
  <cols>
    <col min="1" max="1" width="7.7109375" style="7" customWidth="1"/>
    <col min="2" max="2" width="5.7109375" style="7" customWidth="1"/>
    <col min="3" max="3" width="62.85546875" style="7" customWidth="1"/>
    <col min="4" max="5" width="14.7109375" style="1" customWidth="1"/>
    <col min="6" max="6" width="9.140625" style="7"/>
    <col min="7" max="7" width="12.7109375" style="7" customWidth="1"/>
    <col min="8" max="9" width="15.85546875" style="7" customWidth="1"/>
    <col min="10" max="16384" width="9.140625" style="7"/>
  </cols>
  <sheetData>
    <row r="1" spans="1:8" x14ac:dyDescent="0.25">
      <c r="A1" s="4"/>
      <c r="B1" s="5" t="s">
        <v>0</v>
      </c>
      <c r="C1" s="6"/>
      <c r="D1" s="2"/>
    </row>
    <row r="2" spans="1:8" x14ac:dyDescent="0.25">
      <c r="A2" s="4"/>
      <c r="B2" s="8"/>
      <c r="C2" s="4"/>
      <c r="D2" s="3"/>
    </row>
    <row r="3" spans="1:8" x14ac:dyDescent="0.25">
      <c r="B3" s="7" t="s">
        <v>1</v>
      </c>
    </row>
    <row r="4" spans="1:8" x14ac:dyDescent="0.25">
      <c r="B4" s="7" t="s">
        <v>2</v>
      </c>
    </row>
    <row r="5" spans="1:8" ht="30" x14ac:dyDescent="0.25">
      <c r="B5" s="9" t="s">
        <v>3</v>
      </c>
      <c r="C5" s="10" t="s">
        <v>7</v>
      </c>
      <c r="D5" s="1">
        <v>700000</v>
      </c>
      <c r="G5" s="1"/>
      <c r="H5" s="1"/>
    </row>
    <row r="6" spans="1:8" x14ac:dyDescent="0.25">
      <c r="C6" s="7" t="s">
        <v>10</v>
      </c>
      <c r="D6" s="1">
        <v>30000</v>
      </c>
      <c r="G6" s="1"/>
      <c r="H6" s="1"/>
    </row>
    <row r="7" spans="1:8" ht="30" x14ac:dyDescent="0.25">
      <c r="B7" s="9" t="s">
        <v>4</v>
      </c>
      <c r="C7" s="10" t="s">
        <v>8</v>
      </c>
      <c r="D7" s="1">
        <v>30000</v>
      </c>
      <c r="G7" s="1"/>
      <c r="H7" s="1"/>
    </row>
    <row r="8" spans="1:8" x14ac:dyDescent="0.25">
      <c r="C8" s="7" t="s">
        <v>5</v>
      </c>
      <c r="D8" s="1">
        <v>100</v>
      </c>
      <c r="G8" s="3"/>
      <c r="H8" s="3"/>
    </row>
    <row r="9" spans="1:8" ht="30" x14ac:dyDescent="0.25">
      <c r="C9" s="10" t="s">
        <v>6</v>
      </c>
    </row>
    <row r="10" spans="1:8" ht="30" x14ac:dyDescent="0.25">
      <c r="C10" s="10" t="s">
        <v>9</v>
      </c>
    </row>
    <row r="11" spans="1:8" x14ac:dyDescent="0.25">
      <c r="C11" s="7" t="s">
        <v>11</v>
      </c>
      <c r="D11" s="1">
        <v>32382</v>
      </c>
    </row>
    <row r="13" spans="1:8" x14ac:dyDescent="0.25">
      <c r="A13" s="6"/>
      <c r="B13" s="5" t="s">
        <v>12</v>
      </c>
      <c r="C13" s="5"/>
      <c r="D13" s="2"/>
    </row>
    <row r="14" spans="1:8" x14ac:dyDescent="0.25">
      <c r="A14" s="4"/>
      <c r="B14" s="8"/>
      <c r="C14" s="8"/>
      <c r="D14" s="3"/>
    </row>
    <row r="15" spans="1:8" ht="45" x14ac:dyDescent="0.25">
      <c r="B15" s="11">
        <v>-1</v>
      </c>
      <c r="C15" s="10" t="s">
        <v>13</v>
      </c>
      <c r="D15" s="12">
        <v>5</v>
      </c>
      <c r="H15" s="4"/>
    </row>
    <row r="16" spans="1:8" x14ac:dyDescent="0.25">
      <c r="C16" s="7" t="s">
        <v>33</v>
      </c>
      <c r="D16" s="1">
        <v>265000</v>
      </c>
    </row>
    <row r="17" spans="1:4" ht="30" x14ac:dyDescent="0.25">
      <c r="B17" s="11">
        <v>-2</v>
      </c>
      <c r="C17" s="10" t="s">
        <v>14</v>
      </c>
      <c r="D17" s="1">
        <v>72000</v>
      </c>
    </row>
    <row r="18" spans="1:4" x14ac:dyDescent="0.25">
      <c r="A18" s="6"/>
      <c r="B18" s="6"/>
      <c r="C18" s="6"/>
      <c r="D1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C5" sqref="C5:C6"/>
    </sheetView>
  </sheetViews>
  <sheetFormatPr defaultRowHeight="15" x14ac:dyDescent="0.25"/>
  <cols>
    <col min="1" max="1" width="7.7109375" style="7" customWidth="1"/>
    <col min="2" max="2" width="5.7109375" style="7" customWidth="1"/>
    <col min="3" max="3" width="59.140625" style="7" customWidth="1"/>
    <col min="4" max="6" width="14.7109375" style="1" customWidth="1"/>
    <col min="7" max="16384" width="9.140625" style="7"/>
  </cols>
  <sheetData>
    <row r="1" spans="2:6" x14ac:dyDescent="0.25">
      <c r="B1" s="15" t="s">
        <v>16</v>
      </c>
    </row>
    <row r="2" spans="2:6" x14ac:dyDescent="0.25">
      <c r="B2" s="15" t="s">
        <v>17</v>
      </c>
    </row>
    <row r="3" spans="2:6" x14ac:dyDescent="0.25">
      <c r="B3" s="16"/>
      <c r="C3" s="16"/>
      <c r="D3" s="17"/>
      <c r="E3" s="14" t="s">
        <v>19</v>
      </c>
      <c r="F3" s="14" t="s">
        <v>19</v>
      </c>
    </row>
    <row r="4" spans="2:6" x14ac:dyDescent="0.25">
      <c r="B4" s="18" t="s">
        <v>3</v>
      </c>
      <c r="C4" s="19" t="s">
        <v>15</v>
      </c>
    </row>
    <row r="5" spans="2:6" ht="30" x14ac:dyDescent="0.25">
      <c r="C5" s="10" t="s">
        <v>22</v>
      </c>
      <c r="D5" s="1">
        <f>Info!D5</f>
        <v>700000</v>
      </c>
    </row>
    <row r="6" spans="2:6" x14ac:dyDescent="0.25">
      <c r="C6" s="7" t="s">
        <v>18</v>
      </c>
      <c r="D6" s="20">
        <f>Info!D15</f>
        <v>5</v>
      </c>
      <c r="F6" s="1">
        <f>D5*D6</f>
        <v>3500000</v>
      </c>
    </row>
    <row r="8" spans="2:6" x14ac:dyDescent="0.25">
      <c r="B8" s="18" t="s">
        <v>4</v>
      </c>
      <c r="C8" s="19" t="s">
        <v>20</v>
      </c>
    </row>
    <row r="9" spans="2:6" x14ac:dyDescent="0.25">
      <c r="C9" s="7" t="s">
        <v>21</v>
      </c>
    </row>
    <row r="10" spans="2:6" ht="30" x14ac:dyDescent="0.25">
      <c r="C10" s="21" t="s">
        <v>23</v>
      </c>
      <c r="D10" s="1">
        <f>Info!D7</f>
        <v>30000</v>
      </c>
    </row>
    <row r="11" spans="2:6" x14ac:dyDescent="0.25">
      <c r="C11" s="22" t="s">
        <v>24</v>
      </c>
      <c r="D11" s="1">
        <f>Info!D8</f>
        <v>100</v>
      </c>
    </row>
    <row r="12" spans="2:6" ht="30" x14ac:dyDescent="0.25">
      <c r="C12" s="21" t="s">
        <v>25</v>
      </c>
      <c r="D12" s="23">
        <v>0.58348999999999995</v>
      </c>
      <c r="E12" s="1">
        <f>D10*D11*D12</f>
        <v>1750469.9999999998</v>
      </c>
    </row>
    <row r="13" spans="2:6" x14ac:dyDescent="0.25">
      <c r="C13" s="7" t="s">
        <v>26</v>
      </c>
    </row>
    <row r="14" spans="2:6" ht="30" x14ac:dyDescent="0.25">
      <c r="C14" s="21" t="s">
        <v>23</v>
      </c>
      <c r="D14" s="1">
        <f>Info!D7</f>
        <v>30000</v>
      </c>
    </row>
    <row r="15" spans="2:6" x14ac:dyDescent="0.25">
      <c r="C15" s="22" t="s">
        <v>24</v>
      </c>
      <c r="D15" s="1">
        <f>Info!D8</f>
        <v>100</v>
      </c>
    </row>
    <row r="16" spans="2:6" x14ac:dyDescent="0.25">
      <c r="C16" s="22" t="s">
        <v>27</v>
      </c>
      <c r="D16" s="12">
        <v>0.06</v>
      </c>
    </row>
    <row r="17" spans="1:6" ht="30" x14ac:dyDescent="0.25">
      <c r="C17" s="21" t="s">
        <v>28</v>
      </c>
      <c r="D17" s="23">
        <v>5.2063699999999997</v>
      </c>
      <c r="E17" s="2">
        <f>D14*D15*D16*D17</f>
        <v>937146.6</v>
      </c>
      <c r="F17" s="2">
        <f>E12+E17</f>
        <v>2687616.5999999996</v>
      </c>
    </row>
    <row r="18" spans="1:6" ht="18.75" thickBot="1" x14ac:dyDescent="0.3">
      <c r="C18" s="7" t="s">
        <v>29</v>
      </c>
      <c r="F18" s="24">
        <f>SUM(F4:F17)</f>
        <v>6187616.5999999996</v>
      </c>
    </row>
    <row r="19" spans="1:6" ht="15.75" thickTop="1" x14ac:dyDescent="0.25">
      <c r="A19" s="6"/>
      <c r="B19" s="6"/>
      <c r="C19" s="6"/>
      <c r="D19" s="2"/>
      <c r="E19" s="2"/>
      <c r="F19" s="2"/>
    </row>
    <row r="21" spans="1:6" ht="30" x14ac:dyDescent="0.25">
      <c r="C21" s="10" t="s">
        <v>30</v>
      </c>
    </row>
    <row r="22" spans="1:6" x14ac:dyDescent="0.25">
      <c r="C22" s="22" t="s">
        <v>31</v>
      </c>
      <c r="E22" s="1">
        <f>Info!D6</f>
        <v>30000</v>
      </c>
    </row>
    <row r="23" spans="1:6" x14ac:dyDescent="0.25">
      <c r="C23" s="22" t="s">
        <v>32</v>
      </c>
      <c r="E23" s="1">
        <f>Info!D11</f>
        <v>32382</v>
      </c>
    </row>
    <row r="24" spans="1:6" x14ac:dyDescent="0.25">
      <c r="C24" s="22" t="s">
        <v>34</v>
      </c>
      <c r="E24" s="1">
        <f>Info!D16</f>
        <v>265000</v>
      </c>
    </row>
    <row r="25" spans="1:6" x14ac:dyDescent="0.25">
      <c r="C25" s="22" t="s">
        <v>35</v>
      </c>
      <c r="E25" s="2">
        <f>Info!D17</f>
        <v>72000</v>
      </c>
    </row>
    <row r="26" spans="1:6" ht="15.75" thickBot="1" x14ac:dyDescent="0.3">
      <c r="F26" s="24">
        <f>E22+E23+E24+E25</f>
        <v>399382</v>
      </c>
    </row>
    <row r="27" spans="1:6" ht="15.75" thickTop="1" x14ac:dyDescent="0.25">
      <c r="A27" s="6"/>
      <c r="B27" s="6"/>
      <c r="C27" s="6"/>
      <c r="D27" s="2"/>
      <c r="E27" s="2"/>
      <c r="F2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sqref="A1:XFD1048576"/>
    </sheetView>
  </sheetViews>
  <sheetFormatPr defaultRowHeight="15" x14ac:dyDescent="0.25"/>
  <cols>
    <col min="1" max="1" width="7.7109375" style="7" customWidth="1"/>
    <col min="2" max="2" width="5.7109375" style="7" customWidth="1"/>
    <col min="3" max="3" width="69.42578125" style="7" customWidth="1"/>
    <col min="4" max="5" width="14.7109375" style="7" customWidth="1"/>
    <col min="6" max="16384" width="9.140625" style="7"/>
  </cols>
  <sheetData>
    <row r="1" spans="1:5" x14ac:dyDescent="0.25">
      <c r="A1" s="27"/>
      <c r="B1" s="28" t="s">
        <v>38</v>
      </c>
      <c r="C1" s="27"/>
      <c r="D1" s="27"/>
      <c r="E1" s="27"/>
    </row>
    <row r="2" spans="1:5" x14ac:dyDescent="0.25">
      <c r="A2" s="29"/>
      <c r="B2" s="29"/>
      <c r="C2" s="30"/>
      <c r="D2" s="31" t="s">
        <v>36</v>
      </c>
      <c r="E2" s="31" t="s">
        <v>37</v>
      </c>
    </row>
    <row r="3" spans="1:5" x14ac:dyDescent="0.25">
      <c r="D3" s="13" t="s">
        <v>19</v>
      </c>
      <c r="E3" s="13" t="s">
        <v>19</v>
      </c>
    </row>
    <row r="4" spans="1:5" x14ac:dyDescent="0.25">
      <c r="B4" s="18" t="s">
        <v>3</v>
      </c>
      <c r="C4" s="19" t="s">
        <v>39</v>
      </c>
      <c r="D4" s="1"/>
      <c r="E4" s="1"/>
    </row>
    <row r="5" spans="1:5" x14ac:dyDescent="0.25">
      <c r="B5" s="25" t="s">
        <v>40</v>
      </c>
      <c r="C5" s="32" t="s">
        <v>42</v>
      </c>
      <c r="D5" s="1">
        <f>'Cost of Investment (a)'!F18</f>
        <v>6187616.5999999996</v>
      </c>
      <c r="E5" s="1"/>
    </row>
    <row r="6" spans="1:5" x14ac:dyDescent="0.25">
      <c r="B6" s="26" t="s">
        <v>41</v>
      </c>
      <c r="C6" s="33" t="s">
        <v>43</v>
      </c>
      <c r="D6" s="1"/>
      <c r="E6" s="1">
        <f>'Cost of Investment (a)'!F18</f>
        <v>6187616.5999999996</v>
      </c>
    </row>
    <row r="7" spans="1:5" x14ac:dyDescent="0.25">
      <c r="C7" s="4"/>
      <c r="D7" s="1"/>
      <c r="E7" s="1"/>
    </row>
    <row r="8" spans="1:5" x14ac:dyDescent="0.25">
      <c r="B8" s="18" t="s">
        <v>4</v>
      </c>
      <c r="C8" s="19" t="s">
        <v>44</v>
      </c>
      <c r="D8" s="1"/>
      <c r="E8" s="1"/>
    </row>
    <row r="9" spans="1:5" x14ac:dyDescent="0.25">
      <c r="B9" s="25" t="s">
        <v>40</v>
      </c>
      <c r="C9" s="32" t="s">
        <v>43</v>
      </c>
      <c r="D9" s="1">
        <f>E6</f>
        <v>6187616.5999999996</v>
      </c>
      <c r="E9" s="1"/>
    </row>
    <row r="10" spans="1:5" x14ac:dyDescent="0.25">
      <c r="B10" s="26" t="s">
        <v>41</v>
      </c>
      <c r="C10" s="34" t="s">
        <v>45</v>
      </c>
      <c r="D10" s="1"/>
      <c r="E10" s="1">
        <f>'Cost of Investment (a)'!F6</f>
        <v>3500000</v>
      </c>
    </row>
    <row r="11" spans="1:5" x14ac:dyDescent="0.25">
      <c r="B11" s="26" t="s">
        <v>41</v>
      </c>
      <c r="C11" s="33" t="s">
        <v>46</v>
      </c>
      <c r="D11" s="1"/>
      <c r="E11" s="1">
        <f>'Cost of Investment (a)'!F17</f>
        <v>2687616.5999999996</v>
      </c>
    </row>
    <row r="12" spans="1:5" x14ac:dyDescent="0.25">
      <c r="C12" s="4"/>
      <c r="D12" s="1"/>
      <c r="E12" s="1"/>
    </row>
    <row r="13" spans="1:5" x14ac:dyDescent="0.25">
      <c r="B13" s="18" t="s">
        <v>47</v>
      </c>
      <c r="C13" s="19" t="s">
        <v>48</v>
      </c>
      <c r="D13" s="1"/>
      <c r="E13" s="1"/>
    </row>
    <row r="14" spans="1:5" x14ac:dyDescent="0.25">
      <c r="B14" s="25" t="s">
        <v>40</v>
      </c>
      <c r="C14" s="35" t="s">
        <v>45</v>
      </c>
      <c r="D14" s="1">
        <f>Info!D6</f>
        <v>30000</v>
      </c>
      <c r="E14" s="1"/>
    </row>
    <row r="15" spans="1:5" x14ac:dyDescent="0.25">
      <c r="B15" s="26" t="s">
        <v>41</v>
      </c>
      <c r="C15" s="36" t="s">
        <v>51</v>
      </c>
      <c r="D15" s="1"/>
      <c r="E15" s="1">
        <f>Info!D6</f>
        <v>30000</v>
      </c>
    </row>
    <row r="16" spans="1:5" x14ac:dyDescent="0.25">
      <c r="D16" s="1"/>
      <c r="E16" s="1"/>
    </row>
    <row r="17" spans="1:5" x14ac:dyDescent="0.25">
      <c r="B17" s="18" t="s">
        <v>49</v>
      </c>
      <c r="C17" s="19" t="s">
        <v>50</v>
      </c>
      <c r="D17" s="1"/>
      <c r="E17" s="1"/>
    </row>
    <row r="18" spans="1:5" x14ac:dyDescent="0.25">
      <c r="B18" s="25" t="s">
        <v>40</v>
      </c>
      <c r="C18" s="37" t="s">
        <v>46</v>
      </c>
      <c r="D18" s="1">
        <f>Info!D11</f>
        <v>32382</v>
      </c>
      <c r="E18" s="1"/>
    </row>
    <row r="19" spans="1:5" x14ac:dyDescent="0.25">
      <c r="B19" s="26" t="s">
        <v>41</v>
      </c>
      <c r="C19" s="36" t="s">
        <v>51</v>
      </c>
      <c r="D19" s="1"/>
      <c r="E19" s="1">
        <f>Info!D11</f>
        <v>32382</v>
      </c>
    </row>
    <row r="20" spans="1:5" x14ac:dyDescent="0.25">
      <c r="D20" s="1"/>
      <c r="E20" s="1"/>
    </row>
    <row r="21" spans="1:5" x14ac:dyDescent="0.25">
      <c r="B21" s="18" t="s">
        <v>52</v>
      </c>
      <c r="C21" s="19" t="s">
        <v>53</v>
      </c>
      <c r="D21" s="1"/>
      <c r="E21" s="1"/>
    </row>
    <row r="22" spans="1:5" x14ac:dyDescent="0.25">
      <c r="B22" s="25" t="s">
        <v>40</v>
      </c>
      <c r="C22" s="7" t="s">
        <v>54</v>
      </c>
      <c r="D22" s="1">
        <f>Info!D16</f>
        <v>265000</v>
      </c>
      <c r="E22" s="1"/>
    </row>
    <row r="23" spans="1:5" x14ac:dyDescent="0.25">
      <c r="B23" s="26" t="s">
        <v>41</v>
      </c>
      <c r="C23" s="36" t="s">
        <v>51</v>
      </c>
      <c r="D23" s="1"/>
      <c r="E23" s="1">
        <f>Info!D16</f>
        <v>265000</v>
      </c>
    </row>
    <row r="24" spans="1:5" x14ac:dyDescent="0.25">
      <c r="D24" s="1"/>
      <c r="E24" s="1"/>
    </row>
    <row r="25" spans="1:5" x14ac:dyDescent="0.25">
      <c r="B25" s="18" t="s">
        <v>55</v>
      </c>
      <c r="C25" s="19" t="s">
        <v>56</v>
      </c>
      <c r="D25" s="1"/>
      <c r="E25" s="1"/>
    </row>
    <row r="26" spans="1:5" x14ac:dyDescent="0.25">
      <c r="B26" s="25" t="s">
        <v>40</v>
      </c>
      <c r="C26" s="7" t="s">
        <v>54</v>
      </c>
      <c r="D26" s="1">
        <f>Info!D17</f>
        <v>72000</v>
      </c>
      <c r="E26" s="1"/>
    </row>
    <row r="27" spans="1:5" x14ac:dyDescent="0.25">
      <c r="B27" s="26" t="s">
        <v>41</v>
      </c>
      <c r="C27" s="36" t="s">
        <v>51</v>
      </c>
      <c r="D27" s="1"/>
      <c r="E27" s="1">
        <f>Info!D17</f>
        <v>72000</v>
      </c>
    </row>
    <row r="28" spans="1:5" x14ac:dyDescent="0.25">
      <c r="A28" s="6"/>
      <c r="B28" s="6"/>
      <c r="C28" s="6"/>
      <c r="D28" s="2"/>
      <c r="E28" s="2"/>
    </row>
    <row r="29" spans="1:5" x14ac:dyDescent="0.25">
      <c r="D29" s="1"/>
      <c r="E29" s="1"/>
    </row>
    <row r="30" spans="1:5" x14ac:dyDescent="0.25">
      <c r="D30" s="1"/>
      <c r="E30" s="1"/>
    </row>
    <row r="31" spans="1:5" x14ac:dyDescent="0.25">
      <c r="D31" s="1"/>
      <c r="E31" s="1"/>
    </row>
    <row r="32" spans="1:5" x14ac:dyDescent="0.25">
      <c r="D32" s="1"/>
      <c r="E32" s="1"/>
    </row>
    <row r="33" spans="4:5" x14ac:dyDescent="0.25">
      <c r="D33" s="1"/>
      <c r="E33" s="1"/>
    </row>
    <row r="34" spans="4:5" x14ac:dyDescent="0.25">
      <c r="D34" s="1"/>
      <c r="E34" s="1"/>
    </row>
    <row r="35" spans="4:5" x14ac:dyDescent="0.25">
      <c r="D35" s="1"/>
      <c r="E35" s="1"/>
    </row>
    <row r="36" spans="4:5" x14ac:dyDescent="0.25">
      <c r="D36" s="1"/>
      <c r="E36" s="1"/>
    </row>
    <row r="37" spans="4:5" x14ac:dyDescent="0.25">
      <c r="D37" s="1"/>
      <c r="E37" s="1"/>
    </row>
    <row r="38" spans="4:5" x14ac:dyDescent="0.25">
      <c r="D38" s="1"/>
      <c r="E38" s="1"/>
    </row>
    <row r="39" spans="4:5" x14ac:dyDescent="0.25">
      <c r="D39" s="1"/>
      <c r="E39" s="1"/>
    </row>
    <row r="40" spans="4:5" x14ac:dyDescent="0.25">
      <c r="D40" s="1"/>
      <c r="E40" s="1"/>
    </row>
    <row r="41" spans="4:5" x14ac:dyDescent="0.25">
      <c r="D41" s="1"/>
      <c r="E41" s="1"/>
    </row>
    <row r="42" spans="4:5" x14ac:dyDescent="0.25">
      <c r="D42" s="1"/>
      <c r="E42" s="1"/>
    </row>
    <row r="43" spans="4:5" x14ac:dyDescent="0.25">
      <c r="D43" s="1"/>
      <c r="E43" s="1"/>
    </row>
    <row r="44" spans="4:5" x14ac:dyDescent="0.25">
      <c r="D44" s="1"/>
      <c r="E44" s="1"/>
    </row>
    <row r="45" spans="4:5" x14ac:dyDescent="0.25">
      <c r="D45" s="1"/>
      <c r="E45" s="1"/>
    </row>
    <row r="46" spans="4:5" x14ac:dyDescent="0.25">
      <c r="D46" s="1"/>
      <c r="E46" s="1"/>
    </row>
    <row r="47" spans="4:5" x14ac:dyDescent="0.25">
      <c r="D47" s="1"/>
      <c r="E47" s="1"/>
    </row>
    <row r="48" spans="4:5" x14ac:dyDescent="0.25">
      <c r="D48" s="1"/>
      <c r="E48" s="1"/>
    </row>
    <row r="49" spans="4:5" x14ac:dyDescent="0.25">
      <c r="D49" s="1"/>
      <c r="E49" s="1"/>
    </row>
    <row r="50" spans="4:5" x14ac:dyDescent="0.25">
      <c r="D50" s="1"/>
      <c r="E50" s="1"/>
    </row>
    <row r="51" spans="4:5" x14ac:dyDescent="0.25">
      <c r="D51" s="1"/>
      <c r="E51" s="1"/>
    </row>
    <row r="52" spans="4:5" x14ac:dyDescent="0.25">
      <c r="D52" s="1"/>
      <c r="E52" s="1"/>
    </row>
    <row r="53" spans="4:5" x14ac:dyDescent="0.25">
      <c r="D53" s="1"/>
      <c r="E53" s="1"/>
    </row>
    <row r="54" spans="4:5" x14ac:dyDescent="0.25">
      <c r="D54" s="1"/>
      <c r="E54" s="1"/>
    </row>
    <row r="55" spans="4:5" x14ac:dyDescent="0.25">
      <c r="D55" s="1"/>
      <c r="E55" s="1"/>
    </row>
    <row r="56" spans="4:5" x14ac:dyDescent="0.25">
      <c r="D56" s="1"/>
      <c r="E56" s="1"/>
    </row>
    <row r="57" spans="4:5" x14ac:dyDescent="0.25">
      <c r="D57" s="1"/>
      <c r="E57" s="1"/>
    </row>
    <row r="58" spans="4:5" x14ac:dyDescent="0.25">
      <c r="D58" s="1"/>
      <c r="E58" s="1"/>
    </row>
    <row r="59" spans="4:5" x14ac:dyDescent="0.25">
      <c r="D59" s="1"/>
      <c r="E59" s="1"/>
    </row>
    <row r="60" spans="4:5" x14ac:dyDescent="0.25">
      <c r="D60" s="1"/>
      <c r="E60" s="1"/>
    </row>
    <row r="61" spans="4:5" x14ac:dyDescent="0.25">
      <c r="D61" s="1"/>
      <c r="E61" s="1"/>
    </row>
    <row r="62" spans="4:5" x14ac:dyDescent="0.25">
      <c r="D62" s="1"/>
      <c r="E62" s="1"/>
    </row>
    <row r="63" spans="4:5" x14ac:dyDescent="0.25">
      <c r="D63" s="1"/>
      <c r="E63" s="1"/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Cost of Investment (a)</vt:lpstr>
      <vt:lpstr>General Journal (b)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Keet</dc:creator>
  <cp:lastModifiedBy>Peter Keet</cp:lastModifiedBy>
  <dcterms:created xsi:type="dcterms:W3CDTF">2016-08-31T10:06:38Z</dcterms:created>
  <dcterms:modified xsi:type="dcterms:W3CDTF">2016-09-02T16:45:51Z</dcterms:modified>
</cp:coreProperties>
</file>