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1_My Documents\Warren 27e Supps\03_Excel Templates\04_Revised Files from SME\Instructor\Chapter02\"/>
    </mc:Choice>
  </mc:AlternateContent>
  <bookViews>
    <workbookView xWindow="960" yWindow="552" windowWidth="10872" windowHeight="7932" tabRatio="610" activeTab="1"/>
  </bookViews>
  <sheets>
    <sheet name="Pr. 2-3B" sheetId="12" r:id="rId1"/>
    <sheet name="Sol" sheetId="11" r:id="rId2"/>
  </sheets>
  <definedNames>
    <definedName name="_xlnm.Print_Area" localSheetId="0">'Pr. 2-3B'!$A$1:$O$222</definedName>
    <definedName name="_xlnm.Print_Area" localSheetId="1">Sol!$A$1:$O$222</definedName>
  </definedNames>
  <calcPr calcId="152511" fullPrecision="0"/>
</workbook>
</file>

<file path=xl/calcChain.xml><?xml version="1.0" encoding="utf-8"?>
<calcChain xmlns="http://schemas.openxmlformats.org/spreadsheetml/2006/main">
  <c r="A14" i="11" l="1"/>
  <c r="A14" i="12"/>
  <c r="D5" i="11" l="1"/>
  <c r="K221" i="12" s="1"/>
  <c r="K218" i="12"/>
  <c r="K216" i="12"/>
  <c r="K214" i="12"/>
  <c r="K210" i="12"/>
  <c r="K208" i="12"/>
  <c r="K206" i="12"/>
  <c r="O141" i="12"/>
  <c r="F225" i="12"/>
  <c r="I220" i="12"/>
  <c r="I216" i="12"/>
  <c r="I214" i="12"/>
  <c r="I213" i="12"/>
  <c r="I208" i="12"/>
  <c r="I206" i="12"/>
  <c r="M198" i="12"/>
  <c r="M170" i="12"/>
  <c r="M125" i="12"/>
  <c r="M111" i="12"/>
  <c r="A12" i="12"/>
  <c r="L97" i="11"/>
  <c r="L79" i="11"/>
  <c r="L80" i="11"/>
  <c r="L81" i="11" s="1"/>
  <c r="L82" i="11" s="1"/>
  <c r="L83" i="11" s="1"/>
  <c r="L84" i="11" s="1"/>
  <c r="L85" i="11" s="1"/>
  <c r="L86" i="11" s="1"/>
  <c r="L87" i="11" s="1"/>
  <c r="L88" i="11" s="1"/>
  <c r="L89" i="11" s="1"/>
  <c r="J221" i="11"/>
  <c r="H221" i="11"/>
  <c r="I31" i="12"/>
  <c r="K30" i="12"/>
  <c r="O31" i="12"/>
  <c r="K29" i="12"/>
  <c r="O28" i="12"/>
  <c r="I28" i="12"/>
  <c r="K27" i="12"/>
  <c r="M26" i="12"/>
  <c r="I26" i="12"/>
  <c r="I51" i="11"/>
  <c r="K50" i="11"/>
  <c r="E225" i="11"/>
  <c r="O155" i="11"/>
  <c r="K67" i="12"/>
  <c r="O155" i="12"/>
  <c r="O69" i="12"/>
  <c r="I69" i="12"/>
  <c r="K68" i="12"/>
  <c r="O66" i="12"/>
  <c r="I66" i="12"/>
  <c r="K65" i="12"/>
  <c r="I64" i="12"/>
  <c r="K63" i="12"/>
  <c r="M62" i="12"/>
  <c r="I62" i="12"/>
  <c r="K61" i="12"/>
  <c r="O60" i="12"/>
  <c r="I60" i="12"/>
  <c r="K59" i="12"/>
  <c r="I58" i="12"/>
  <c r="K57" i="12"/>
  <c r="M56" i="12"/>
  <c r="I56" i="12"/>
  <c r="K55" i="12"/>
  <c r="O54" i="12"/>
  <c r="I54" i="12"/>
  <c r="K53" i="12"/>
  <c r="K51" i="12"/>
  <c r="M50" i="12"/>
  <c r="I50" i="12"/>
  <c r="K48" i="12"/>
  <c r="M47" i="12"/>
  <c r="I47" i="12"/>
  <c r="K40" i="12"/>
  <c r="M39" i="12"/>
  <c r="I39" i="12"/>
  <c r="K38" i="12"/>
  <c r="O37" i="12"/>
  <c r="I37" i="12"/>
  <c r="K36" i="12"/>
  <c r="K35" i="12"/>
  <c r="K34" i="12"/>
  <c r="M33" i="12"/>
  <c r="I33" i="12"/>
  <c r="K32" i="12"/>
  <c r="K25" i="12"/>
  <c r="K24" i="12"/>
  <c r="M23" i="12"/>
  <c r="I23" i="12"/>
  <c r="K22" i="12"/>
  <c r="O21" i="12"/>
  <c r="I21" i="12"/>
  <c r="K20" i="12"/>
  <c r="O51" i="12" l="1"/>
  <c r="M97" i="12"/>
  <c r="M184" i="12"/>
  <c r="I210" i="12"/>
  <c r="I218" i="12"/>
  <c r="O163" i="12"/>
  <c r="K212" i="12"/>
  <c r="K220" i="12"/>
  <c r="I20" i="12"/>
  <c r="M20" i="12"/>
  <c r="K21" i="12"/>
  <c r="K23" i="12"/>
  <c r="I24" i="12"/>
  <c r="O24" i="12"/>
  <c r="K33" i="12"/>
  <c r="I34" i="12"/>
  <c r="O34" i="12"/>
  <c r="I36" i="12"/>
  <c r="M36" i="12"/>
  <c r="K37" i="12"/>
  <c r="K39" i="12"/>
  <c r="I40" i="12"/>
  <c r="O40" i="12"/>
  <c r="K47" i="12"/>
  <c r="I48" i="12"/>
  <c r="O48" i="12"/>
  <c r="K50" i="12"/>
  <c r="I51" i="12"/>
  <c r="I53" i="12"/>
  <c r="M53" i="12"/>
  <c r="K54" i="12"/>
  <c r="K56" i="12"/>
  <c r="I57" i="12"/>
  <c r="O57" i="12"/>
  <c r="I59" i="12"/>
  <c r="M59" i="12"/>
  <c r="K60" i="12"/>
  <c r="K62" i="12"/>
  <c r="I63" i="12"/>
  <c r="O63" i="12"/>
  <c r="I65" i="12"/>
  <c r="M65" i="12"/>
  <c r="K66" i="12"/>
  <c r="I68" i="12"/>
  <c r="M68" i="12"/>
  <c r="K69" i="12"/>
  <c r="I50" i="11"/>
  <c r="M50" i="11"/>
  <c r="K51" i="11"/>
  <c r="K26" i="12"/>
  <c r="I27" i="12"/>
  <c r="O27" i="12"/>
  <c r="K28" i="12"/>
  <c r="I30" i="12"/>
  <c r="M30" i="12"/>
  <c r="K31" i="12"/>
  <c r="A5" i="12"/>
  <c r="A13" i="12"/>
  <c r="M89" i="12"/>
  <c r="M104" i="12"/>
  <c r="M118" i="12"/>
  <c r="M155" i="12"/>
  <c r="M177" i="12"/>
  <c r="M191" i="12"/>
  <c r="I205" i="12"/>
  <c r="I207" i="12"/>
  <c r="I209" i="12"/>
  <c r="I211" i="12"/>
  <c r="I212" i="12"/>
  <c r="I215" i="12"/>
  <c r="I217" i="12"/>
  <c r="I219" i="12"/>
  <c r="I221" i="12"/>
  <c r="O132" i="12"/>
  <c r="O148" i="12"/>
  <c r="K205" i="12"/>
  <c r="K207" i="12"/>
  <c r="K209" i="12"/>
  <c r="K211" i="12"/>
  <c r="K213" i="12"/>
  <c r="K215" i="12"/>
  <c r="K217" i="12"/>
  <c r="K219" i="12"/>
  <c r="BS4" i="12" l="1"/>
  <c r="BS2" i="12"/>
  <c r="BS6" i="12"/>
  <c r="BS8" i="12" l="1"/>
  <c r="BS10" i="12" s="1"/>
  <c r="D5" i="12" s="1"/>
</calcChain>
</file>

<file path=xl/comments1.xml><?xml version="1.0" encoding="utf-8"?>
<comments xmlns="http://schemas.openxmlformats.org/spreadsheetml/2006/main">
  <authors>
    <author>Craig Pence</author>
    <author>Peggy Hussey</author>
  </authors>
  <commentList>
    <comment ref="D20" authorId="0" shapeId="0">
      <text>
        <r>
          <rPr>
            <sz val="8"/>
            <color indexed="81"/>
            <rFont val="Tahoma"/>
            <family val="2"/>
          </rPr>
          <t>Enter the date here.</t>
        </r>
      </text>
    </comment>
    <comment ref="H221" authorId="1" shapeId="0">
      <text>
        <r>
          <rPr>
            <sz val="8"/>
            <color indexed="81"/>
            <rFont val="Tahoma"/>
            <family val="2"/>
          </rPr>
          <t xml:space="preserve">Total debits should be equal to total credits.
</t>
        </r>
      </text>
    </comment>
    <comment ref="J221" authorId="1" shapeId="0">
      <text>
        <r>
          <rPr>
            <sz val="8"/>
            <color indexed="81"/>
            <rFont val="Tahoma"/>
            <family val="2"/>
          </rPr>
          <t xml:space="preserve">Total debits should be equal to total credits.
</t>
        </r>
      </text>
    </comment>
  </commentList>
</comments>
</file>

<file path=xl/comments2.xml><?xml version="1.0" encoding="utf-8"?>
<comments xmlns="http://schemas.openxmlformats.org/spreadsheetml/2006/main">
  <authors>
    <author>Craig Pence</author>
    <author>Peggy Hussey</author>
  </authors>
  <commentList>
    <comment ref="D20" authorId="0" shapeId="0">
      <text>
        <r>
          <rPr>
            <sz val="8"/>
            <color indexed="81"/>
            <rFont val="Tahoma"/>
            <family val="2"/>
          </rPr>
          <t>Enter the date here.</t>
        </r>
      </text>
    </comment>
    <comment ref="H221" authorId="1" shapeId="0">
      <text>
        <r>
          <rPr>
            <sz val="8"/>
            <color indexed="81"/>
            <rFont val="Tahoma"/>
            <family val="2"/>
          </rPr>
          <t xml:space="preserve">Total debits should be equal to total credits.
</t>
        </r>
      </text>
    </comment>
    <comment ref="J221" authorId="1" shapeId="0">
      <text>
        <r>
          <rPr>
            <sz val="8"/>
            <color indexed="81"/>
            <rFont val="Tahoma"/>
            <family val="2"/>
          </rPr>
          <t xml:space="preserve">Total debits should be equal to total credits.
</t>
        </r>
      </text>
    </comment>
  </commentList>
</comments>
</file>

<file path=xl/sharedStrings.xml><?xml version="1.0" encoding="utf-8"?>
<sst xmlns="http://schemas.openxmlformats.org/spreadsheetml/2006/main" count="539" uniqueCount="67">
  <si>
    <t>Name:</t>
  </si>
  <si>
    <t>Section:</t>
  </si>
  <si>
    <t>1.</t>
  </si>
  <si>
    <t>2.</t>
  </si>
  <si>
    <t>Cash</t>
  </si>
  <si>
    <t>Supplies</t>
  </si>
  <si>
    <t>3.</t>
  </si>
  <si>
    <t>Accounts Receivable</t>
  </si>
  <si>
    <t>Accounts Payable</t>
  </si>
  <si>
    <t>Fees Earned</t>
  </si>
  <si>
    <t>Rent Expense</t>
  </si>
  <si>
    <t>Miscellaneous Expense</t>
  </si>
  <si>
    <t>Date</t>
  </si>
  <si>
    <t>Item</t>
  </si>
  <si>
    <t>Post</t>
  </si>
  <si>
    <t>Ref.</t>
  </si>
  <si>
    <t>Cr.</t>
  </si>
  <si>
    <t>Dr.</t>
  </si>
  <si>
    <t>Balance</t>
  </si>
  <si>
    <t>Description</t>
  </si>
  <si>
    <t>Debit</t>
  </si>
  <si>
    <t>Credit</t>
  </si>
  <si>
    <t>JOURNAL</t>
  </si>
  <si>
    <t>Prepaid Insurance</t>
  </si>
  <si>
    <t>Equipment</t>
  </si>
  <si>
    <t>Truck</t>
  </si>
  <si>
    <t>Notes Payable</t>
  </si>
  <si>
    <t>Wages Expense</t>
  </si>
  <si>
    <t>Utilities Expense</t>
  </si>
  <si>
    <t>Truck Expense</t>
  </si>
  <si>
    <t>GENERAL LEDGER</t>
  </si>
  <si>
    <t>Unadjusted Trial Balance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</si>
  <si>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</si>
  <si>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</si>
  <si>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</si>
  <si>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</si>
  <si>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</si>
  <si>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</si>
  <si>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</si>
  <si>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</si>
  <si>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</si>
  <si>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</si>
  <si>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</si>
  <si>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</si>
  <si>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</si>
  <si>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</si>
  <si>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</si>
  <si>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Solution</t>
  </si>
  <si>
    <r>
      <t>Page</t>
    </r>
    <r>
      <rPr>
        <sz val="10"/>
        <rFont val="Arial"/>
        <family val="2"/>
      </rPr>
      <t xml:space="preserve"> </t>
    </r>
    <r>
      <rPr>
        <i/>
        <sz val="10"/>
        <rFont val="Arial"/>
        <family val="2"/>
      </rPr>
      <t>1</t>
    </r>
  </si>
  <si>
    <r>
      <t>Page</t>
    </r>
    <r>
      <rPr>
        <sz val="10"/>
        <rFont val="Arial"/>
        <family val="2"/>
      </rPr>
      <t xml:space="preserve"> </t>
    </r>
    <r>
      <rPr>
        <i/>
        <sz val="10"/>
        <rFont val="Arial"/>
        <family val="2"/>
      </rPr>
      <t>2</t>
    </r>
  </si>
  <si>
    <t xml:space="preserve">Enter the appropriate amounts/formulas in the answer cells, or select from the drop-down list. </t>
  </si>
  <si>
    <t>4.</t>
  </si>
  <si>
    <t>Problem 2-3B</t>
  </si>
  <si>
    <t>In journal entries, dates will not be graded. In the general ledger accounts, only the final balance of the account will be</t>
  </si>
  <si>
    <t>graded. For correct grading in the trial balance, enter a zero where you would otherwise leave an amount cell blank.</t>
  </si>
  <si>
    <t>Oct.</t>
  </si>
  <si>
    <t>Jay Pryor, Capital</t>
  </si>
  <si>
    <t>Jay Pryor, Drawing</t>
  </si>
  <si>
    <t>Scoring:</t>
  </si>
  <si>
    <t>PIONEER DESIGNS</t>
  </si>
  <si>
    <t>Debit Balances</t>
  </si>
  <si>
    <t>Credit Balances</t>
  </si>
  <si>
    <r>
      <t>Page</t>
    </r>
    <r>
      <rPr>
        <sz val="10"/>
        <rFont val="Arial"/>
        <family val="2"/>
      </rPr>
      <t xml:space="preserve"> </t>
    </r>
    <r>
      <rPr>
        <i/>
        <sz val="10"/>
        <rFont val="Arial"/>
        <family val="2"/>
      </rPr>
      <t>1</t>
    </r>
  </si>
  <si>
    <t>October 31, 2019</t>
  </si>
  <si>
    <t>5.</t>
  </si>
  <si>
    <t>Some supplies may have been used, prepaid insurance expired, or depreciation of equipment incurred for which the expense has not been recorded.</t>
  </si>
  <si>
    <t>[Key essay answer here]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</si>
</sst>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41" formatCode="_(* #,##0_);_(* \(#,##0\);_(* &quot;-&quot;_);_(@_)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sz val="8"/>
      <name val="Arial"/>
      <family val="2"/>
    </font>
    <font>
      <sz val="10"/>
      <name val="Arial Narrow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i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  <fill>
      <patternFill patternType="solid">
        <fgColor theme="0" tint="-0.149967955565050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42"/>
      </left>
      <right/>
      <top style="thin">
        <color indexed="42"/>
      </top>
      <bottom style="thin">
        <color indexed="4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42"/>
      </left>
      <right style="thin">
        <color indexed="42"/>
      </right>
      <top style="thin">
        <color indexed="42"/>
      </top>
      <bottom style="thin">
        <color indexed="4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2"/>
      </left>
      <right/>
      <top/>
      <bottom style="thin">
        <color indexed="42"/>
      </bottom>
      <diagonal/>
    </border>
    <border>
      <left/>
      <right style="thin">
        <color indexed="42"/>
      </right>
      <top/>
      <bottom style="thin">
        <color indexed="42"/>
      </bottom>
      <diagonal/>
    </border>
    <border>
      <left/>
      <right style="thin">
        <color indexed="42"/>
      </right>
      <top style="thin">
        <color indexed="42"/>
      </top>
      <bottom style="thin">
        <color indexed="42"/>
      </bottom>
      <diagonal/>
    </border>
    <border>
      <left/>
      <right/>
      <top style="thin">
        <color indexed="42"/>
      </top>
      <bottom style="thin">
        <color indexed="42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/>
      <right style="thin">
        <color indexed="42"/>
      </right>
      <top/>
      <bottom/>
      <diagonal/>
    </border>
    <border>
      <left/>
      <right/>
      <top/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1">
    <xf numFmtId="0" fontId="0" fillId="0" borderId="0" xfId="0"/>
    <xf numFmtId="0" fontId="0" fillId="2" borderId="1" xfId="0" applyFill="1" applyBorder="1"/>
    <xf numFmtId="0" fontId="0" fillId="2" borderId="0" xfId="0" applyFill="1" applyBorder="1"/>
    <xf numFmtId="0" fontId="0" fillId="2" borderId="2" xfId="0" applyFill="1" applyBorder="1"/>
    <xf numFmtId="41" fontId="0" fillId="3" borderId="3" xfId="0" applyNumberFormat="1" applyFill="1" applyBorder="1" applyProtection="1">
      <protection locked="0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2" fillId="0" borderId="0" xfId="0" quotePrefix="1" applyFont="1"/>
    <xf numFmtId="0" fontId="0" fillId="2" borderId="0" xfId="0" applyFill="1" applyBorder="1" applyAlignment="1">
      <alignment horizontal="left"/>
    </xf>
    <xf numFmtId="0" fontId="0" fillId="0" borderId="0" xfId="0" applyAlignment="1">
      <alignment horizontal="center"/>
    </xf>
    <xf numFmtId="41" fontId="0" fillId="3" borderId="7" xfId="0" applyNumberFormat="1" applyFill="1" applyBorder="1" applyProtection="1">
      <protection locked="0"/>
    </xf>
    <xf numFmtId="41" fontId="0" fillId="3" borderId="8" xfId="0" applyNumberFormat="1" applyFill="1" applyBorder="1" applyProtection="1">
      <protection locked="0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0" xfId="0" quotePrefix="1" applyFill="1" applyBorder="1"/>
    <xf numFmtId="0" fontId="0" fillId="2" borderId="0" xfId="0" applyFill="1" applyBorder="1" applyProtection="1"/>
    <xf numFmtId="0" fontId="0" fillId="2" borderId="6" xfId="0" applyFill="1" applyBorder="1" applyAlignment="1">
      <alignment horizontal="center"/>
    </xf>
    <xf numFmtId="41" fontId="0" fillId="3" borderId="12" xfId="0" applyNumberFormat="1" applyFill="1" applyBorder="1" applyProtection="1">
      <protection locked="0"/>
    </xf>
    <xf numFmtId="0" fontId="0" fillId="2" borderId="0" xfId="0" applyFill="1"/>
    <xf numFmtId="0" fontId="0" fillId="2" borderId="13" xfId="0" applyFill="1" applyBorder="1"/>
    <xf numFmtId="0" fontId="0" fillId="2" borderId="14" xfId="0" applyFill="1" applyBorder="1"/>
    <xf numFmtId="0" fontId="0" fillId="2" borderId="4" xfId="0" applyFill="1" applyBorder="1" applyAlignment="1">
      <alignment horizontal="center"/>
    </xf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5" xfId="0" quotePrefix="1" applyFill="1" applyBorder="1" applyAlignment="1">
      <alignment horizontal="left"/>
    </xf>
    <xf numFmtId="0" fontId="0" fillId="2" borderId="10" xfId="0" quotePrefix="1" applyFill="1" applyBorder="1"/>
    <xf numFmtId="1" fontId="0" fillId="3" borderId="12" xfId="0" applyNumberFormat="1" applyFill="1" applyBorder="1" applyProtection="1">
      <protection locked="0"/>
    </xf>
    <xf numFmtId="49" fontId="0" fillId="3" borderId="12" xfId="0" applyNumberFormat="1" applyFill="1" applyBorder="1" applyProtection="1">
      <protection locked="0"/>
    </xf>
    <xf numFmtId="1" fontId="0" fillId="3" borderId="3" xfId="0" applyNumberFormat="1" applyFill="1" applyBorder="1" applyAlignment="1" applyProtection="1">
      <alignment horizontal="center"/>
      <protection locked="0"/>
    </xf>
    <xf numFmtId="0" fontId="0" fillId="0" borderId="0" xfId="0" applyAlignment="1">
      <alignment horizontal="left"/>
    </xf>
    <xf numFmtId="1" fontId="0" fillId="3" borderId="16" xfId="0" applyNumberFormat="1" applyFill="1" applyBorder="1" applyProtection="1">
      <protection locked="0"/>
    </xf>
    <xf numFmtId="0" fontId="0" fillId="2" borderId="15" xfId="0" applyFill="1" applyBorder="1"/>
    <xf numFmtId="49" fontId="0" fillId="2" borderId="0" xfId="0" applyNumberFormat="1" applyFill="1" applyBorder="1" applyAlignment="1" applyProtection="1">
      <alignment horizontal="left"/>
    </xf>
    <xf numFmtId="49" fontId="0" fillId="2" borderId="5" xfId="0" applyNumberFormat="1" applyFill="1" applyBorder="1" applyAlignment="1" applyProtection="1">
      <alignment horizontal="left"/>
    </xf>
    <xf numFmtId="1" fontId="0" fillId="2" borderId="5" xfId="0" applyNumberFormat="1" applyFill="1" applyBorder="1" applyAlignment="1" applyProtection="1">
      <alignment horizontal="center"/>
    </xf>
    <xf numFmtId="0" fontId="0" fillId="2" borderId="5" xfId="0" applyFill="1" applyBorder="1" applyProtection="1"/>
    <xf numFmtId="41" fontId="0" fillId="2" borderId="5" xfId="0" applyNumberFormat="1" applyFill="1" applyBorder="1" applyProtection="1"/>
    <xf numFmtId="41" fontId="0" fillId="2" borderId="3" xfId="0" applyNumberFormat="1" applyFill="1" applyBorder="1" applyProtection="1"/>
    <xf numFmtId="1" fontId="0" fillId="2" borderId="3" xfId="0" applyNumberFormat="1" applyFill="1" applyBorder="1" applyAlignment="1" applyProtection="1">
      <alignment horizontal="center"/>
    </xf>
    <xf numFmtId="0" fontId="3" fillId="2" borderId="0" xfId="0" applyFont="1" applyFill="1" applyBorder="1" applyProtection="1">
      <protection hidden="1"/>
    </xf>
    <xf numFmtId="0" fontId="3" fillId="2" borderId="2" xfId="0" applyFont="1" applyFill="1" applyBorder="1" applyProtection="1">
      <protection hidden="1"/>
    </xf>
    <xf numFmtId="0" fontId="3" fillId="2" borderId="17" xfId="0" applyNumberFormat="1" applyFont="1" applyFill="1" applyBorder="1" applyAlignment="1" applyProtection="1">
      <alignment horizontal="right"/>
      <protection hidden="1"/>
    </xf>
    <xf numFmtId="0" fontId="0" fillId="2" borderId="0" xfId="0" applyNumberFormat="1" applyFill="1" applyBorder="1" applyAlignment="1" applyProtection="1">
      <alignment horizontal="left"/>
    </xf>
    <xf numFmtId="0" fontId="0" fillId="2" borderId="5" xfId="0" applyNumberFormat="1" applyFill="1" applyBorder="1" applyAlignment="1" applyProtection="1">
      <alignment horizontal="left"/>
    </xf>
    <xf numFmtId="0" fontId="3" fillId="2" borderId="18" xfId="0" applyNumberFormat="1" applyFont="1" applyFill="1" applyBorder="1" applyAlignment="1" applyProtection="1">
      <alignment horizontal="right"/>
      <protection hidden="1"/>
    </xf>
    <xf numFmtId="49" fontId="0" fillId="2" borderId="3" xfId="0" applyNumberFormat="1" applyFill="1" applyBorder="1" applyAlignment="1" applyProtection="1">
      <alignment horizontal="left"/>
    </xf>
    <xf numFmtId="49" fontId="0" fillId="2" borderId="19" xfId="0" applyNumberFormat="1" applyFill="1" applyBorder="1" applyAlignment="1" applyProtection="1">
      <alignment horizontal="left"/>
    </xf>
    <xf numFmtId="49" fontId="0" fillId="2" borderId="18" xfId="0" applyNumberForma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left"/>
      <protection hidden="1"/>
    </xf>
    <xf numFmtId="0" fontId="3" fillId="2" borderId="2" xfId="0" applyFont="1" applyFill="1" applyBorder="1" applyAlignment="1" applyProtection="1">
      <alignment horizontal="left"/>
      <protection hidden="1"/>
    </xf>
    <xf numFmtId="0" fontId="0" fillId="3" borderId="8" xfId="0" applyNumberFormat="1" applyFill="1" applyBorder="1" applyAlignment="1" applyProtection="1">
      <alignment horizontal="center"/>
      <protection locked="0"/>
    </xf>
    <xf numFmtId="0" fontId="0" fillId="2" borderId="0" xfId="0" applyNumberFormat="1" applyFill="1" applyBorder="1" applyAlignment="1" applyProtection="1">
      <alignment horizontal="center"/>
    </xf>
    <xf numFmtId="0" fontId="0" fillId="2" borderId="0" xfId="0" applyNumberFormat="1" applyFill="1" applyBorder="1" applyAlignment="1">
      <alignment horizontal="center"/>
    </xf>
    <xf numFmtId="0" fontId="3" fillId="2" borderId="17" xfId="0" applyNumberFormat="1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</xf>
    <xf numFmtId="0" fontId="6" fillId="0" borderId="0" xfId="0" applyFont="1"/>
    <xf numFmtId="0" fontId="0" fillId="0" borderId="20" xfId="0" applyBorder="1"/>
    <xf numFmtId="0" fontId="6" fillId="0" borderId="0" xfId="0" quotePrefix="1" applyFont="1"/>
    <xf numFmtId="9" fontId="0" fillId="0" borderId="20" xfId="1" applyFont="1" applyBorder="1"/>
    <xf numFmtId="0" fontId="6" fillId="0" borderId="5" xfId="0" applyFont="1" applyBorder="1"/>
    <xf numFmtId="0" fontId="0" fillId="0" borderId="0" xfId="0" applyAlignment="1" applyProtection="1">
      <alignment horizontal="center"/>
    </xf>
    <xf numFmtId="0" fontId="2" fillId="0" borderId="0" xfId="0" applyFont="1" applyAlignment="1" applyProtection="1">
      <alignment horizontal="left" indent="1"/>
    </xf>
    <xf numFmtId="0" fontId="8" fillId="0" borderId="0" xfId="0" applyFont="1" applyProtection="1"/>
    <xf numFmtId="0" fontId="0" fillId="0" borderId="0" xfId="0" applyProtection="1"/>
    <xf numFmtId="9" fontId="9" fillId="0" borderId="0" xfId="1" applyFont="1" applyAlignment="1" applyProtection="1">
      <alignment horizontal="left"/>
    </xf>
    <xf numFmtId="0" fontId="0" fillId="0" borderId="5" xfId="0" applyBorder="1" applyProtection="1"/>
    <xf numFmtId="0" fontId="5" fillId="0" borderId="0" xfId="0" applyFont="1" applyAlignment="1" applyProtection="1">
      <alignment horizontal="left" indent="1"/>
    </xf>
    <xf numFmtId="0" fontId="0" fillId="0" borderId="0" xfId="0" applyBorder="1" applyAlignment="1" applyProtection="1">
      <alignment horizontal="left"/>
    </xf>
    <xf numFmtId="0" fontId="2" fillId="2" borderId="5" xfId="0" applyFont="1" applyFill="1" applyBorder="1" applyAlignment="1">
      <alignment horizontal="center"/>
    </xf>
    <xf numFmtId="0" fontId="2" fillId="2" borderId="14" xfId="0" applyFont="1" applyFill="1" applyBorder="1"/>
    <xf numFmtId="0" fontId="3" fillId="2" borderId="21" xfId="0" applyFont="1" applyFill="1" applyBorder="1" applyAlignment="1" applyProtection="1">
      <alignment horizontal="left"/>
      <protection hidden="1"/>
    </xf>
    <xf numFmtId="0" fontId="3" fillId="2" borderId="0" xfId="0" applyNumberFormat="1" applyFont="1" applyFill="1" applyBorder="1" applyAlignment="1" applyProtection="1">
      <alignment horizontal="right"/>
      <protection hidden="1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15" xfId="0" quotePrefix="1" applyFont="1" applyFill="1" applyBorder="1" applyAlignment="1">
      <alignment horizontal="left"/>
    </xf>
    <xf numFmtId="0" fontId="2" fillId="2" borderId="13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0" borderId="0" xfId="0" applyFont="1" applyProtection="1"/>
    <xf numFmtId="0" fontId="2" fillId="0" borderId="0" xfId="0" quotePrefix="1" applyFont="1" applyAlignment="1">
      <alignment horizontal="center"/>
    </xf>
    <xf numFmtId="0" fontId="2" fillId="2" borderId="10" xfId="0" applyFont="1" applyFill="1" applyBorder="1"/>
    <xf numFmtId="5" fontId="0" fillId="3" borderId="8" xfId="0" applyNumberFormat="1" applyFill="1" applyBorder="1" applyAlignment="1" applyProtection="1">
      <alignment horizontal="center"/>
      <protection locked="0"/>
    </xf>
    <xf numFmtId="0" fontId="0" fillId="2" borderId="0" xfId="0" applyFill="1" applyBorder="1" applyAlignment="1">
      <alignment horizontal="center"/>
    </xf>
    <xf numFmtId="0" fontId="0" fillId="2" borderId="9" xfId="0" applyFill="1" applyBorder="1" applyAlignment="1" applyProtection="1">
      <alignment horizontal="center"/>
    </xf>
    <xf numFmtId="0" fontId="0" fillId="2" borderId="10" xfId="0" applyFill="1" applyBorder="1" applyAlignment="1" applyProtection="1">
      <alignment horizontal="center"/>
    </xf>
    <xf numFmtId="0" fontId="0" fillId="2" borderId="11" xfId="0" applyFill="1" applyBorder="1" applyAlignment="1" applyProtection="1">
      <alignment horizontal="center"/>
    </xf>
    <xf numFmtId="0" fontId="3" fillId="2" borderId="22" xfId="0" applyNumberFormat="1" applyFont="1" applyFill="1" applyBorder="1" applyAlignment="1" applyProtection="1">
      <alignment horizontal="right"/>
      <protection hidden="1"/>
    </xf>
    <xf numFmtId="0" fontId="0" fillId="2" borderId="23" xfId="0" applyFill="1" applyBorder="1"/>
    <xf numFmtId="49" fontId="0" fillId="3" borderId="24" xfId="0" applyNumberFormat="1" applyFill="1" applyBorder="1" applyAlignment="1" applyProtection="1">
      <alignment horizontal="left"/>
    </xf>
    <xf numFmtId="0" fontId="3" fillId="0" borderId="0" xfId="0" applyFont="1" applyProtection="1">
      <protection hidden="1"/>
    </xf>
    <xf numFmtId="0" fontId="0" fillId="2" borderId="14" xfId="0" applyFill="1" applyBorder="1" applyProtection="1"/>
    <xf numFmtId="0" fontId="0" fillId="2" borderId="15" xfId="0" applyFill="1" applyBorder="1" applyProtection="1"/>
    <xf numFmtId="0" fontId="0" fillId="2" borderId="9" xfId="0" applyFill="1" applyBorder="1" applyProtection="1"/>
    <xf numFmtId="0" fontId="0" fillId="2" borderId="11" xfId="0" applyFill="1" applyBorder="1" applyProtection="1"/>
    <xf numFmtId="0" fontId="0" fillId="2" borderId="4" xfId="0" applyFill="1" applyBorder="1" applyProtection="1"/>
    <xf numFmtId="0" fontId="0" fillId="2" borderId="6" xfId="0" applyFill="1" applyBorder="1" applyProtection="1"/>
    <xf numFmtId="0" fontId="0" fillId="2" borderId="10" xfId="0" applyFill="1" applyBorder="1" applyProtection="1"/>
    <xf numFmtId="0" fontId="0" fillId="2" borderId="1" xfId="0" applyFill="1" applyBorder="1" applyProtection="1"/>
    <xf numFmtId="1" fontId="0" fillId="3" borderId="16" xfId="0" applyNumberFormat="1" applyFill="1" applyBorder="1" applyProtection="1"/>
    <xf numFmtId="49" fontId="0" fillId="3" borderId="25" xfId="0" applyNumberFormat="1" applyFill="1" applyBorder="1" applyAlignment="1" applyProtection="1">
      <alignment horizontal="left"/>
    </xf>
    <xf numFmtId="49" fontId="0" fillId="3" borderId="26" xfId="0" applyNumberFormat="1" applyFill="1" applyBorder="1" applyAlignment="1" applyProtection="1">
      <alignment horizontal="left"/>
    </xf>
    <xf numFmtId="0" fontId="0" fillId="3" borderId="8" xfId="0" applyNumberFormat="1" applyFill="1" applyBorder="1" applyAlignment="1" applyProtection="1">
      <alignment horizontal="center"/>
    </xf>
    <xf numFmtId="41" fontId="0" fillId="3" borderId="8" xfId="0" applyNumberFormat="1" applyFill="1" applyBorder="1" applyProtection="1"/>
    <xf numFmtId="0" fontId="0" fillId="2" borderId="2" xfId="0" applyFill="1" applyBorder="1" applyProtection="1"/>
    <xf numFmtId="0" fontId="0" fillId="2" borderId="23" xfId="0" applyFill="1" applyBorder="1" applyProtection="1"/>
    <xf numFmtId="0" fontId="2" fillId="2" borderId="14" xfId="0" applyFont="1" applyFill="1" applyBorder="1" applyProtection="1"/>
    <xf numFmtId="0" fontId="2" fillId="2" borderId="10" xfId="0" applyFont="1" applyFill="1" applyBorder="1" applyAlignment="1" applyProtection="1">
      <alignment horizontal="center"/>
    </xf>
    <xf numFmtId="0" fontId="2" fillId="2" borderId="5" xfId="0" applyFont="1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2" borderId="13" xfId="0" applyFill="1" applyBorder="1" applyProtection="1"/>
    <xf numFmtId="0" fontId="0" fillId="2" borderId="15" xfId="0" quotePrefix="1" applyFill="1" applyBorder="1" applyAlignment="1" applyProtection="1">
      <alignment horizontal="left"/>
    </xf>
    <xf numFmtId="0" fontId="2" fillId="2" borderId="11" xfId="0" applyFont="1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</xf>
    <xf numFmtId="0" fontId="2" fillId="2" borderId="6" xfId="0" applyFont="1" applyFill="1" applyBorder="1" applyAlignment="1" applyProtection="1">
      <alignment horizontal="center"/>
    </xf>
    <xf numFmtId="0" fontId="0" fillId="2" borderId="10" xfId="0" quotePrefix="1" applyFill="1" applyBorder="1" applyProtection="1"/>
    <xf numFmtId="1" fontId="0" fillId="3" borderId="12" xfId="0" applyNumberFormat="1" applyFill="1" applyBorder="1" applyProtection="1"/>
    <xf numFmtId="49" fontId="0" fillId="3" borderId="12" xfId="0" applyNumberFormat="1" applyFill="1" applyBorder="1" applyProtection="1"/>
    <xf numFmtId="1" fontId="0" fillId="3" borderId="3" xfId="0" applyNumberFormat="1" applyFill="1" applyBorder="1" applyAlignment="1" applyProtection="1">
      <alignment horizontal="center"/>
    </xf>
    <xf numFmtId="41" fontId="0" fillId="3" borderId="12" xfId="0" applyNumberFormat="1" applyFill="1" applyBorder="1" applyProtection="1"/>
    <xf numFmtId="41" fontId="0" fillId="3" borderId="3" xfId="0" applyNumberFormat="1" applyFill="1" applyBorder="1" applyProtection="1"/>
    <xf numFmtId="0" fontId="0" fillId="2" borderId="6" xfId="0" applyFill="1" applyBorder="1" applyAlignment="1" applyProtection="1">
      <alignment horizontal="center"/>
    </xf>
    <xf numFmtId="0" fontId="2" fillId="2" borderId="15" xfId="0" quotePrefix="1" applyFont="1" applyFill="1" applyBorder="1" applyAlignment="1" applyProtection="1">
      <alignment horizontal="left"/>
    </xf>
    <xf numFmtId="0" fontId="0" fillId="2" borderId="0" xfId="0" quotePrefix="1" applyFill="1" applyBorder="1" applyProtection="1"/>
    <xf numFmtId="0" fontId="2" fillId="2" borderId="13" xfId="0" applyFont="1" applyFill="1" applyBorder="1" applyProtection="1"/>
    <xf numFmtId="0" fontId="2" fillId="2" borderId="9" xfId="0" applyFont="1" applyFill="1" applyBorder="1" applyAlignment="1" applyProtection="1">
      <alignment horizontal="center"/>
    </xf>
    <xf numFmtId="0" fontId="2" fillId="2" borderId="4" xfId="0" applyFont="1" applyFill="1" applyBorder="1" applyAlignment="1" applyProtection="1">
      <alignment horizontal="center"/>
    </xf>
    <xf numFmtId="0" fontId="0" fillId="2" borderId="0" xfId="0" applyFill="1" applyProtection="1"/>
    <xf numFmtId="0" fontId="3" fillId="2" borderId="0" xfId="0" applyFont="1" applyFill="1" applyAlignment="1" applyProtection="1">
      <alignment horizontal="left"/>
    </xf>
    <xf numFmtId="41" fontId="0" fillId="3" borderId="7" xfId="0" applyNumberFormat="1" applyFill="1" applyBorder="1" applyProtection="1"/>
    <xf numFmtId="0" fontId="2" fillId="0" borderId="0" xfId="0" quotePrefix="1" applyFont="1" applyAlignment="1" applyProtection="1">
      <alignment horizontal="center"/>
    </xf>
    <xf numFmtId="0" fontId="2" fillId="2" borderId="10" xfId="0" applyFont="1" applyFill="1" applyBorder="1" applyProtection="1"/>
    <xf numFmtId="5" fontId="0" fillId="3" borderId="8" xfId="0" applyNumberFormat="1" applyFill="1" applyBorder="1" applyAlignment="1" applyProtection="1">
      <alignment horizontal="center"/>
    </xf>
    <xf numFmtId="0" fontId="16" fillId="2" borderId="10" xfId="0" applyFont="1" applyFill="1" applyBorder="1" applyAlignment="1">
      <alignment horizontal="center" wrapText="1"/>
    </xf>
    <xf numFmtId="0" fontId="2" fillId="2" borderId="15" xfId="0" applyFont="1" applyFill="1" applyBorder="1" applyProtection="1"/>
    <xf numFmtId="0" fontId="2" fillId="2" borderId="9" xfId="0" applyFont="1" applyFill="1" applyBorder="1" applyProtection="1"/>
    <xf numFmtId="0" fontId="2" fillId="2" borderId="11" xfId="0" applyFont="1" applyFill="1" applyBorder="1" applyProtection="1"/>
    <xf numFmtId="0" fontId="2" fillId="2" borderId="4" xfId="0" applyFont="1" applyFill="1" applyBorder="1" applyProtection="1"/>
    <xf numFmtId="0" fontId="2" fillId="2" borderId="6" xfId="0" applyFont="1" applyFill="1" applyBorder="1" applyProtection="1"/>
    <xf numFmtId="0" fontId="0" fillId="0" borderId="1" xfId="0" applyBorder="1" applyAlignment="1" applyProtection="1">
      <alignment horizontal="center"/>
    </xf>
    <xf numFmtId="0" fontId="1" fillId="0" borderId="0" xfId="0" applyFont="1"/>
    <xf numFmtId="49" fontId="0" fillId="3" borderId="25" xfId="0" applyNumberFormat="1" applyFill="1" applyBorder="1" applyAlignment="1" applyProtection="1">
      <alignment horizontal="left" indent="2"/>
      <protection locked="0"/>
    </xf>
    <xf numFmtId="49" fontId="0" fillId="3" borderId="24" xfId="0" applyNumberFormat="1" applyFill="1" applyBorder="1" applyAlignment="1" applyProtection="1">
      <alignment horizontal="left" indent="2"/>
      <protection locked="0"/>
    </xf>
    <xf numFmtId="49" fontId="0" fillId="3" borderId="26" xfId="0" applyNumberFormat="1" applyFill="1" applyBorder="1" applyAlignment="1" applyProtection="1">
      <alignment horizontal="left" indent="2"/>
      <protection locked="0"/>
    </xf>
    <xf numFmtId="0" fontId="2" fillId="2" borderId="14" xfId="0" applyFont="1" applyFill="1" applyBorder="1" applyAlignment="1">
      <alignment horizontal="center"/>
    </xf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9" fontId="9" fillId="0" borderId="5" xfId="1" applyFont="1" applyBorder="1" applyAlignment="1" applyProtection="1">
      <alignment horizontal="left"/>
      <protection hidden="1"/>
    </xf>
    <xf numFmtId="0" fontId="0" fillId="0" borderId="5" xfId="0" applyBorder="1" applyAlignment="1" applyProtection="1">
      <protection hidden="1"/>
    </xf>
    <xf numFmtId="49" fontId="0" fillId="3" borderId="25" xfId="0" applyNumberFormat="1" applyFill="1" applyBorder="1" applyAlignment="1" applyProtection="1">
      <alignment horizontal="left"/>
      <protection locked="0"/>
    </xf>
    <xf numFmtId="49" fontId="0" fillId="3" borderId="24" xfId="0" applyNumberFormat="1" applyFill="1" applyBorder="1" applyAlignment="1" applyProtection="1">
      <alignment horizontal="left"/>
      <protection locked="0"/>
    </xf>
    <xf numFmtId="49" fontId="0" fillId="3" borderId="26" xfId="0" applyNumberFormat="1" applyFill="1" applyBorder="1" applyAlignment="1" applyProtection="1">
      <alignment horizontal="left"/>
      <protection locked="0"/>
    </xf>
    <xf numFmtId="0" fontId="7" fillId="4" borderId="0" xfId="0" applyFont="1" applyFill="1" applyAlignment="1" applyProtection="1">
      <alignment horizontal="left"/>
    </xf>
    <xf numFmtId="0" fontId="0" fillId="0" borderId="0" xfId="0" applyAlignment="1" applyProtection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2" xfId="0" applyBorder="1" applyAlignment="1" applyProtection="1">
      <alignment horizontal="left" indent="1"/>
    </xf>
    <xf numFmtId="49" fontId="0" fillId="3" borderId="27" xfId="0" applyNumberFormat="1" applyFill="1" applyBorder="1" applyAlignment="1" applyProtection="1">
      <alignment horizontal="left"/>
      <protection locked="0"/>
    </xf>
    <xf numFmtId="0" fontId="0" fillId="0" borderId="24" xfId="0" applyBorder="1" applyAlignment="1" applyProtection="1">
      <protection locked="0"/>
    </xf>
    <xf numFmtId="0" fontId="10" fillId="0" borderId="0" xfId="0" applyFont="1" applyAlignment="1" applyProtection="1">
      <alignment horizontal="left"/>
    </xf>
    <xf numFmtId="0" fontId="11" fillId="4" borderId="1" xfId="0" applyNumberFormat="1" applyFont="1" applyFill="1" applyBorder="1" applyAlignment="1" applyProtection="1">
      <alignment horizontal="left" vertical="center" wrapText="1"/>
    </xf>
    <xf numFmtId="0" fontId="11" fillId="4" borderId="0" xfId="0" applyNumberFormat="1" applyFont="1" applyFill="1" applyBorder="1" applyAlignment="1" applyProtection="1">
      <alignment horizontal="left" vertical="center" wrapText="1"/>
    </xf>
    <xf numFmtId="0" fontId="13" fillId="5" borderId="1" xfId="0" applyNumberFormat="1" applyFont="1" applyFill="1" applyBorder="1" applyAlignment="1" applyProtection="1">
      <alignment horizontal="left" vertical="center"/>
    </xf>
    <xf numFmtId="0" fontId="13" fillId="5" borderId="0" xfId="0" applyNumberFormat="1" applyFont="1" applyFill="1" applyBorder="1" applyAlignment="1" applyProtection="1">
      <alignment horizontal="left" vertical="center"/>
    </xf>
    <xf numFmtId="0" fontId="2" fillId="2" borderId="5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14" fillId="6" borderId="1" xfId="0" applyNumberFormat="1" applyFont="1" applyFill="1" applyBorder="1" applyAlignment="1" applyProtection="1">
      <alignment horizontal="left" vertical="center"/>
    </xf>
    <xf numFmtId="0" fontId="14" fillId="6" borderId="0" xfId="0" applyNumberFormat="1" applyFont="1" applyFill="1" applyBorder="1" applyAlignment="1" applyProtection="1">
      <alignment horizontal="left" vertical="center"/>
    </xf>
    <xf numFmtId="0" fontId="1" fillId="7" borderId="28" xfId="0" applyFont="1" applyFill="1" applyBorder="1" applyAlignment="1" applyProtection="1">
      <alignment vertical="top" wrapText="1"/>
      <protection locked="0"/>
    </xf>
    <xf numFmtId="0" fontId="0" fillId="0" borderId="29" xfId="0" applyBorder="1" applyAlignment="1" applyProtection="1">
      <alignment vertical="top" wrapText="1"/>
      <protection locked="0"/>
    </xf>
    <xf numFmtId="0" fontId="0" fillId="0" borderId="30" xfId="0" applyBorder="1" applyAlignment="1" applyProtection="1">
      <alignment vertical="top" wrapText="1"/>
      <protection locked="0"/>
    </xf>
    <xf numFmtId="0" fontId="0" fillId="0" borderId="31" xfId="0" applyBorder="1" applyAlignment="1" applyProtection="1">
      <alignment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32" xfId="0" applyBorder="1" applyAlignment="1" applyProtection="1">
      <alignment vertical="top" wrapText="1"/>
      <protection locked="0"/>
    </xf>
    <xf numFmtId="0" fontId="0" fillId="0" borderId="33" xfId="0" applyBorder="1" applyAlignment="1" applyProtection="1">
      <alignment vertical="top" wrapText="1"/>
      <protection locked="0"/>
    </xf>
    <xf numFmtId="0" fontId="0" fillId="0" borderId="34" xfId="0" applyBorder="1" applyAlignment="1" applyProtection="1">
      <alignment vertical="top" wrapText="1"/>
      <protection locked="0"/>
    </xf>
    <xf numFmtId="0" fontId="0" fillId="0" borderId="35" xfId="0" applyBorder="1" applyAlignment="1" applyProtection="1">
      <alignment vertical="top" wrapText="1"/>
      <protection locked="0"/>
    </xf>
    <xf numFmtId="15" fontId="0" fillId="2" borderId="4" xfId="0" quotePrefix="1" applyNumberFormat="1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0" fillId="2" borderId="6" xfId="0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center"/>
    </xf>
    <xf numFmtId="0" fontId="0" fillId="2" borderId="10" xfId="0" applyFill="1" applyBorder="1" applyAlignment="1" applyProtection="1">
      <alignment horizontal="center"/>
    </xf>
    <xf numFmtId="0" fontId="0" fillId="2" borderId="11" xfId="0" applyFill="1" applyBorder="1" applyAlignment="1" applyProtection="1">
      <alignment horizontal="center"/>
    </xf>
    <xf numFmtId="49" fontId="0" fillId="3" borderId="25" xfId="0" applyNumberFormat="1" applyFill="1" applyBorder="1" applyAlignment="1" applyProtection="1">
      <alignment horizontal="left" indent="2"/>
    </xf>
    <xf numFmtId="49" fontId="0" fillId="3" borderId="24" xfId="0" applyNumberFormat="1" applyFill="1" applyBorder="1" applyAlignment="1" applyProtection="1">
      <alignment horizontal="left" indent="2"/>
    </xf>
    <xf numFmtId="49" fontId="0" fillId="3" borderId="26" xfId="0" applyNumberFormat="1" applyFill="1" applyBorder="1" applyAlignment="1" applyProtection="1">
      <alignment horizontal="left" indent="2"/>
    </xf>
    <xf numFmtId="49" fontId="0" fillId="3" borderId="25" xfId="0" applyNumberFormat="1" applyFill="1" applyBorder="1" applyAlignment="1" applyProtection="1">
      <alignment horizontal="left"/>
    </xf>
    <xf numFmtId="49" fontId="0" fillId="3" borderId="24" xfId="0" applyNumberFormat="1" applyFill="1" applyBorder="1" applyAlignment="1" applyProtection="1">
      <alignment horizontal="left"/>
    </xf>
    <xf numFmtId="49" fontId="0" fillId="3" borderId="26" xfId="0" applyNumberFormat="1" applyFill="1" applyBorder="1" applyAlignment="1" applyProtection="1">
      <alignment horizontal="left"/>
    </xf>
    <xf numFmtId="0" fontId="2" fillId="2" borderId="5" xfId="0" applyFont="1" applyFill="1" applyBorder="1" applyAlignment="1" applyProtection="1">
      <alignment horizontal="center"/>
    </xf>
    <xf numFmtId="0" fontId="2" fillId="2" borderId="13" xfId="0" applyFont="1" applyFill="1" applyBorder="1" applyAlignment="1" applyProtection="1">
      <alignment horizontal="center"/>
    </xf>
    <xf numFmtId="0" fontId="2" fillId="2" borderId="14" xfId="0" applyFont="1" applyFill="1" applyBorder="1" applyAlignment="1" applyProtection="1">
      <alignment horizontal="center"/>
    </xf>
    <xf numFmtId="49" fontId="0" fillId="3" borderId="27" xfId="0" applyNumberFormat="1" applyFill="1" applyBorder="1" applyAlignment="1" applyProtection="1">
      <alignment horizontal="left"/>
    </xf>
    <xf numFmtId="0" fontId="0" fillId="0" borderId="24" xfId="0" applyBorder="1" applyAlignment="1" applyProtection="1"/>
    <xf numFmtId="0" fontId="0" fillId="0" borderId="26" xfId="0" applyBorder="1" applyAlignment="1" applyProtection="1"/>
    <xf numFmtId="9" fontId="9" fillId="0" borderId="5" xfId="1" applyFont="1" applyBorder="1" applyAlignment="1" applyProtection="1">
      <alignment horizontal="left"/>
    </xf>
    <xf numFmtId="0" fontId="0" fillId="0" borderId="5" xfId="0" applyBorder="1" applyAlignment="1" applyProtection="1"/>
    <xf numFmtId="0" fontId="1" fillId="7" borderId="28" xfId="0" applyFont="1" applyFill="1" applyBorder="1" applyAlignment="1">
      <alignment vertical="top" wrapText="1"/>
    </xf>
    <xf numFmtId="0" fontId="0" fillId="0" borderId="29" xfId="0" applyBorder="1" applyAlignment="1">
      <alignment vertical="top" wrapText="1"/>
    </xf>
    <xf numFmtId="0" fontId="0" fillId="0" borderId="30" xfId="0" applyBorder="1" applyAlignment="1">
      <alignment vertical="top" wrapText="1"/>
    </xf>
    <xf numFmtId="0" fontId="0" fillId="0" borderId="31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32" xfId="0" applyBorder="1" applyAlignment="1">
      <alignment vertical="top" wrapText="1"/>
    </xf>
    <xf numFmtId="0" fontId="0" fillId="0" borderId="33" xfId="0" applyBorder="1" applyAlignment="1">
      <alignment vertical="top" wrapText="1"/>
    </xf>
    <xf numFmtId="0" fontId="0" fillId="0" borderId="34" xfId="0" applyBorder="1" applyAlignment="1">
      <alignment vertical="top" wrapText="1"/>
    </xf>
    <xf numFmtId="0" fontId="0" fillId="0" borderId="35" xfId="0" applyBorder="1" applyAlignment="1">
      <alignment vertical="top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S233"/>
  <sheetViews>
    <sheetView showGridLines="0" zoomScaleNormal="100" workbookViewId="0">
      <selection activeCell="D2" sqref="D2:Q2"/>
    </sheetView>
  </sheetViews>
  <sheetFormatPr defaultRowHeight="13.2" x14ac:dyDescent="0.25"/>
  <cols>
    <col min="1" max="1" width="3.5546875" customWidth="1"/>
    <col min="2" max="2" width="1.6640625" customWidth="1"/>
    <col min="3" max="3" width="4.88671875" customWidth="1"/>
    <col min="4" max="4" width="3.44140625" bestFit="1" customWidth="1"/>
    <col min="5" max="5" width="22.109375" customWidth="1"/>
    <col min="6" max="6" width="4.44140625" customWidth="1"/>
    <col min="7" max="7" width="4" customWidth="1"/>
    <col min="8" max="8" width="8.6640625" customWidth="1"/>
    <col min="9" max="9" width="4" customWidth="1"/>
    <col min="10" max="10" width="8.6640625" customWidth="1"/>
    <col min="11" max="11" width="4" customWidth="1"/>
    <col min="12" max="12" width="8.6640625" customWidth="1"/>
    <col min="13" max="13" width="1.88671875" customWidth="1"/>
    <col min="14" max="14" width="8.6640625" customWidth="1"/>
    <col min="15" max="15" width="1.6640625" customWidth="1"/>
    <col min="17" max="17" width="5.88671875" hidden="1" customWidth="1"/>
    <col min="71" max="71" width="0" hidden="1" customWidth="1"/>
  </cols>
  <sheetData>
    <row r="1" spans="1:71" ht="18.600000000000001" x14ac:dyDescent="0.45">
      <c r="A1" s="157" t="s">
        <v>52</v>
      </c>
      <c r="B1" s="157"/>
      <c r="C1" s="157"/>
      <c r="D1" s="157"/>
      <c r="E1" s="157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43"/>
      <c r="BS1" s="58" t="s">
        <v>32</v>
      </c>
    </row>
    <row r="2" spans="1:71" ht="15" customHeight="1" thickBot="1" x14ac:dyDescent="0.3">
      <c r="A2" s="159" t="s">
        <v>0</v>
      </c>
      <c r="B2" s="160"/>
      <c r="C2" s="161"/>
      <c r="D2" s="162"/>
      <c r="E2" s="155"/>
      <c r="F2" s="155"/>
      <c r="G2" s="155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43"/>
      <c r="BS2" s="59">
        <f>COUNTIF(A14:BG281,"~*")</f>
        <v>0</v>
      </c>
    </row>
    <row r="3" spans="1:71" ht="15" customHeight="1" thickTop="1" x14ac:dyDescent="0.3">
      <c r="A3" s="159" t="s">
        <v>1</v>
      </c>
      <c r="B3" s="160"/>
      <c r="C3" s="161"/>
      <c r="D3" s="162"/>
      <c r="E3" s="155"/>
      <c r="F3" s="155"/>
      <c r="G3" s="155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43"/>
      <c r="BS3" s="58" t="s">
        <v>33</v>
      </c>
    </row>
    <row r="4" spans="1:71" ht="12.9" customHeight="1" thickBot="1" x14ac:dyDescent="0.3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3"/>
      <c r="BS4" s="59">
        <f>COUNTIF(A16:BG281,"  ")</f>
        <v>144</v>
      </c>
    </row>
    <row r="5" spans="1:71" ht="15" customHeight="1" thickTop="1" x14ac:dyDescent="0.3">
      <c r="A5" s="64" t="str">
        <f>IF(Sol!$D$5="OFF","     ","Score:")</f>
        <v>Score:</v>
      </c>
      <c r="B5" s="66"/>
      <c r="C5" s="67"/>
      <c r="D5" s="152">
        <f>IF(Sol!D5="OFF","",BS10)</f>
        <v>0</v>
      </c>
      <c r="E5" s="153"/>
      <c r="F5" s="153"/>
      <c r="G5" s="153"/>
      <c r="H5" s="153"/>
      <c r="I5" s="153"/>
      <c r="J5" s="153"/>
      <c r="K5" s="153"/>
      <c r="L5" s="153"/>
      <c r="M5" s="153"/>
      <c r="N5" s="68"/>
      <c r="O5" s="68"/>
      <c r="P5" s="68"/>
      <c r="Q5" s="66"/>
      <c r="R5" s="63"/>
      <c r="BS5" s="60" t="s">
        <v>34</v>
      </c>
    </row>
    <row r="6" spans="1:71" ht="12.9" customHeight="1" thickBot="1" x14ac:dyDescent="0.3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3"/>
      <c r="BS6" s="59">
        <f>COUNTIF(A14:BG281," ")</f>
        <v>0</v>
      </c>
    </row>
    <row r="7" spans="1:71" ht="15" customHeight="1" thickTop="1" x14ac:dyDescent="0.3">
      <c r="A7" s="69" t="s">
        <v>43</v>
      </c>
      <c r="B7" s="66"/>
      <c r="C7" s="66"/>
      <c r="D7" s="164">
        <v>2</v>
      </c>
      <c r="E7" s="158"/>
      <c r="F7" s="158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70"/>
      <c r="BS7" s="58" t="s">
        <v>35</v>
      </c>
    </row>
    <row r="8" spans="1:71" ht="15" customHeight="1" thickBot="1" x14ac:dyDescent="0.3">
      <c r="A8" s="165" t="s">
        <v>44</v>
      </c>
      <c r="B8" s="166"/>
      <c r="C8" s="166"/>
      <c r="D8" s="166"/>
      <c r="E8" s="166"/>
      <c r="F8" s="166"/>
      <c r="G8" s="166"/>
      <c r="H8" s="166"/>
      <c r="I8" s="158"/>
      <c r="J8" s="158"/>
      <c r="K8" s="158"/>
      <c r="L8" s="158"/>
      <c r="M8" s="158"/>
      <c r="N8" s="158"/>
      <c r="O8" s="158"/>
      <c r="P8" s="158"/>
      <c r="Q8" s="158"/>
      <c r="R8" s="158"/>
      <c r="BS8" s="59">
        <f>BS2+BS4+BS6</f>
        <v>144</v>
      </c>
    </row>
    <row r="9" spans="1:71" ht="15" customHeight="1" thickTop="1" x14ac:dyDescent="0.3">
      <c r="A9" s="167" t="s">
        <v>45</v>
      </c>
      <c r="B9" s="168"/>
      <c r="C9" s="168"/>
      <c r="D9" s="168"/>
      <c r="E9" s="168"/>
      <c r="F9" s="168"/>
      <c r="G9" s="168"/>
      <c r="H9" s="168"/>
      <c r="I9" s="158"/>
      <c r="J9" s="158"/>
      <c r="K9" s="158"/>
      <c r="L9" s="158"/>
      <c r="M9" s="158"/>
      <c r="N9" s="158"/>
      <c r="O9" s="158"/>
      <c r="P9" s="158"/>
      <c r="Q9" s="158"/>
      <c r="R9" s="158"/>
      <c r="BS9" s="58" t="s">
        <v>36</v>
      </c>
    </row>
    <row r="10" spans="1:71" ht="15" customHeight="1" thickBot="1" x14ac:dyDescent="0.3">
      <c r="A10" s="171" t="s">
        <v>46</v>
      </c>
      <c r="B10" s="172"/>
      <c r="C10" s="172"/>
      <c r="D10" s="172"/>
      <c r="E10" s="172"/>
      <c r="F10" s="172"/>
      <c r="G10" s="172"/>
      <c r="H10" s="172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BS10" s="61">
        <f>(BS8-BS4-BS2)/BS8</f>
        <v>0</v>
      </c>
    </row>
    <row r="11" spans="1:71" ht="15" customHeight="1" thickTop="1" x14ac:dyDescent="0.25">
      <c r="A11" s="82" t="s">
        <v>50</v>
      </c>
      <c r="BS11" t="s">
        <v>37</v>
      </c>
    </row>
    <row r="12" spans="1:71" ht="12.9" customHeight="1" x14ac:dyDescent="0.25">
      <c r="A12" s="93" t="str">
        <f>IF(Sol!$D$5="OFF","     ","In journal entries, dates will not be graded. In the general ledger accounts, only the final balance of the account will be")</f>
        <v>In journal entries, dates will not be graded. In the general ledger accounts, only the final balance of the account will be</v>
      </c>
      <c r="BS12" t="s">
        <v>38</v>
      </c>
    </row>
    <row r="13" spans="1:71" ht="12.9" customHeight="1" x14ac:dyDescent="0.25">
      <c r="A13" s="93" t="str">
        <f>IF(Sol!$D$5="OFF","     ","graded. For correct grading in the trial balance, enter a zero where you would otherwise leave an amount cell blank.")</f>
        <v>graded. For correct grading in the trial balance, enter a zero where you would otherwise leave an amount cell blank.</v>
      </c>
      <c r="BS13" t="s">
        <v>39</v>
      </c>
    </row>
    <row r="14" spans="1:71" ht="12.9" customHeight="1" x14ac:dyDescent="0.3">
      <c r="A14" s="93" t="str">
        <f>IF(Sol!$D$5="OFF","     ","An asterisk (*) will appear to the right of incorrect entries in outlined answer cells. The essay answer will not be graded.")</f>
        <v>An asterisk (*) will appear to the right of incorrect entries in outlined answer cells. The essay answer will not be graded.</v>
      </c>
      <c r="BS14" s="58" t="s">
        <v>40</v>
      </c>
    </row>
    <row r="15" spans="1:71" ht="13.5" customHeight="1" x14ac:dyDescent="0.3">
      <c r="BS15" s="58"/>
    </row>
    <row r="16" spans="1:71" ht="19.5" customHeight="1" x14ac:dyDescent="0.3">
      <c r="A16" s="83" t="s">
        <v>2</v>
      </c>
      <c r="B16" s="170" t="s">
        <v>22</v>
      </c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72" t="s">
        <v>48</v>
      </c>
      <c r="O16" s="34"/>
      <c r="BS16" s="58" t="s">
        <v>41</v>
      </c>
    </row>
    <row r="17" spans="2:71" ht="13.8" x14ac:dyDescent="0.3">
      <c r="B17" s="24"/>
      <c r="C17" s="14"/>
      <c r="D17" s="14"/>
      <c r="E17" s="14"/>
      <c r="F17" s="14"/>
      <c r="G17" s="14"/>
      <c r="H17" s="14"/>
      <c r="I17" s="14"/>
      <c r="J17" s="75" t="s">
        <v>14</v>
      </c>
      <c r="K17" s="14"/>
      <c r="L17" s="14"/>
      <c r="M17" s="14"/>
      <c r="N17" s="14"/>
      <c r="O17" s="26"/>
      <c r="BS17" s="62" t="s">
        <v>42</v>
      </c>
    </row>
    <row r="18" spans="2:71" x14ac:dyDescent="0.25">
      <c r="B18" s="5"/>
      <c r="C18" s="71" t="s">
        <v>12</v>
      </c>
      <c r="D18" s="71"/>
      <c r="E18" s="169" t="s">
        <v>19</v>
      </c>
      <c r="F18" s="169"/>
      <c r="G18" s="169"/>
      <c r="H18" s="169"/>
      <c r="I18" s="71"/>
      <c r="J18" s="71" t="s">
        <v>15</v>
      </c>
      <c r="K18" s="71"/>
      <c r="L18" s="71" t="s">
        <v>20</v>
      </c>
      <c r="M18" s="71"/>
      <c r="N18" s="71" t="s">
        <v>21</v>
      </c>
      <c r="O18" s="7"/>
    </row>
    <row r="19" spans="2:71" x14ac:dyDescent="0.25">
      <c r="B19" s="24"/>
      <c r="C19" s="25">
        <v>2019</v>
      </c>
      <c r="D19" s="25"/>
      <c r="E19" s="14"/>
      <c r="F19" s="14"/>
      <c r="G19" s="14"/>
      <c r="H19" s="14"/>
      <c r="I19" s="14"/>
      <c r="J19" s="25"/>
      <c r="K19" s="25"/>
      <c r="L19" s="25"/>
      <c r="M19" s="25"/>
      <c r="N19" s="25"/>
      <c r="O19" s="26"/>
    </row>
    <row r="20" spans="2:71" ht="14.1" customHeight="1" x14ac:dyDescent="0.25">
      <c r="B20" s="1"/>
      <c r="C20" s="2" t="s">
        <v>55</v>
      </c>
      <c r="D20" s="33"/>
      <c r="E20" s="154"/>
      <c r="F20" s="155"/>
      <c r="G20" s="155"/>
      <c r="H20" s="156"/>
      <c r="I20" s="51" t="str">
        <f>IF(Sol!$D$5="OFF","",IF(E20="","  ",IF(AND(E20&lt;&gt;"",E20&lt;&gt;Sol!E20),"*"," ")))</f>
        <v xml:space="preserve">  </v>
      </c>
      <c r="J20" s="53"/>
      <c r="K20" s="51" t="str">
        <f>IF(Sol!$D$5="OFF","",IF(J20="","  ",IF(AND(J20&lt;&gt;"",J20&lt;&gt;Sol!J20),"*"," ")))</f>
        <v xml:space="preserve">  </v>
      </c>
      <c r="L20" s="12"/>
      <c r="M20" s="51" t="str">
        <f>IF(Sol!$D$5="OFF","",IF(L20="","  ",IF(AND(L20&lt;&gt;"",L20&lt;&gt;Sol!L20),"*"," ")))</f>
        <v xml:space="preserve">  </v>
      </c>
      <c r="N20" s="2"/>
      <c r="O20" s="43"/>
      <c r="Q20" t="s">
        <v>8</v>
      </c>
    </row>
    <row r="21" spans="2:71" ht="14.1" customHeight="1" x14ac:dyDescent="0.25">
      <c r="B21" s="1"/>
      <c r="C21" s="2"/>
      <c r="D21" s="2"/>
      <c r="E21" s="145"/>
      <c r="F21" s="146"/>
      <c r="G21" s="146"/>
      <c r="H21" s="147"/>
      <c r="I21" s="51" t="str">
        <f>IF(Sol!$D$5="OFF","",IF(E21="","  ",IF(AND(E21&lt;&gt;"",E21&lt;&gt;Sol!E21),"*"," ")))</f>
        <v xml:space="preserve">  </v>
      </c>
      <c r="J21" s="53"/>
      <c r="K21" s="51" t="str">
        <f>IF(Sol!$D$5="OFF","",IF(J21="","  ",IF(AND(J21&lt;&gt;"",J21&lt;&gt;Sol!J21),"*"," ")))</f>
        <v xml:space="preserve">  </v>
      </c>
      <c r="L21" s="2"/>
      <c r="M21" s="44"/>
      <c r="N21" s="12"/>
      <c r="O21" s="73" t="str">
        <f>IF(Sol!$D$5="OFF","",IF(N21="","  ",IF(AND(N21&lt;&gt;"",N21&lt;&gt;Sol!N21),"*"," ")))</f>
        <v xml:space="preserve">  </v>
      </c>
      <c r="Q21" t="s">
        <v>7</v>
      </c>
    </row>
    <row r="22" spans="2:71" ht="14.1" customHeight="1" x14ac:dyDescent="0.25">
      <c r="B22" s="1"/>
      <c r="C22" s="2"/>
      <c r="D22" s="2"/>
      <c r="E22" s="9"/>
      <c r="F22" s="9"/>
      <c r="G22" s="9"/>
      <c r="H22" s="9"/>
      <c r="I22" s="45"/>
      <c r="J22" s="55"/>
      <c r="K22" s="56" t="str">
        <f>IF(OR(J22="",J22=Sol!J22),"","*")</f>
        <v/>
      </c>
      <c r="L22" s="2"/>
      <c r="M22" s="44"/>
      <c r="N22" s="2"/>
      <c r="O22" s="3"/>
      <c r="Q22" t="s">
        <v>4</v>
      </c>
    </row>
    <row r="23" spans="2:71" ht="14.1" customHeight="1" x14ac:dyDescent="0.25">
      <c r="B23" s="1"/>
      <c r="C23" s="2"/>
      <c r="D23" s="33"/>
      <c r="E23" s="154"/>
      <c r="F23" s="155"/>
      <c r="G23" s="155"/>
      <c r="H23" s="156"/>
      <c r="I23" s="51" t="str">
        <f>IF(Sol!$D$5="OFF","",IF(E23="","  ",IF(AND(E23&lt;&gt;"",E23&lt;&gt;Sol!E23),"*"," ")))</f>
        <v xml:space="preserve">  </v>
      </c>
      <c r="J23" s="53"/>
      <c r="K23" s="51" t="str">
        <f>IF(Sol!$D$5="OFF","",IF(J23="","  ",IF(AND(J23&lt;&gt;"",J23&lt;&gt;Sol!J23),"*"," ")))</f>
        <v xml:space="preserve">  </v>
      </c>
      <c r="L23" s="12"/>
      <c r="M23" s="51" t="str">
        <f>IF(Sol!$D$5="OFF","",IF(L23="","  ",IF(AND(L23&lt;&gt;"",L23&lt;&gt;Sol!L23),"*"," ")))</f>
        <v xml:space="preserve">  </v>
      </c>
      <c r="N23" s="2"/>
      <c r="O23" s="43"/>
      <c r="Q23" t="s">
        <v>24</v>
      </c>
    </row>
    <row r="24" spans="2:71" ht="14.1" customHeight="1" x14ac:dyDescent="0.25">
      <c r="B24" s="1"/>
      <c r="C24" s="2"/>
      <c r="D24" s="2"/>
      <c r="E24" s="145"/>
      <c r="F24" s="146"/>
      <c r="G24" s="146"/>
      <c r="H24" s="147"/>
      <c r="I24" s="51" t="str">
        <f>IF(Sol!$D$5="OFF","",IF(E24="","  ",IF(AND(E24&lt;&gt;"",E24&lt;&gt;Sol!E24),"*"," ")))</f>
        <v xml:space="preserve">  </v>
      </c>
      <c r="J24" s="53"/>
      <c r="K24" s="51" t="str">
        <f>IF(Sol!$D$5="OFF","",IF(J24="","  ",IF(AND(J24&lt;&gt;"",J24&lt;&gt;Sol!J24),"*"," ")))</f>
        <v xml:space="preserve">  </v>
      </c>
      <c r="L24" s="2"/>
      <c r="M24" s="44"/>
      <c r="N24" s="12"/>
      <c r="O24" s="73" t="str">
        <f>IF(Sol!$D$5="OFF","",IF(N24="","  ",IF(AND(N24&lt;&gt;"",N24&lt;&gt;Sol!N24),"*"," ")))</f>
        <v xml:space="preserve">  </v>
      </c>
      <c r="Q24" t="s">
        <v>9</v>
      </c>
    </row>
    <row r="25" spans="2:71" ht="14.1" customHeight="1" x14ac:dyDescent="0.25">
      <c r="B25" s="1"/>
      <c r="C25" s="2"/>
      <c r="D25" s="2"/>
      <c r="E25" s="35"/>
      <c r="F25" s="35"/>
      <c r="G25" s="35"/>
      <c r="H25" s="35"/>
      <c r="I25" s="45"/>
      <c r="J25" s="54"/>
      <c r="K25" s="56" t="str">
        <f>IF(OR(J25="",J25=Sol!J25),"","*")</f>
        <v/>
      </c>
      <c r="L25" s="2"/>
      <c r="M25" s="44"/>
      <c r="N25" s="2"/>
      <c r="O25" s="3"/>
      <c r="Q25" t="s">
        <v>56</v>
      </c>
    </row>
    <row r="26" spans="2:71" ht="14.1" customHeight="1" x14ac:dyDescent="0.25">
      <c r="B26" s="1"/>
      <c r="C26" s="2"/>
      <c r="D26" s="33"/>
      <c r="E26" s="154"/>
      <c r="F26" s="155"/>
      <c r="G26" s="155"/>
      <c r="H26" s="156"/>
      <c r="I26" s="51" t="str">
        <f>IF(Sol!$D$5="OFF","",IF(E26="","  ",IF(AND(E26&lt;&gt;"",E26&lt;&gt;Sol!E26),"*"," ")))</f>
        <v xml:space="preserve">  </v>
      </c>
      <c r="J26" s="53"/>
      <c r="K26" s="51" t="str">
        <f>IF(Sol!$D$5="OFF","",IF(J26="","  ",IF(AND(J26&lt;&gt;"",J26&lt;&gt;Sol!J26),"*"," ")))</f>
        <v xml:space="preserve">  </v>
      </c>
      <c r="L26" s="12"/>
      <c r="M26" s="51" t="str">
        <f>IF(Sol!$D$5="OFF","",IF(L26="","  ",IF(AND(L26&lt;&gt;"",L26&lt;&gt;Sol!L26),"*"," ")))</f>
        <v xml:space="preserve">  </v>
      </c>
      <c r="N26" s="2"/>
      <c r="O26" s="43"/>
      <c r="Q26" t="s">
        <v>57</v>
      </c>
    </row>
    <row r="27" spans="2:71" ht="14.1" customHeight="1" x14ac:dyDescent="0.25">
      <c r="B27" s="1"/>
      <c r="C27" s="2"/>
      <c r="D27" s="2"/>
      <c r="E27" s="145"/>
      <c r="F27" s="146"/>
      <c r="G27" s="146"/>
      <c r="H27" s="147"/>
      <c r="I27" s="51" t="str">
        <f>IF(Sol!$D$5="OFF","",IF(E27="","  ",IF(AND(E27&lt;&gt;"",E27&lt;&gt;Sol!E27),"*"," ")))</f>
        <v xml:space="preserve">  </v>
      </c>
      <c r="J27" s="53"/>
      <c r="K27" s="51" t="str">
        <f>IF(Sol!$D$5="OFF","",IF(J27="","  ",IF(AND(J27&lt;&gt;"",J27&lt;&gt;Sol!J27),"*"," ")))</f>
        <v xml:space="preserve">  </v>
      </c>
      <c r="L27" s="2"/>
      <c r="M27" s="44"/>
      <c r="N27" s="12"/>
      <c r="O27" s="73" t="str">
        <f>IF(Sol!$D$5="OFF","",IF(N27="","  ",IF(AND(N27&lt;&gt;"",N27&lt;&gt;Sol!N27),"*"," ")))</f>
        <v xml:space="preserve">  </v>
      </c>
      <c r="Q27" t="s">
        <v>11</v>
      </c>
    </row>
    <row r="28" spans="2:71" ht="14.1" customHeight="1" x14ac:dyDescent="0.25">
      <c r="B28" s="1"/>
      <c r="C28" s="2"/>
      <c r="D28" s="2"/>
      <c r="E28" s="145"/>
      <c r="F28" s="146"/>
      <c r="G28" s="146"/>
      <c r="H28" s="147"/>
      <c r="I28" s="51" t="str">
        <f>IF(Sol!$D$5="OFF","",IF(E28="","  ",IF(AND(E28&lt;&gt;"",E28&lt;&gt;Sol!E28),"*"," ")))</f>
        <v xml:space="preserve">  </v>
      </c>
      <c r="J28" s="53"/>
      <c r="K28" s="51" t="str">
        <f>IF(Sol!$D$5="OFF","",IF(J28="","  ",IF(AND(J28&lt;&gt;"",J28&lt;&gt;Sol!J28),"*"," ")))</f>
        <v xml:space="preserve">  </v>
      </c>
      <c r="L28" s="2"/>
      <c r="M28" s="44"/>
      <c r="N28" s="12"/>
      <c r="O28" s="73" t="str">
        <f>IF(Sol!$D$5="OFF","",IF(N28="","  ",IF(AND(N28&lt;&gt;"",N28&lt;&gt;Sol!N28),"*"," ")))</f>
        <v xml:space="preserve">  </v>
      </c>
      <c r="Q28" t="s">
        <v>27</v>
      </c>
    </row>
    <row r="29" spans="2:71" ht="14.1" customHeight="1" x14ac:dyDescent="0.25">
      <c r="B29" s="1"/>
      <c r="C29" s="2"/>
      <c r="D29" s="2"/>
      <c r="E29" s="35"/>
      <c r="F29" s="35"/>
      <c r="G29" s="35"/>
      <c r="H29" s="35"/>
      <c r="I29" s="45"/>
      <c r="J29" s="54"/>
      <c r="K29" s="56" t="str">
        <f>IF(OR(J29="",J29=Sol!J29),"","*")</f>
        <v/>
      </c>
      <c r="L29" s="2"/>
      <c r="M29" s="44"/>
      <c r="N29" s="2"/>
      <c r="O29" s="3"/>
      <c r="Q29" t="s">
        <v>26</v>
      </c>
    </row>
    <row r="30" spans="2:71" ht="14.1" customHeight="1" x14ac:dyDescent="0.25">
      <c r="B30" s="1"/>
      <c r="C30" s="2"/>
      <c r="D30" s="33"/>
      <c r="E30" s="154"/>
      <c r="F30" s="155"/>
      <c r="G30" s="155"/>
      <c r="H30" s="156"/>
      <c r="I30" s="51" t="str">
        <f>IF(Sol!$D$5="OFF","",IF(E30="","  ",IF(AND(E30&lt;&gt;"",E30&lt;&gt;Sol!E30),"*"," ")))</f>
        <v xml:space="preserve">  </v>
      </c>
      <c r="J30" s="53"/>
      <c r="K30" s="51" t="str">
        <f>IF(Sol!$D$5="OFF","",IF(J30="","  ",IF(AND(J30&lt;&gt;"",J30&lt;&gt;Sol!J30),"*"," ")))</f>
        <v xml:space="preserve">  </v>
      </c>
      <c r="L30" s="12"/>
      <c r="M30" s="51" t="str">
        <f>IF(Sol!$D$5="OFF","",IF(L30="","  ",IF(AND(L30&lt;&gt;"",L30&lt;&gt;Sol!L30),"*"," ")))</f>
        <v xml:space="preserve">  </v>
      </c>
      <c r="N30" s="91"/>
      <c r="O30" s="52"/>
      <c r="Q30" t="s">
        <v>23</v>
      </c>
    </row>
    <row r="31" spans="2:71" ht="14.1" customHeight="1" x14ac:dyDescent="0.25">
      <c r="B31" s="1"/>
      <c r="C31" s="2"/>
      <c r="D31" s="2"/>
      <c r="E31" s="145"/>
      <c r="F31" s="146"/>
      <c r="G31" s="146"/>
      <c r="H31" s="147"/>
      <c r="I31" s="51" t="str">
        <f>IF(Sol!$D$5="OFF","",IF(E31="","  ",IF(AND(E31&lt;&gt;"",E31&lt;&gt;Sol!E31),"*"," ")))</f>
        <v xml:space="preserve">  </v>
      </c>
      <c r="J31" s="53"/>
      <c r="K31" s="51" t="str">
        <f>IF(Sol!$D$5="OFF","",IF(J31="","  ",IF(AND(J31&lt;&gt;"",J31&lt;&gt;Sol!J31),"*"," ")))</f>
        <v xml:space="preserve">  </v>
      </c>
      <c r="L31" s="2"/>
      <c r="M31" s="44"/>
      <c r="N31" s="12"/>
      <c r="O31" s="73" t="str">
        <f>IF(Sol!$D$5="OFF","",IF(N31="","  ",IF(AND(N31&lt;&gt;"",N31&lt;&gt;Sol!N31),"*"," ")))</f>
        <v xml:space="preserve">  </v>
      </c>
      <c r="Q31" t="s">
        <v>10</v>
      </c>
    </row>
    <row r="32" spans="2:71" ht="14.1" customHeight="1" x14ac:dyDescent="0.25">
      <c r="B32" s="1"/>
      <c r="C32" s="2"/>
      <c r="D32" s="2"/>
      <c r="E32" s="35"/>
      <c r="F32" s="35"/>
      <c r="G32" s="35"/>
      <c r="H32" s="35"/>
      <c r="I32" s="45"/>
      <c r="J32" s="54"/>
      <c r="K32" s="56" t="str">
        <f>IF(OR(J32="",J32=Sol!J32),"","*")</f>
        <v/>
      </c>
      <c r="L32" s="2"/>
      <c r="M32" s="44"/>
      <c r="N32" s="2"/>
      <c r="O32" s="3"/>
      <c r="Q32" s="144" t="s">
        <v>5</v>
      </c>
    </row>
    <row r="33" spans="2:17" ht="14.1" customHeight="1" x14ac:dyDescent="0.25">
      <c r="B33" s="1"/>
      <c r="C33" s="2"/>
      <c r="D33" s="33"/>
      <c r="E33" s="154"/>
      <c r="F33" s="155"/>
      <c r="G33" s="155"/>
      <c r="H33" s="156"/>
      <c r="I33" s="51" t="str">
        <f>IF(Sol!$D$5="OFF","",IF(E33="","  ",IF(AND(E33&lt;&gt;"",E33&lt;&gt;Sol!E33),"*"," ")))</f>
        <v xml:space="preserve">  </v>
      </c>
      <c r="J33" s="53"/>
      <c r="K33" s="51" t="str">
        <f>IF(Sol!$D$5="OFF","",IF(J33="","  ",IF(AND(J33&lt;&gt;"",J33&lt;&gt;Sol!J33),"*"," ")))</f>
        <v xml:space="preserve">  </v>
      </c>
      <c r="L33" s="12"/>
      <c r="M33" s="51" t="str">
        <f>IF(Sol!$D$5="OFF","",IF(L33="","  ",IF(AND(L33&lt;&gt;"",L33&lt;&gt;Sol!L33),"*"," ")))</f>
        <v xml:space="preserve">  </v>
      </c>
      <c r="N33" s="2"/>
      <c r="O33" s="43"/>
      <c r="Q33" t="s">
        <v>25</v>
      </c>
    </row>
    <row r="34" spans="2:17" ht="14.1" customHeight="1" x14ac:dyDescent="0.25">
      <c r="B34" s="1"/>
      <c r="C34" s="2"/>
      <c r="D34" s="2"/>
      <c r="E34" s="145"/>
      <c r="F34" s="146"/>
      <c r="G34" s="146"/>
      <c r="H34" s="147"/>
      <c r="I34" s="51" t="str">
        <f>IF(Sol!$D$5="OFF","",IF(E34="","  ",IF(AND(E34&lt;&gt;"",E34&lt;&gt;Sol!E34),"*"," ")))</f>
        <v xml:space="preserve">  </v>
      </c>
      <c r="J34" s="53"/>
      <c r="K34" s="51" t="str">
        <f>IF(Sol!$D$5="OFF","",IF(J34="","  ",IF(AND(J34&lt;&gt;"",J34&lt;&gt;Sol!J34),"*"," ")))</f>
        <v xml:space="preserve">  </v>
      </c>
      <c r="L34" s="2"/>
      <c r="M34" s="44"/>
      <c r="N34" s="12"/>
      <c r="O34" s="73" t="str">
        <f>IF(Sol!$D$5="OFF","",IF(N34="","  ",IF(AND(N34&lt;&gt;"",N34&lt;&gt;Sol!N34),"*"," ")))</f>
        <v xml:space="preserve">  </v>
      </c>
      <c r="Q34" t="s">
        <v>29</v>
      </c>
    </row>
    <row r="35" spans="2:17" ht="14.1" customHeight="1" x14ac:dyDescent="0.25">
      <c r="B35" s="1"/>
      <c r="C35" s="2"/>
      <c r="D35" s="2"/>
      <c r="E35" s="35"/>
      <c r="F35" s="35"/>
      <c r="G35" s="35"/>
      <c r="H35" s="35"/>
      <c r="I35" s="45"/>
      <c r="J35" s="54"/>
      <c r="K35" s="56" t="str">
        <f>IF(OR(J35="",J35=Sol!J35),"","*")</f>
        <v/>
      </c>
      <c r="L35" s="2"/>
      <c r="M35" s="44"/>
      <c r="N35" s="2"/>
      <c r="O35" s="3"/>
      <c r="Q35" t="s">
        <v>28</v>
      </c>
    </row>
    <row r="36" spans="2:17" ht="14.1" customHeight="1" x14ac:dyDescent="0.25">
      <c r="B36" s="1"/>
      <c r="C36" s="2"/>
      <c r="D36" s="33"/>
      <c r="E36" s="154"/>
      <c r="F36" s="155"/>
      <c r="G36" s="155"/>
      <c r="H36" s="156"/>
      <c r="I36" s="51" t="str">
        <f>IF(Sol!$D$5="OFF","",IF(E36="","  ",IF(AND(E36&lt;&gt;"",E36&lt;&gt;Sol!E36),"*"," ")))</f>
        <v xml:space="preserve">  </v>
      </c>
      <c r="J36" s="53"/>
      <c r="K36" s="51" t="str">
        <f>IF(Sol!$D$5="OFF","",IF(J36="","  ",IF(AND(J36&lt;&gt;"",J36&lt;&gt;Sol!J36),"*"," ")))</f>
        <v xml:space="preserve">  </v>
      </c>
      <c r="L36" s="12"/>
      <c r="M36" s="51" t="str">
        <f>IF(Sol!$D$5="OFF","",IF(L36="","  ",IF(AND(L36&lt;&gt;"",L36&lt;&gt;Sol!L36),"*"," ")))</f>
        <v xml:space="preserve">  </v>
      </c>
      <c r="N36" s="2"/>
      <c r="O36" s="43"/>
      <c r="Q36" t="s">
        <v>27</v>
      </c>
    </row>
    <row r="37" spans="2:17" ht="14.1" customHeight="1" x14ac:dyDescent="0.25">
      <c r="B37" s="1"/>
      <c r="C37" s="2"/>
      <c r="D37" s="2"/>
      <c r="E37" s="145"/>
      <c r="F37" s="146"/>
      <c r="G37" s="146"/>
      <c r="H37" s="147"/>
      <c r="I37" s="51" t="str">
        <f>IF(Sol!$D$5="OFF","",IF(E37="","  ",IF(AND(E37&lt;&gt;"",E37&lt;&gt;Sol!E37),"*"," ")))</f>
        <v xml:space="preserve">  </v>
      </c>
      <c r="J37" s="53"/>
      <c r="K37" s="51" t="str">
        <f>IF(Sol!$D$5="OFF","",IF(J37="","  ",IF(AND(J37&lt;&gt;"",J37&lt;&gt;Sol!J37),"*"," ")))</f>
        <v xml:space="preserve">  </v>
      </c>
      <c r="L37" s="2"/>
      <c r="M37" s="44"/>
      <c r="N37" s="12"/>
      <c r="O37" s="73" t="str">
        <f>IF(Sol!$D$5="OFF","",IF(N37="","  ",IF(AND(N37&lt;&gt;"",N37&lt;&gt;Sol!N37),"*"," ")))</f>
        <v xml:space="preserve">  </v>
      </c>
    </row>
    <row r="38" spans="2:17" ht="14.1" customHeight="1" x14ac:dyDescent="0.25">
      <c r="B38" s="1"/>
      <c r="C38" s="2"/>
      <c r="D38" s="2"/>
      <c r="E38" s="35"/>
      <c r="F38" s="35"/>
      <c r="G38" s="35"/>
      <c r="H38" s="35"/>
      <c r="I38" s="45"/>
      <c r="J38" s="54"/>
      <c r="K38" s="56" t="str">
        <f>IF(OR(J38="",J38=Sol!J49),"","*")</f>
        <v/>
      </c>
      <c r="L38" s="2"/>
      <c r="M38" s="44"/>
      <c r="N38" s="2"/>
      <c r="O38" s="3"/>
    </row>
    <row r="39" spans="2:17" ht="14.1" customHeight="1" x14ac:dyDescent="0.25">
      <c r="B39" s="1"/>
      <c r="C39" s="2"/>
      <c r="D39" s="33"/>
      <c r="E39" s="154"/>
      <c r="F39" s="155"/>
      <c r="G39" s="155"/>
      <c r="H39" s="156"/>
      <c r="I39" s="51" t="str">
        <f>IF(Sol!$D$5="OFF","",IF(E39="","  ",IF(AND(E39&lt;&gt;"",E39&lt;&gt;Sol!E39),"*"," ")))</f>
        <v xml:space="preserve">  </v>
      </c>
      <c r="J39" s="53"/>
      <c r="K39" s="51" t="str">
        <f>IF(Sol!$D$5="OFF","",IF(J39="","  ",IF(AND(J39&lt;&gt;"",J39&lt;&gt;Sol!J39),"*"," ")))</f>
        <v xml:space="preserve">  </v>
      </c>
      <c r="L39" s="12"/>
      <c r="M39" s="51" t="str">
        <f>IF(Sol!$D$5="OFF","",IF(L39="","  ",IF(AND(L39&lt;&gt;"",L39&lt;&gt;Sol!L39),"*"," ")))</f>
        <v xml:space="preserve">  </v>
      </c>
      <c r="N39" s="2"/>
      <c r="O39" s="43"/>
    </row>
    <row r="40" spans="2:17" ht="14.1" customHeight="1" x14ac:dyDescent="0.25">
      <c r="B40" s="1"/>
      <c r="C40" s="2"/>
      <c r="D40" s="2"/>
      <c r="E40" s="145"/>
      <c r="F40" s="146"/>
      <c r="G40" s="146"/>
      <c r="H40" s="147"/>
      <c r="I40" s="51" t="str">
        <f>IF(Sol!$D$5="OFF","",IF(E40="","  ",IF(AND(E40&lt;&gt;"",E40&lt;&gt;Sol!E40),"*"," ")))</f>
        <v xml:space="preserve">  </v>
      </c>
      <c r="J40" s="53"/>
      <c r="K40" s="51" t="str">
        <f>IF(Sol!$D$5="OFF","",IF(J40="","  ",IF(AND(J40&lt;&gt;"",J40&lt;&gt;Sol!J40),"*"," ")))</f>
        <v xml:space="preserve">  </v>
      </c>
      <c r="L40" s="2"/>
      <c r="M40" s="44"/>
      <c r="N40" s="12"/>
      <c r="O40" s="73" t="str">
        <f>IF(Sol!$D$5="OFF","",IF(N40="","  ",IF(AND(N40&lt;&gt;"",N40&lt;&gt;Sol!N40),"*"," ")))</f>
        <v xml:space="preserve">  </v>
      </c>
    </row>
    <row r="41" spans="2:17" x14ac:dyDescent="0.25">
      <c r="B41" s="5"/>
      <c r="C41" s="6"/>
      <c r="D41" s="6"/>
      <c r="E41" s="36"/>
      <c r="F41" s="36"/>
      <c r="G41" s="36"/>
      <c r="H41" s="36"/>
      <c r="I41" s="46"/>
      <c r="J41" s="37"/>
      <c r="K41" s="38"/>
      <c r="L41" s="39"/>
      <c r="M41" s="38"/>
      <c r="N41" s="39"/>
      <c r="O41" s="7"/>
    </row>
    <row r="43" spans="2:17" x14ac:dyDescent="0.25">
      <c r="B43" s="170" t="s">
        <v>22</v>
      </c>
      <c r="C43" s="148"/>
      <c r="D43" s="148"/>
      <c r="E43" s="148"/>
      <c r="F43" s="148"/>
      <c r="G43" s="148"/>
      <c r="H43" s="148"/>
      <c r="I43" s="148"/>
      <c r="J43" s="148"/>
      <c r="K43" s="148"/>
      <c r="L43" s="148"/>
      <c r="M43" s="148"/>
      <c r="N43" s="72" t="s">
        <v>49</v>
      </c>
      <c r="O43" s="34"/>
    </row>
    <row r="44" spans="2:17" x14ac:dyDescent="0.25">
      <c r="B44" s="24"/>
      <c r="C44" s="14"/>
      <c r="D44" s="14"/>
      <c r="E44" s="14"/>
      <c r="F44" s="14"/>
      <c r="G44" s="14"/>
      <c r="H44" s="14"/>
      <c r="I44" s="14"/>
      <c r="J44" s="75" t="s">
        <v>14</v>
      </c>
      <c r="K44" s="14"/>
      <c r="L44" s="14"/>
      <c r="M44" s="14"/>
      <c r="N44" s="14"/>
      <c r="O44" s="26"/>
    </row>
    <row r="45" spans="2:17" x14ac:dyDescent="0.25">
      <c r="B45" s="5"/>
      <c r="C45" s="71" t="s">
        <v>12</v>
      </c>
      <c r="D45" s="71"/>
      <c r="E45" s="169" t="s">
        <v>19</v>
      </c>
      <c r="F45" s="169"/>
      <c r="G45" s="169"/>
      <c r="H45" s="169"/>
      <c r="I45" s="71"/>
      <c r="J45" s="71" t="s">
        <v>15</v>
      </c>
      <c r="K45" s="71"/>
      <c r="L45" s="71" t="s">
        <v>20</v>
      </c>
      <c r="M45" s="71"/>
      <c r="N45" s="71" t="s">
        <v>21</v>
      </c>
      <c r="O45" s="7"/>
    </row>
    <row r="46" spans="2:17" x14ac:dyDescent="0.25">
      <c r="B46" s="24"/>
      <c r="C46" s="25">
        <v>2019</v>
      </c>
      <c r="D46" s="25"/>
      <c r="E46" s="14"/>
      <c r="F46" s="14"/>
      <c r="G46" s="14"/>
      <c r="H46" s="14"/>
      <c r="I46" s="14"/>
      <c r="J46" s="25"/>
      <c r="K46" s="25"/>
      <c r="L46" s="25"/>
      <c r="M46" s="25"/>
      <c r="N46" s="25"/>
      <c r="O46" s="26"/>
    </row>
    <row r="47" spans="2:17" ht="14.1" customHeight="1" x14ac:dyDescent="0.25">
      <c r="B47" s="1"/>
      <c r="C47" s="2" t="s">
        <v>55</v>
      </c>
      <c r="D47" s="33"/>
      <c r="E47" s="154"/>
      <c r="F47" s="155"/>
      <c r="G47" s="155"/>
      <c r="H47" s="156"/>
      <c r="I47" s="51" t="str">
        <f>IF(Sol!$D$5="OFF","",IF(E47="","  ",IF(AND(E47&lt;&gt;"",E47&lt;&gt;Sol!E47),"*"," ")))</f>
        <v xml:space="preserve">  </v>
      </c>
      <c r="J47" s="53"/>
      <c r="K47" s="51" t="str">
        <f>IF(Sol!$D$5="OFF","",IF(J47="","  ",IF(AND(J47&lt;&gt;"",J47&lt;&gt;Sol!J47),"*"," ")))</f>
        <v xml:space="preserve">  </v>
      </c>
      <c r="L47" s="12"/>
      <c r="M47" s="51" t="str">
        <f>IF(Sol!$D$5="OFF","",IF(L47="","  ",IF(AND(L47&lt;&gt;"",L47&lt;&gt;Sol!L47),"*"," ")))</f>
        <v xml:space="preserve">  </v>
      </c>
      <c r="N47" s="2"/>
      <c r="O47" s="43"/>
    </row>
    <row r="48" spans="2:17" ht="14.1" customHeight="1" x14ac:dyDescent="0.25">
      <c r="B48" s="1"/>
      <c r="C48" s="2"/>
      <c r="D48" s="2"/>
      <c r="E48" s="145"/>
      <c r="F48" s="146"/>
      <c r="G48" s="146"/>
      <c r="H48" s="147"/>
      <c r="I48" s="51" t="str">
        <f>IF(Sol!$D$5="OFF","",IF(E48="","  ",IF(AND(E48&lt;&gt;"",E48&lt;&gt;Sol!E48),"*"," ")))</f>
        <v xml:space="preserve">  </v>
      </c>
      <c r="J48" s="53"/>
      <c r="K48" s="51" t="str">
        <f>IF(Sol!$D$5="OFF","",IF(J48="","  ",IF(AND(J48&lt;&gt;"",J48&lt;&gt;Sol!J48),"*"," ")))</f>
        <v xml:space="preserve">  </v>
      </c>
      <c r="L48" s="2"/>
      <c r="M48" s="44"/>
      <c r="N48" s="12"/>
      <c r="O48" s="73" t="str">
        <f>IF(Sol!$D$5="OFF","",IF(N48="","  ",IF(AND(N48&lt;&gt;"",N48&lt;&gt;Sol!N48),"*"," ")))</f>
        <v xml:space="preserve">  </v>
      </c>
    </row>
    <row r="49" spans="2:15" ht="14.1" customHeight="1" x14ac:dyDescent="0.25">
      <c r="B49" s="1"/>
      <c r="C49" s="2"/>
      <c r="D49" s="2"/>
      <c r="E49" s="35"/>
      <c r="F49" s="35"/>
      <c r="G49" s="35"/>
      <c r="H49" s="35"/>
      <c r="I49" s="45"/>
      <c r="J49" s="54"/>
      <c r="K49" s="56"/>
      <c r="L49" s="2"/>
      <c r="M49" s="44"/>
      <c r="N49" s="2"/>
      <c r="O49" s="52"/>
    </row>
    <row r="50" spans="2:15" ht="14.1" customHeight="1" x14ac:dyDescent="0.25">
      <c r="B50" s="1"/>
      <c r="C50" s="2"/>
      <c r="D50" s="33"/>
      <c r="E50" s="154"/>
      <c r="F50" s="155"/>
      <c r="G50" s="155"/>
      <c r="H50" s="156"/>
      <c r="I50" s="51" t="str">
        <f>IF(Sol!$D$5="OFF","",IF(E50="","  ",IF(AND(E50&lt;&gt;"",E50&lt;&gt;Sol!E50),"*"," ")))</f>
        <v xml:space="preserve">  </v>
      </c>
      <c r="J50" s="53"/>
      <c r="K50" s="51" t="str">
        <f>IF(Sol!$D$5="OFF","",IF(J50="","  ",IF(AND(J50&lt;&gt;"",J50&lt;&gt;Sol!J50),"*"," ")))</f>
        <v xml:space="preserve">  </v>
      </c>
      <c r="L50" s="12"/>
      <c r="M50" s="51" t="str">
        <f>IF(Sol!$D$5="OFF","",IF(L50="","  ",IF(AND(L50&lt;&gt;"",L50&lt;&gt;Sol!L50),"*"," ")))</f>
        <v xml:space="preserve">  </v>
      </c>
      <c r="N50" s="2"/>
      <c r="O50" s="52"/>
    </row>
    <row r="51" spans="2:15" ht="14.1" customHeight="1" x14ac:dyDescent="0.25">
      <c r="B51" s="1"/>
      <c r="C51" s="2"/>
      <c r="D51" s="2"/>
      <c r="E51" s="145"/>
      <c r="F51" s="146"/>
      <c r="G51" s="146"/>
      <c r="H51" s="147"/>
      <c r="I51" s="51" t="str">
        <f>IF(Sol!$D$5="OFF","",IF(E51="","  ",IF(AND(E51&lt;&gt;"",E51&lt;&gt;Sol!E51),"*"," ")))</f>
        <v xml:space="preserve">  </v>
      </c>
      <c r="J51" s="53"/>
      <c r="K51" s="51" t="str">
        <f>IF(Sol!$D$5="OFF","",IF(J51="","  ",IF(AND(J51&lt;&gt;"",J51&lt;&gt;Sol!J51),"*"," ")))</f>
        <v xml:space="preserve">  </v>
      </c>
      <c r="L51" s="2"/>
      <c r="M51" s="90"/>
      <c r="N51" s="12"/>
      <c r="O51" s="73" t="str">
        <f>IF(Sol!$D$5="OFF","",IF(N51="","  ",IF(AND(N51&lt;&gt;"",N51&lt;&gt;Sol!N51),"*"," ")))</f>
        <v xml:space="preserve">  </v>
      </c>
    </row>
    <row r="52" spans="2:15" ht="14.1" customHeight="1" x14ac:dyDescent="0.25">
      <c r="B52" s="1"/>
      <c r="C52" s="2"/>
      <c r="D52" s="2"/>
      <c r="E52" s="86"/>
      <c r="F52" s="86"/>
      <c r="G52" s="86"/>
      <c r="H52" s="86"/>
      <c r="I52" s="86"/>
      <c r="J52" s="2"/>
      <c r="K52" s="2"/>
      <c r="L52" s="2"/>
      <c r="M52" s="2"/>
      <c r="N52" s="2"/>
      <c r="O52" s="3"/>
    </row>
    <row r="53" spans="2:15" ht="14.1" customHeight="1" x14ac:dyDescent="0.25">
      <c r="B53" s="1"/>
      <c r="C53" s="2"/>
      <c r="D53" s="33"/>
      <c r="E53" s="154"/>
      <c r="F53" s="155"/>
      <c r="G53" s="155"/>
      <c r="H53" s="156"/>
      <c r="I53" s="51" t="str">
        <f>IF(Sol!$D$5="OFF","",IF(E53="","  ",IF(AND(E53&lt;&gt;"",E53&lt;&gt;Sol!E53),"*"," ")))</f>
        <v xml:space="preserve">  </v>
      </c>
      <c r="J53" s="53"/>
      <c r="K53" s="51" t="str">
        <f>IF(Sol!$D$5="OFF","",IF(J53="","  ",IF(AND(J53&lt;&gt;"",J53&lt;&gt;Sol!J53),"*"," ")))</f>
        <v xml:space="preserve">  </v>
      </c>
      <c r="L53" s="12"/>
      <c r="M53" s="51" t="str">
        <f>IF(Sol!$D$5="OFF","",IF(L53="","  ",IF(AND(L53&lt;&gt;"",L53&lt;&gt;Sol!L53),"*"," ")))</f>
        <v xml:space="preserve">  </v>
      </c>
      <c r="N53" s="2"/>
      <c r="O53" s="43"/>
    </row>
    <row r="54" spans="2:15" ht="14.1" customHeight="1" x14ac:dyDescent="0.25">
      <c r="B54" s="1"/>
      <c r="C54" s="2"/>
      <c r="D54" s="2"/>
      <c r="E54" s="145"/>
      <c r="F54" s="146"/>
      <c r="G54" s="146"/>
      <c r="H54" s="147"/>
      <c r="I54" s="51" t="str">
        <f>IF(Sol!$D$5="OFF","",IF(E54="","  ",IF(AND(E54&lt;&gt;"",E54&lt;&gt;Sol!E54),"*"," ")))</f>
        <v xml:space="preserve">  </v>
      </c>
      <c r="J54" s="53"/>
      <c r="K54" s="51" t="str">
        <f>IF(Sol!$D$5="OFF","",IF(J54="","  ",IF(AND(J54&lt;&gt;"",J54&lt;&gt;Sol!J54),"*"," ")))</f>
        <v xml:space="preserve">  </v>
      </c>
      <c r="L54" s="2"/>
      <c r="M54" s="44"/>
      <c r="N54" s="12"/>
      <c r="O54" s="73" t="str">
        <f>IF(Sol!$D$5="OFF","",IF(N54="","  ",IF(AND(N54&lt;&gt;"",N54&lt;&gt;Sol!N54),"*"," ")))</f>
        <v xml:space="preserve">  </v>
      </c>
    </row>
    <row r="55" spans="2:15" ht="14.1" customHeight="1" x14ac:dyDescent="0.25">
      <c r="B55" s="1"/>
      <c r="C55" s="2"/>
      <c r="D55" s="2"/>
      <c r="E55" s="35"/>
      <c r="F55" s="35"/>
      <c r="G55" s="35"/>
      <c r="H55" s="35"/>
      <c r="I55" s="45"/>
      <c r="J55" s="54"/>
      <c r="K55" s="56" t="str">
        <f>IF(OR(J55="",J55=Sol!J61),"","*")</f>
        <v/>
      </c>
      <c r="L55" s="2"/>
      <c r="M55" s="44"/>
      <c r="N55" s="2"/>
      <c r="O55" s="3"/>
    </row>
    <row r="56" spans="2:15" ht="14.1" customHeight="1" x14ac:dyDescent="0.25">
      <c r="B56" s="1"/>
      <c r="C56" s="2"/>
      <c r="D56" s="33"/>
      <c r="E56" s="154"/>
      <c r="F56" s="155"/>
      <c r="G56" s="155"/>
      <c r="H56" s="156"/>
      <c r="I56" s="51" t="str">
        <f>IF(Sol!$D$5="OFF","",IF(E56="","  ",IF(AND(E56&lt;&gt;"",E56&lt;&gt;Sol!E56),"*"," ")))</f>
        <v xml:space="preserve">  </v>
      </c>
      <c r="J56" s="53"/>
      <c r="K56" s="51" t="str">
        <f>IF(Sol!$D$5="OFF","",IF(J56="","  ",IF(AND(J56&lt;&gt;"",J56&lt;&gt;Sol!J56),"*"," ")))</f>
        <v xml:space="preserve">  </v>
      </c>
      <c r="L56" s="12"/>
      <c r="M56" s="51" t="str">
        <f>IF(Sol!$D$5="OFF","",IF(L56="","  ",IF(AND(L56&lt;&gt;"",L56&lt;&gt;Sol!L56),"*"," ")))</f>
        <v xml:space="preserve">  </v>
      </c>
      <c r="N56" s="2"/>
      <c r="O56" s="43"/>
    </row>
    <row r="57" spans="2:15" ht="14.1" customHeight="1" x14ac:dyDescent="0.25">
      <c r="B57" s="1"/>
      <c r="C57" s="2"/>
      <c r="D57" s="2"/>
      <c r="E57" s="145"/>
      <c r="F57" s="146"/>
      <c r="G57" s="146"/>
      <c r="H57" s="147"/>
      <c r="I57" s="51" t="str">
        <f>IF(Sol!$D$5="OFF","",IF(E57="","  ",IF(AND(E57&lt;&gt;"",E57&lt;&gt;Sol!E57),"*"," ")))</f>
        <v xml:space="preserve">  </v>
      </c>
      <c r="J57" s="53"/>
      <c r="K57" s="51" t="str">
        <f>IF(Sol!$D$5="OFF","",IF(J57="","  ",IF(AND(J57&lt;&gt;"",J57&lt;&gt;Sol!J57),"*"," ")))</f>
        <v xml:space="preserve">  </v>
      </c>
      <c r="L57" s="2"/>
      <c r="M57" s="44"/>
      <c r="N57" s="12"/>
      <c r="O57" s="73" t="str">
        <f>IF(Sol!$D$5="OFF","",IF(N57="","  ",IF(AND(N57&lt;&gt;"",N57&lt;&gt;Sol!N57),"*"," ")))</f>
        <v xml:space="preserve">  </v>
      </c>
    </row>
    <row r="58" spans="2:15" ht="14.1" customHeight="1" x14ac:dyDescent="0.25">
      <c r="B58" s="1"/>
      <c r="C58" s="2"/>
      <c r="D58" s="2"/>
      <c r="E58" s="35"/>
      <c r="F58" s="35"/>
      <c r="G58" s="35"/>
      <c r="H58" s="35"/>
      <c r="I58" s="44" t="str">
        <f>IF(OR(E58="",E58=Sol!E58),"","*")</f>
        <v/>
      </c>
      <c r="J58" s="54"/>
      <c r="K58" s="51"/>
      <c r="L58" s="2"/>
      <c r="M58" s="44"/>
      <c r="N58" s="2"/>
      <c r="O58" s="3"/>
    </row>
    <row r="59" spans="2:15" ht="14.1" customHeight="1" x14ac:dyDescent="0.25">
      <c r="B59" s="1"/>
      <c r="C59" s="2"/>
      <c r="D59" s="33"/>
      <c r="E59" s="154"/>
      <c r="F59" s="155"/>
      <c r="G59" s="155"/>
      <c r="H59" s="156"/>
      <c r="I59" s="51" t="str">
        <f>IF(Sol!$D$5="OFF","",IF(E59="","  ",IF(AND(E59&lt;&gt;"",E59&lt;&gt;Sol!E59),"*"," ")))</f>
        <v xml:space="preserve">  </v>
      </c>
      <c r="J59" s="53"/>
      <c r="K59" s="51" t="str">
        <f>IF(Sol!$D$5="OFF","",IF(J59="","  ",IF(AND(J59&lt;&gt;"",J59&lt;&gt;Sol!J59),"*"," ")))</f>
        <v xml:space="preserve">  </v>
      </c>
      <c r="L59" s="12"/>
      <c r="M59" s="51" t="str">
        <f>IF(Sol!$D$5="OFF","",IF(L59="","  ",IF(AND(L59&lt;&gt;"",L59&lt;&gt;Sol!L59),"*"," ")))</f>
        <v xml:space="preserve">  </v>
      </c>
      <c r="N59" s="2"/>
      <c r="O59" s="43"/>
    </row>
    <row r="60" spans="2:15" ht="14.1" customHeight="1" x14ac:dyDescent="0.25">
      <c r="B60" s="1"/>
      <c r="C60" s="2"/>
      <c r="D60" s="2"/>
      <c r="E60" s="145"/>
      <c r="F60" s="146"/>
      <c r="G60" s="146"/>
      <c r="H60" s="147"/>
      <c r="I60" s="51" t="str">
        <f>IF(Sol!$D$5="OFF","",IF(E60="","  ",IF(AND(E60&lt;&gt;"",E60&lt;&gt;Sol!E60),"*"," ")))</f>
        <v xml:space="preserve">  </v>
      </c>
      <c r="J60" s="53"/>
      <c r="K60" s="51" t="str">
        <f>IF(Sol!$D$5="OFF","",IF(J60="","  ",IF(AND(J60&lt;&gt;"",J60&lt;&gt;Sol!J60),"*"," ")))</f>
        <v xml:space="preserve">  </v>
      </c>
      <c r="L60" s="2"/>
      <c r="M60" s="44"/>
      <c r="N60" s="12"/>
      <c r="O60" s="73" t="str">
        <f>IF(Sol!$D$5="OFF","",IF(N60="","  ",IF(AND(N60&lt;&gt;"",N60&lt;&gt;Sol!N60),"*"," ")))</f>
        <v xml:space="preserve">  </v>
      </c>
    </row>
    <row r="61" spans="2:15" ht="14.1" customHeight="1" x14ac:dyDescent="0.25">
      <c r="B61" s="1"/>
      <c r="C61" s="2"/>
      <c r="D61" s="2"/>
      <c r="E61" s="35"/>
      <c r="F61" s="35"/>
      <c r="G61" s="35"/>
      <c r="H61" s="35"/>
      <c r="I61" s="45"/>
      <c r="J61" s="54"/>
      <c r="K61" s="56" t="str">
        <f>IF(OR(J61="",J61=Sol!J67),"","*")</f>
        <v/>
      </c>
      <c r="L61" s="2"/>
      <c r="M61" s="44"/>
      <c r="N61" s="2"/>
      <c r="O61" s="3"/>
    </row>
    <row r="62" spans="2:15" ht="14.1" customHeight="1" x14ac:dyDescent="0.25">
      <c r="B62" s="1"/>
      <c r="C62" s="2"/>
      <c r="D62" s="33"/>
      <c r="E62" s="154"/>
      <c r="F62" s="155"/>
      <c r="G62" s="155"/>
      <c r="H62" s="156"/>
      <c r="I62" s="51" t="str">
        <f>IF(Sol!$D$5="OFF","",IF(E62="","  ",IF(AND(E62&lt;&gt;"",E62&lt;&gt;Sol!E62),"*"," ")))</f>
        <v xml:space="preserve">  </v>
      </c>
      <c r="J62" s="53"/>
      <c r="K62" s="51" t="str">
        <f>IF(Sol!$D$5="OFF","",IF(J62="","  ",IF(AND(J62&lt;&gt;"",J62&lt;&gt;Sol!J62),"*"," ")))</f>
        <v xml:space="preserve">  </v>
      </c>
      <c r="L62" s="12"/>
      <c r="M62" s="51" t="str">
        <f>IF(Sol!$D$5="OFF","",IF(L62="","  ",IF(AND(L62&lt;&gt;"",L62&lt;&gt;Sol!L62),"*"," ")))</f>
        <v xml:space="preserve">  </v>
      </c>
      <c r="N62" s="2"/>
      <c r="O62" s="43"/>
    </row>
    <row r="63" spans="2:15" ht="14.1" customHeight="1" x14ac:dyDescent="0.25">
      <c r="B63" s="1"/>
      <c r="C63" s="2"/>
      <c r="D63" s="2"/>
      <c r="E63" s="145"/>
      <c r="F63" s="146"/>
      <c r="G63" s="146"/>
      <c r="H63" s="147"/>
      <c r="I63" s="51" t="str">
        <f>IF(Sol!$D$5="OFF","",IF(E63="","  ",IF(AND(E63&lt;&gt;"",E63&lt;&gt;Sol!E63),"*"," ")))</f>
        <v xml:space="preserve">  </v>
      </c>
      <c r="J63" s="53"/>
      <c r="K63" s="51" t="str">
        <f>IF(Sol!$D$5="OFF","",IF(J63="","  ",IF(AND(J63&lt;&gt;"",J63&lt;&gt;Sol!J63),"*"," ")))</f>
        <v xml:space="preserve">  </v>
      </c>
      <c r="L63" s="2"/>
      <c r="M63" s="44"/>
      <c r="N63" s="12"/>
      <c r="O63" s="73" t="str">
        <f>IF(Sol!$D$5="OFF","",IF(N63="","  ",IF(AND(N63&lt;&gt;"",N63&lt;&gt;Sol!N63),"*"," ")))</f>
        <v xml:space="preserve">  </v>
      </c>
    </row>
    <row r="64" spans="2:15" ht="14.1" customHeight="1" x14ac:dyDescent="0.25">
      <c r="B64" s="1"/>
      <c r="C64" s="2"/>
      <c r="D64" s="2"/>
      <c r="E64" s="35"/>
      <c r="F64" s="35"/>
      <c r="G64" s="35"/>
      <c r="H64" s="35"/>
      <c r="I64" s="44" t="str">
        <f>IF(OR(E64="",E64=Sol!E64),"","*")</f>
        <v/>
      </c>
      <c r="J64" s="54"/>
      <c r="K64" s="56"/>
      <c r="L64" s="2"/>
      <c r="M64" s="44"/>
      <c r="N64" s="2"/>
      <c r="O64" s="3"/>
    </row>
    <row r="65" spans="1:15" ht="14.1" customHeight="1" x14ac:dyDescent="0.25">
      <c r="B65" s="1"/>
      <c r="C65" s="2"/>
      <c r="D65" s="33"/>
      <c r="E65" s="154"/>
      <c r="F65" s="155"/>
      <c r="G65" s="155"/>
      <c r="H65" s="156"/>
      <c r="I65" s="51" t="str">
        <f>IF(Sol!$D$5="OFF","",IF(E65="","  ",IF(AND(E65&lt;&gt;"",E65&lt;&gt;Sol!E65),"*"," ")))</f>
        <v xml:space="preserve">  </v>
      </c>
      <c r="J65" s="53"/>
      <c r="K65" s="51" t="str">
        <f>IF(Sol!$D$5="OFF","",IF(J65="","  ",IF(AND(J65&lt;&gt;"",J65&lt;&gt;Sol!J65),"*"," ")))</f>
        <v xml:space="preserve">  </v>
      </c>
      <c r="L65" s="12"/>
      <c r="M65" s="51" t="str">
        <f>IF(Sol!$D$5="OFF","",IF(L65="","  ",IF(AND(L65&lt;&gt;"",L65&lt;&gt;Sol!L65),"*"," ")))</f>
        <v xml:space="preserve">  </v>
      </c>
      <c r="N65" s="2"/>
      <c r="O65" s="43"/>
    </row>
    <row r="66" spans="1:15" ht="14.1" customHeight="1" x14ac:dyDescent="0.25">
      <c r="B66" s="1"/>
      <c r="C66" s="2"/>
      <c r="D66" s="2"/>
      <c r="E66" s="145"/>
      <c r="F66" s="146"/>
      <c r="G66" s="146"/>
      <c r="H66" s="147"/>
      <c r="I66" s="51" t="str">
        <f>IF(Sol!$D$5="OFF","",IF(E66="","  ",IF(AND(E66&lt;&gt;"",E66&lt;&gt;Sol!E66),"*"," ")))</f>
        <v xml:space="preserve">  </v>
      </c>
      <c r="J66" s="53"/>
      <c r="K66" s="51" t="str">
        <f>IF(Sol!$D$5="OFF","",IF(J66="","  ",IF(AND(J66&lt;&gt;"",J66&lt;&gt;Sol!J66),"*"," ")))</f>
        <v xml:space="preserve">  </v>
      </c>
      <c r="L66" s="2"/>
      <c r="M66" s="44"/>
      <c r="N66" s="12"/>
      <c r="O66" s="73" t="str">
        <f>IF(Sol!$D$5="OFF","",IF(N66="","  ",IF(AND(N66&lt;&gt;"",N66&lt;&gt;Sol!N66),"*"," ")))</f>
        <v xml:space="preserve">  </v>
      </c>
    </row>
    <row r="67" spans="1:15" ht="14.1" customHeight="1" x14ac:dyDescent="0.25">
      <c r="B67" s="1"/>
      <c r="C67" s="2"/>
      <c r="D67" s="2"/>
      <c r="E67" s="35"/>
      <c r="F67" s="35"/>
      <c r="G67" s="35"/>
      <c r="H67" s="35"/>
      <c r="I67" s="45"/>
      <c r="J67" s="54"/>
      <c r="K67" s="56" t="str">
        <f>IF(OR(J67="",J67=Sol!J73),"","*")</f>
        <v/>
      </c>
      <c r="L67" s="2"/>
      <c r="M67" s="44"/>
      <c r="N67" s="2"/>
      <c r="O67" s="3"/>
    </row>
    <row r="68" spans="1:15" ht="14.1" customHeight="1" x14ac:dyDescent="0.25">
      <c r="B68" s="1"/>
      <c r="C68" s="2"/>
      <c r="D68" s="33"/>
      <c r="E68" s="154"/>
      <c r="F68" s="155"/>
      <c r="G68" s="155"/>
      <c r="H68" s="156"/>
      <c r="I68" s="51" t="str">
        <f>IF(Sol!$D$5="OFF","",IF(E68="","  ",IF(AND(E68&lt;&gt;"",E68&lt;&gt;Sol!E68),"*"," ")))</f>
        <v xml:space="preserve">  </v>
      </c>
      <c r="J68" s="53"/>
      <c r="K68" s="51" t="str">
        <f>IF(Sol!$D$5="OFF","",IF(J68="","  ",IF(AND(J68&lt;&gt;"",J68&lt;&gt;Sol!J68),"*"," ")))</f>
        <v xml:space="preserve">  </v>
      </c>
      <c r="L68" s="12"/>
      <c r="M68" s="51" t="str">
        <f>IF(Sol!$D$5="OFF","",IF(L68="","  ",IF(AND(L68&lt;&gt;"",L68&lt;&gt;Sol!L68),"*"," ")))</f>
        <v xml:space="preserve">  </v>
      </c>
      <c r="N68" s="2"/>
      <c r="O68" s="43"/>
    </row>
    <row r="69" spans="1:15" ht="14.1" customHeight="1" x14ac:dyDescent="0.25">
      <c r="B69" s="1"/>
      <c r="C69" s="2"/>
      <c r="D69" s="2"/>
      <c r="E69" s="145"/>
      <c r="F69" s="146"/>
      <c r="G69" s="146"/>
      <c r="H69" s="147"/>
      <c r="I69" s="51" t="str">
        <f>IF(Sol!$D$5="OFF","",IF(E69="","  ",IF(AND(E69&lt;&gt;"",E69&lt;&gt;Sol!E69),"*"," ")))</f>
        <v xml:space="preserve">  </v>
      </c>
      <c r="J69" s="53"/>
      <c r="K69" s="51" t="str">
        <f>IF(Sol!$D$5="OFF","",IF(J69="","  ",IF(AND(J69&lt;&gt;"",J69&lt;&gt;Sol!J69),"*"," ")))</f>
        <v xml:space="preserve">  </v>
      </c>
      <c r="L69" s="2"/>
      <c r="M69" s="44"/>
      <c r="N69" s="12"/>
      <c r="O69" s="73" t="str">
        <f>IF(Sol!$D$5="OFF","",IF(N69="","  ",IF(AND(N69&lt;&gt;"",N69&lt;&gt;Sol!N69),"*"," ")))</f>
        <v xml:space="preserve">  </v>
      </c>
    </row>
    <row r="70" spans="1:15" x14ac:dyDescent="0.25">
      <c r="B70" s="5"/>
      <c r="C70" s="6"/>
      <c r="D70" s="6"/>
      <c r="E70" s="36"/>
      <c r="F70" s="36"/>
      <c r="G70" s="36"/>
      <c r="H70" s="36"/>
      <c r="I70" s="36"/>
      <c r="J70" s="37"/>
      <c r="K70" s="38"/>
      <c r="L70" s="39"/>
      <c r="M70" s="38"/>
      <c r="N70" s="39"/>
      <c r="O70" s="7"/>
    </row>
    <row r="71" spans="1:15" x14ac:dyDescent="0.25">
      <c r="E71" s="32"/>
      <c r="F71" s="32"/>
      <c r="G71" s="32"/>
      <c r="H71" s="32"/>
      <c r="I71" s="32"/>
    </row>
    <row r="73" spans="1:15" ht="20.100000000000001" customHeight="1" x14ac:dyDescent="0.25">
      <c r="A73" s="83" t="s">
        <v>3</v>
      </c>
      <c r="B73" s="21"/>
      <c r="C73" s="22"/>
      <c r="D73" s="22"/>
      <c r="E73" s="148" t="s">
        <v>30</v>
      </c>
      <c r="F73" s="148"/>
      <c r="G73" s="148"/>
      <c r="H73" s="148"/>
      <c r="I73" s="148"/>
      <c r="J73" s="148"/>
      <c r="K73" s="148"/>
      <c r="L73" s="148"/>
      <c r="M73" s="22"/>
      <c r="N73" s="22"/>
      <c r="O73" s="27"/>
    </row>
    <row r="74" spans="1:15" ht="19.5" customHeight="1" x14ac:dyDescent="0.25">
      <c r="A74" s="8"/>
      <c r="B74" s="21"/>
      <c r="C74" s="72" t="s">
        <v>4</v>
      </c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>
        <v>11</v>
      </c>
      <c r="O74" s="27"/>
    </row>
    <row r="75" spans="1:15" s="10" customFormat="1" x14ac:dyDescent="0.25">
      <c r="B75" s="13"/>
      <c r="C75" s="75"/>
      <c r="D75" s="75"/>
      <c r="E75" s="75"/>
      <c r="F75" s="75" t="s">
        <v>14</v>
      </c>
      <c r="G75" s="75"/>
      <c r="H75" s="75"/>
      <c r="I75" s="75"/>
      <c r="J75" s="75"/>
      <c r="K75" s="75"/>
      <c r="L75" s="148" t="s">
        <v>18</v>
      </c>
      <c r="M75" s="148"/>
      <c r="N75" s="148"/>
      <c r="O75" s="76"/>
    </row>
    <row r="76" spans="1:15" s="10" customFormat="1" x14ac:dyDescent="0.25">
      <c r="B76" s="23"/>
      <c r="C76" s="71" t="s">
        <v>12</v>
      </c>
      <c r="D76" s="71"/>
      <c r="E76" s="71" t="s">
        <v>13</v>
      </c>
      <c r="F76" s="71" t="s">
        <v>15</v>
      </c>
      <c r="G76" s="71"/>
      <c r="H76" s="71" t="s">
        <v>17</v>
      </c>
      <c r="I76" s="71"/>
      <c r="J76" s="71" t="s">
        <v>16</v>
      </c>
      <c r="K76" s="71"/>
      <c r="L76" s="71" t="s">
        <v>17</v>
      </c>
      <c r="M76" s="71"/>
      <c r="N76" s="71" t="s">
        <v>16</v>
      </c>
      <c r="O76" s="77"/>
    </row>
    <row r="77" spans="1:15" x14ac:dyDescent="0.25">
      <c r="B77" s="24"/>
      <c r="C77" s="28">
        <v>2019</v>
      </c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6"/>
    </row>
    <row r="78" spans="1:15" ht="14.1" customHeight="1" x14ac:dyDescent="0.25">
      <c r="B78" s="1"/>
      <c r="C78" s="2" t="s">
        <v>55</v>
      </c>
      <c r="D78" s="29"/>
      <c r="E78" s="30"/>
      <c r="F78" s="31"/>
      <c r="G78" s="41"/>
      <c r="H78" s="19"/>
      <c r="I78" s="40"/>
      <c r="J78" s="4"/>
      <c r="K78" s="17"/>
      <c r="L78" s="4"/>
      <c r="M78" s="42"/>
      <c r="N78" s="4"/>
      <c r="O78" s="43"/>
    </row>
    <row r="79" spans="1:15" ht="14.1" customHeight="1" x14ac:dyDescent="0.25">
      <c r="B79" s="1"/>
      <c r="C79" s="2"/>
      <c r="D79" s="29"/>
      <c r="E79" s="30"/>
      <c r="F79" s="31"/>
      <c r="G79" s="41"/>
      <c r="H79" s="19"/>
      <c r="I79" s="40"/>
      <c r="J79" s="4"/>
      <c r="K79" s="17"/>
      <c r="L79" s="4"/>
      <c r="M79" s="42"/>
      <c r="N79" s="4"/>
      <c r="O79" s="43"/>
    </row>
    <row r="80" spans="1:15" ht="14.1" customHeight="1" x14ac:dyDescent="0.25">
      <c r="B80" s="1"/>
      <c r="C80" s="2"/>
      <c r="D80" s="29"/>
      <c r="E80" s="30"/>
      <c r="F80" s="31"/>
      <c r="G80" s="41"/>
      <c r="H80" s="19"/>
      <c r="I80" s="40"/>
      <c r="J80" s="4"/>
      <c r="K80" s="17"/>
      <c r="L80" s="4"/>
      <c r="M80" s="42"/>
      <c r="N80" s="4"/>
      <c r="O80" s="43"/>
    </row>
    <row r="81" spans="2:15" ht="14.1" customHeight="1" x14ac:dyDescent="0.25">
      <c r="B81" s="1"/>
      <c r="C81" s="2"/>
      <c r="D81" s="29"/>
      <c r="E81" s="30"/>
      <c r="F81" s="31"/>
      <c r="G81" s="41"/>
      <c r="H81" s="19"/>
      <c r="I81" s="40"/>
      <c r="J81" s="4"/>
      <c r="K81" s="17"/>
      <c r="L81" s="4"/>
      <c r="M81" s="42"/>
      <c r="N81" s="4"/>
      <c r="O81" s="43"/>
    </row>
    <row r="82" spans="2:15" ht="14.1" customHeight="1" x14ac:dyDescent="0.25">
      <c r="B82" s="1"/>
      <c r="C82" s="2"/>
      <c r="D82" s="29"/>
      <c r="E82" s="30"/>
      <c r="F82" s="31"/>
      <c r="G82" s="41"/>
      <c r="H82" s="19"/>
      <c r="I82" s="40"/>
      <c r="J82" s="4"/>
      <c r="K82" s="17"/>
      <c r="L82" s="4"/>
      <c r="M82" s="42"/>
      <c r="N82" s="4"/>
      <c r="O82" s="43"/>
    </row>
    <row r="83" spans="2:15" ht="14.1" customHeight="1" x14ac:dyDescent="0.25">
      <c r="B83" s="1"/>
      <c r="C83" s="2"/>
      <c r="D83" s="29"/>
      <c r="E83" s="30"/>
      <c r="F83" s="31"/>
      <c r="G83" s="41"/>
      <c r="H83" s="19"/>
      <c r="I83" s="40"/>
      <c r="J83" s="4"/>
      <c r="K83" s="17"/>
      <c r="L83" s="4"/>
      <c r="M83" s="42"/>
      <c r="N83" s="4"/>
      <c r="O83" s="43"/>
    </row>
    <row r="84" spans="2:15" ht="14.1" customHeight="1" x14ac:dyDescent="0.25">
      <c r="B84" s="1"/>
      <c r="C84" s="2"/>
      <c r="D84" s="29"/>
      <c r="E84" s="30"/>
      <c r="F84" s="31"/>
      <c r="G84" s="41"/>
      <c r="H84" s="19"/>
      <c r="I84" s="40"/>
      <c r="J84" s="4"/>
      <c r="K84" s="17"/>
      <c r="L84" s="4"/>
      <c r="M84" s="42"/>
      <c r="N84" s="4"/>
      <c r="O84" s="43"/>
    </row>
    <row r="85" spans="2:15" ht="14.1" customHeight="1" x14ac:dyDescent="0.25">
      <c r="B85" s="1"/>
      <c r="C85" s="2"/>
      <c r="D85" s="29"/>
      <c r="E85" s="30"/>
      <c r="F85" s="31"/>
      <c r="G85" s="41"/>
      <c r="H85" s="19"/>
      <c r="I85" s="40"/>
      <c r="J85" s="4"/>
      <c r="K85" s="17"/>
      <c r="L85" s="4"/>
      <c r="M85" s="42"/>
      <c r="N85" s="4"/>
      <c r="O85" s="43"/>
    </row>
    <row r="86" spans="2:15" ht="14.1" customHeight="1" x14ac:dyDescent="0.25">
      <c r="B86" s="1"/>
      <c r="C86" s="2"/>
      <c r="D86" s="29"/>
      <c r="E86" s="30"/>
      <c r="F86" s="31"/>
      <c r="G86" s="41"/>
      <c r="H86" s="19"/>
      <c r="I86" s="40"/>
      <c r="J86" s="4"/>
      <c r="K86" s="17"/>
      <c r="L86" s="4"/>
      <c r="M86" s="42"/>
      <c r="N86" s="4"/>
      <c r="O86" s="43"/>
    </row>
    <row r="87" spans="2:15" ht="14.1" customHeight="1" x14ac:dyDescent="0.25">
      <c r="B87" s="1"/>
      <c r="C87" s="2"/>
      <c r="D87" s="29"/>
      <c r="E87" s="30"/>
      <c r="F87" s="31"/>
      <c r="G87" s="41"/>
      <c r="H87" s="19"/>
      <c r="I87" s="40"/>
      <c r="J87" s="4"/>
      <c r="K87" s="17"/>
      <c r="L87" s="4"/>
      <c r="M87" s="42"/>
      <c r="N87" s="4"/>
      <c r="O87" s="43"/>
    </row>
    <row r="88" spans="2:15" ht="14.1" customHeight="1" x14ac:dyDescent="0.25">
      <c r="B88" s="1"/>
      <c r="C88" s="2"/>
      <c r="D88" s="29"/>
      <c r="E88" s="30"/>
      <c r="F88" s="31"/>
      <c r="G88" s="41"/>
      <c r="H88" s="19"/>
      <c r="I88" s="40"/>
      <c r="J88" s="4"/>
      <c r="K88" s="17"/>
      <c r="L88" s="4"/>
      <c r="M88" s="42"/>
      <c r="N88" s="4"/>
      <c r="O88" s="43"/>
    </row>
    <row r="89" spans="2:15" ht="14.1" customHeight="1" x14ac:dyDescent="0.25">
      <c r="B89" s="1"/>
      <c r="C89" s="2"/>
      <c r="D89" s="29"/>
      <c r="E89" s="30"/>
      <c r="F89" s="31"/>
      <c r="G89" s="41"/>
      <c r="H89" s="19"/>
      <c r="I89" s="40"/>
      <c r="J89" s="4"/>
      <c r="K89" s="17"/>
      <c r="L89" s="12"/>
      <c r="M89" s="51" t="str">
        <f>IF(Sol!$D$5="OFF","",IF(L89="","  ",IF(AND(L89&lt;&gt;"",L89&lt;&gt;Sol!L89),"*"," ")))</f>
        <v xml:space="preserve">  </v>
      </c>
      <c r="N89" s="4"/>
      <c r="O89" s="43"/>
    </row>
    <row r="90" spans="2:15" x14ac:dyDescent="0.25">
      <c r="B90" s="5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7"/>
    </row>
    <row r="92" spans="2:15" x14ac:dyDescent="0.25">
      <c r="B92" s="21"/>
      <c r="C92" s="72" t="s">
        <v>7</v>
      </c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>
        <v>12</v>
      </c>
      <c r="O92" s="27"/>
    </row>
    <row r="93" spans="2:15" x14ac:dyDescent="0.25">
      <c r="B93" s="13"/>
      <c r="C93" s="75"/>
      <c r="D93" s="75"/>
      <c r="E93" s="75"/>
      <c r="F93" s="75" t="s">
        <v>14</v>
      </c>
      <c r="G93" s="75"/>
      <c r="H93" s="75"/>
      <c r="I93" s="75"/>
      <c r="J93" s="75"/>
      <c r="K93" s="75"/>
      <c r="L93" s="148" t="s">
        <v>18</v>
      </c>
      <c r="M93" s="148"/>
      <c r="N93" s="148"/>
      <c r="O93" s="15"/>
    </row>
    <row r="94" spans="2:15" x14ac:dyDescent="0.25">
      <c r="B94" s="23"/>
      <c r="C94" s="71" t="s">
        <v>12</v>
      </c>
      <c r="D94" s="71"/>
      <c r="E94" s="71" t="s">
        <v>13</v>
      </c>
      <c r="F94" s="71" t="s">
        <v>15</v>
      </c>
      <c r="G94" s="71"/>
      <c r="H94" s="71" t="s">
        <v>17</v>
      </c>
      <c r="I94" s="71"/>
      <c r="J94" s="71" t="s">
        <v>16</v>
      </c>
      <c r="K94" s="71"/>
      <c r="L94" s="71" t="s">
        <v>17</v>
      </c>
      <c r="M94" s="71"/>
      <c r="N94" s="71" t="s">
        <v>16</v>
      </c>
      <c r="O94" s="18"/>
    </row>
    <row r="95" spans="2:15" x14ac:dyDescent="0.25">
      <c r="B95" s="24"/>
      <c r="C95" s="28">
        <v>2019</v>
      </c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6"/>
    </row>
    <row r="96" spans="2:15" ht="14.1" customHeight="1" x14ac:dyDescent="0.25">
      <c r="B96" s="1"/>
      <c r="C96" s="2" t="s">
        <v>55</v>
      </c>
      <c r="D96" s="29"/>
      <c r="E96" s="30"/>
      <c r="F96" s="31"/>
      <c r="G96" s="41"/>
      <c r="H96" s="19"/>
      <c r="I96" s="40"/>
      <c r="J96" s="4"/>
      <c r="K96" s="17"/>
      <c r="L96" s="4"/>
      <c r="M96" s="42"/>
      <c r="N96" s="4"/>
      <c r="O96" s="43"/>
    </row>
    <row r="97" spans="2:15" ht="14.1" customHeight="1" x14ac:dyDescent="0.25">
      <c r="B97" s="1"/>
      <c r="C97" s="2"/>
      <c r="D97" s="29"/>
      <c r="E97" s="30"/>
      <c r="F97" s="31"/>
      <c r="G97" s="41"/>
      <c r="H97" s="19"/>
      <c r="I97" s="40"/>
      <c r="J97" s="4"/>
      <c r="K97" s="17"/>
      <c r="L97" s="12"/>
      <c r="M97" s="51" t="str">
        <f>IF(Sol!$D$5="OFF","",IF(L97="","  ",IF(AND(L97&lt;&gt;"",L97&lt;&gt;Sol!L97),"*"," ")))</f>
        <v xml:space="preserve">  </v>
      </c>
      <c r="N97" s="4"/>
      <c r="O97" s="43"/>
    </row>
    <row r="98" spans="2:15" x14ac:dyDescent="0.25">
      <c r="B98" s="5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7"/>
    </row>
    <row r="100" spans="2:15" x14ac:dyDescent="0.25">
      <c r="B100" s="21"/>
      <c r="C100" s="72" t="s">
        <v>5</v>
      </c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>
        <v>13</v>
      </c>
      <c r="O100" s="27"/>
    </row>
    <row r="101" spans="2:15" x14ac:dyDescent="0.25">
      <c r="B101" s="13"/>
      <c r="C101" s="75"/>
      <c r="D101" s="75"/>
      <c r="E101" s="75"/>
      <c r="F101" s="75" t="s">
        <v>14</v>
      </c>
      <c r="G101" s="75"/>
      <c r="H101" s="75"/>
      <c r="I101" s="75"/>
      <c r="J101" s="75"/>
      <c r="K101" s="75"/>
      <c r="L101" s="148" t="s">
        <v>18</v>
      </c>
      <c r="M101" s="148"/>
      <c r="N101" s="148"/>
      <c r="O101" s="15"/>
    </row>
    <row r="102" spans="2:15" x14ac:dyDescent="0.25">
      <c r="B102" s="23"/>
      <c r="C102" s="71" t="s">
        <v>12</v>
      </c>
      <c r="D102" s="71"/>
      <c r="E102" s="71" t="s">
        <v>13</v>
      </c>
      <c r="F102" s="71" t="s">
        <v>15</v>
      </c>
      <c r="G102" s="71"/>
      <c r="H102" s="71" t="s">
        <v>17</v>
      </c>
      <c r="I102" s="71"/>
      <c r="J102" s="71" t="s">
        <v>16</v>
      </c>
      <c r="K102" s="71"/>
      <c r="L102" s="71" t="s">
        <v>17</v>
      </c>
      <c r="M102" s="71"/>
      <c r="N102" s="71" t="s">
        <v>16</v>
      </c>
      <c r="O102" s="18"/>
    </row>
    <row r="103" spans="2:15" x14ac:dyDescent="0.25">
      <c r="B103" s="24"/>
      <c r="C103" s="28">
        <v>2019</v>
      </c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6"/>
    </row>
    <row r="104" spans="2:15" ht="14.1" customHeight="1" x14ac:dyDescent="0.25">
      <c r="B104" s="1"/>
      <c r="C104" s="2" t="s">
        <v>55</v>
      </c>
      <c r="D104" s="29"/>
      <c r="E104" s="30"/>
      <c r="F104" s="31"/>
      <c r="G104" s="41"/>
      <c r="H104" s="19"/>
      <c r="I104" s="40"/>
      <c r="J104" s="4"/>
      <c r="K104" s="17"/>
      <c r="L104" s="12"/>
      <c r="M104" s="51" t="str">
        <f>IF(Sol!$D$5="OFF","",IF(L104="","  ",IF(AND(L104&lt;&gt;"",L104&lt;&gt;Sol!L104),"*"," ")))</f>
        <v xml:space="preserve">  </v>
      </c>
      <c r="N104" s="4"/>
      <c r="O104" s="43"/>
    </row>
    <row r="105" spans="2:15" x14ac:dyDescent="0.25">
      <c r="B105" s="5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7"/>
    </row>
    <row r="107" spans="2:15" x14ac:dyDescent="0.25">
      <c r="B107" s="21"/>
      <c r="C107" s="72" t="s">
        <v>23</v>
      </c>
      <c r="D107" s="72"/>
      <c r="E107" s="72"/>
      <c r="F107" s="72"/>
      <c r="G107" s="72"/>
      <c r="H107" s="72"/>
      <c r="I107" s="72"/>
      <c r="J107" s="72"/>
      <c r="K107" s="72"/>
      <c r="L107" s="72"/>
      <c r="M107" s="72"/>
      <c r="N107" s="72">
        <v>14</v>
      </c>
      <c r="O107" s="27"/>
    </row>
    <row r="108" spans="2:15" x14ac:dyDescent="0.25">
      <c r="B108" s="13"/>
      <c r="C108" s="75"/>
      <c r="D108" s="75"/>
      <c r="E108" s="75"/>
      <c r="F108" s="75" t="s">
        <v>14</v>
      </c>
      <c r="G108" s="75"/>
      <c r="H108" s="75"/>
      <c r="I108" s="75"/>
      <c r="J108" s="75"/>
      <c r="K108" s="75"/>
      <c r="L108" s="148" t="s">
        <v>18</v>
      </c>
      <c r="M108" s="148"/>
      <c r="N108" s="148"/>
      <c r="O108" s="15"/>
    </row>
    <row r="109" spans="2:15" x14ac:dyDescent="0.25">
      <c r="B109" s="23"/>
      <c r="C109" s="71" t="s">
        <v>12</v>
      </c>
      <c r="D109" s="71"/>
      <c r="E109" s="71" t="s">
        <v>13</v>
      </c>
      <c r="F109" s="71" t="s">
        <v>15</v>
      </c>
      <c r="G109" s="71"/>
      <c r="H109" s="71" t="s">
        <v>17</v>
      </c>
      <c r="I109" s="71"/>
      <c r="J109" s="71" t="s">
        <v>16</v>
      </c>
      <c r="K109" s="71"/>
      <c r="L109" s="71" t="s">
        <v>17</v>
      </c>
      <c r="M109" s="71"/>
      <c r="N109" s="71" t="s">
        <v>16</v>
      </c>
      <c r="O109" s="18"/>
    </row>
    <row r="110" spans="2:15" x14ac:dyDescent="0.25">
      <c r="B110" s="24"/>
      <c r="C110" s="28">
        <v>2019</v>
      </c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6"/>
    </row>
    <row r="111" spans="2:15" ht="14.1" customHeight="1" x14ac:dyDescent="0.25">
      <c r="B111" s="1"/>
      <c r="C111" s="2" t="s">
        <v>55</v>
      </c>
      <c r="D111" s="29"/>
      <c r="E111" s="30"/>
      <c r="F111" s="31"/>
      <c r="G111" s="41"/>
      <c r="H111" s="19"/>
      <c r="I111" s="40"/>
      <c r="J111" s="4"/>
      <c r="K111" s="17"/>
      <c r="L111" s="12"/>
      <c r="M111" s="51" t="str">
        <f>IF(Sol!$D$5="OFF","",IF(L111="","  ",IF(AND(L111&lt;&gt;"",L111&lt;&gt;Sol!L111),"*"," ")))</f>
        <v xml:space="preserve">  </v>
      </c>
      <c r="N111" s="4"/>
      <c r="O111" s="43"/>
    </row>
    <row r="112" spans="2:15" x14ac:dyDescent="0.25">
      <c r="B112" s="5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7"/>
    </row>
    <row r="114" spans="2:15" x14ac:dyDescent="0.25">
      <c r="B114" s="21"/>
      <c r="C114" s="72" t="s">
        <v>24</v>
      </c>
      <c r="D114" s="72"/>
      <c r="E114" s="72"/>
      <c r="F114" s="72"/>
      <c r="G114" s="72"/>
      <c r="H114" s="72"/>
      <c r="I114" s="72"/>
      <c r="J114" s="72"/>
      <c r="K114" s="72"/>
      <c r="L114" s="72"/>
      <c r="M114" s="72"/>
      <c r="N114" s="72">
        <v>16</v>
      </c>
      <c r="O114" s="27"/>
    </row>
    <row r="115" spans="2:15" x14ac:dyDescent="0.25">
      <c r="B115" s="13"/>
      <c r="C115" s="75"/>
      <c r="D115" s="75"/>
      <c r="E115" s="75"/>
      <c r="F115" s="75" t="s">
        <v>14</v>
      </c>
      <c r="G115" s="75"/>
      <c r="H115" s="75"/>
      <c r="I115" s="75"/>
      <c r="J115" s="75"/>
      <c r="K115" s="75"/>
      <c r="L115" s="148" t="s">
        <v>18</v>
      </c>
      <c r="M115" s="148"/>
      <c r="N115" s="148"/>
      <c r="O115" s="15"/>
    </row>
    <row r="116" spans="2:15" x14ac:dyDescent="0.25">
      <c r="B116" s="23"/>
      <c r="C116" s="71" t="s">
        <v>12</v>
      </c>
      <c r="D116" s="71"/>
      <c r="E116" s="71" t="s">
        <v>13</v>
      </c>
      <c r="F116" s="71" t="s">
        <v>15</v>
      </c>
      <c r="G116" s="71"/>
      <c r="H116" s="71" t="s">
        <v>17</v>
      </c>
      <c r="I116" s="71"/>
      <c r="J116" s="71" t="s">
        <v>16</v>
      </c>
      <c r="K116" s="71"/>
      <c r="L116" s="71" t="s">
        <v>17</v>
      </c>
      <c r="M116" s="71"/>
      <c r="N116" s="71" t="s">
        <v>16</v>
      </c>
      <c r="O116" s="18"/>
    </row>
    <row r="117" spans="2:15" x14ac:dyDescent="0.25">
      <c r="B117" s="24"/>
      <c r="C117" s="28">
        <v>2019</v>
      </c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6"/>
    </row>
    <row r="118" spans="2:15" ht="14.1" customHeight="1" x14ac:dyDescent="0.25">
      <c r="B118" s="1"/>
      <c r="C118" s="2" t="s">
        <v>55</v>
      </c>
      <c r="D118" s="29"/>
      <c r="E118" s="30"/>
      <c r="F118" s="31"/>
      <c r="G118" s="41"/>
      <c r="H118" s="19"/>
      <c r="I118" s="40"/>
      <c r="J118" s="4"/>
      <c r="K118" s="17"/>
      <c r="L118" s="12"/>
      <c r="M118" s="51" t="str">
        <f>IF(Sol!$D$5="OFF","",IF(L118="","  ",IF(AND(L118&lt;&gt;"",L118&lt;&gt;Sol!L118),"*"," ")))</f>
        <v xml:space="preserve">  </v>
      </c>
      <c r="N118" s="4"/>
      <c r="O118" s="43"/>
    </row>
    <row r="119" spans="2:15" x14ac:dyDescent="0.25">
      <c r="B119" s="5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7"/>
    </row>
    <row r="121" spans="2:15" x14ac:dyDescent="0.25">
      <c r="B121" s="21"/>
      <c r="C121" s="72" t="s">
        <v>25</v>
      </c>
      <c r="D121" s="72"/>
      <c r="E121" s="72"/>
      <c r="F121" s="72"/>
      <c r="G121" s="72"/>
      <c r="H121" s="72"/>
      <c r="I121" s="72"/>
      <c r="J121" s="72"/>
      <c r="K121" s="72"/>
      <c r="L121" s="72"/>
      <c r="M121" s="72"/>
      <c r="N121" s="72">
        <v>18</v>
      </c>
      <c r="O121" s="78"/>
    </row>
    <row r="122" spans="2:15" x14ac:dyDescent="0.25">
      <c r="B122" s="13"/>
      <c r="C122" s="75"/>
      <c r="D122" s="75"/>
      <c r="E122" s="75"/>
      <c r="F122" s="75" t="s">
        <v>14</v>
      </c>
      <c r="G122" s="75"/>
      <c r="H122" s="75"/>
      <c r="I122" s="75"/>
      <c r="J122" s="75"/>
      <c r="K122" s="75"/>
      <c r="L122" s="148" t="s">
        <v>18</v>
      </c>
      <c r="M122" s="148"/>
      <c r="N122" s="148"/>
      <c r="O122" s="76"/>
    </row>
    <row r="123" spans="2:15" x14ac:dyDescent="0.25">
      <c r="B123" s="23"/>
      <c r="C123" s="71" t="s">
        <v>12</v>
      </c>
      <c r="D123" s="71"/>
      <c r="E123" s="71" t="s">
        <v>13</v>
      </c>
      <c r="F123" s="71" t="s">
        <v>15</v>
      </c>
      <c r="G123" s="71"/>
      <c r="H123" s="71" t="s">
        <v>17</v>
      </c>
      <c r="I123" s="71"/>
      <c r="J123" s="71" t="s">
        <v>16</v>
      </c>
      <c r="K123" s="71"/>
      <c r="L123" s="71" t="s">
        <v>17</v>
      </c>
      <c r="M123" s="71"/>
      <c r="N123" s="71" t="s">
        <v>16</v>
      </c>
      <c r="O123" s="77"/>
    </row>
    <row r="124" spans="2:15" x14ac:dyDescent="0.25">
      <c r="B124" s="24"/>
      <c r="C124" s="28">
        <v>2019</v>
      </c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6"/>
    </row>
    <row r="125" spans="2:15" ht="14.1" customHeight="1" x14ac:dyDescent="0.25">
      <c r="B125" s="1"/>
      <c r="C125" s="2" t="s">
        <v>55</v>
      </c>
      <c r="D125" s="29"/>
      <c r="E125" s="30"/>
      <c r="F125" s="31"/>
      <c r="G125" s="41"/>
      <c r="H125" s="19"/>
      <c r="I125" s="40"/>
      <c r="J125" s="4"/>
      <c r="K125" s="17"/>
      <c r="L125" s="12"/>
      <c r="M125" s="51" t="str">
        <f>IF(Sol!$D$5="OFF","",IF(L125="","  ",IF(AND(L125&lt;&gt;"",L125&lt;&gt;Sol!L125),"*"," ")))</f>
        <v xml:space="preserve">  </v>
      </c>
      <c r="N125" s="4"/>
      <c r="O125" s="43"/>
    </row>
    <row r="126" spans="2:15" x14ac:dyDescent="0.25">
      <c r="B126" s="5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7"/>
    </row>
    <row r="128" spans="2:15" x14ac:dyDescent="0.25">
      <c r="B128" s="21"/>
      <c r="C128" s="72" t="s">
        <v>26</v>
      </c>
      <c r="D128" s="72"/>
      <c r="E128" s="72"/>
      <c r="F128" s="72"/>
      <c r="G128" s="72"/>
      <c r="H128" s="72"/>
      <c r="I128" s="72"/>
      <c r="J128" s="72"/>
      <c r="K128" s="72"/>
      <c r="L128" s="72"/>
      <c r="M128" s="72"/>
      <c r="N128" s="72">
        <v>21</v>
      </c>
      <c r="O128" s="78"/>
    </row>
    <row r="129" spans="2:15" x14ac:dyDescent="0.25">
      <c r="B129" s="13"/>
      <c r="C129" s="75"/>
      <c r="D129" s="75"/>
      <c r="E129" s="75"/>
      <c r="F129" s="75" t="s">
        <v>14</v>
      </c>
      <c r="G129" s="75"/>
      <c r="H129" s="75"/>
      <c r="I129" s="75"/>
      <c r="J129" s="75"/>
      <c r="K129" s="75"/>
      <c r="L129" s="148" t="s">
        <v>18</v>
      </c>
      <c r="M129" s="148"/>
      <c r="N129" s="148"/>
      <c r="O129" s="76"/>
    </row>
    <row r="130" spans="2:15" x14ac:dyDescent="0.25">
      <c r="B130" s="23"/>
      <c r="C130" s="71" t="s">
        <v>12</v>
      </c>
      <c r="D130" s="71"/>
      <c r="E130" s="71" t="s">
        <v>13</v>
      </c>
      <c r="F130" s="71" t="s">
        <v>15</v>
      </c>
      <c r="G130" s="71"/>
      <c r="H130" s="71" t="s">
        <v>17</v>
      </c>
      <c r="I130" s="71"/>
      <c r="J130" s="71" t="s">
        <v>16</v>
      </c>
      <c r="K130" s="71"/>
      <c r="L130" s="71" t="s">
        <v>17</v>
      </c>
      <c r="M130" s="71"/>
      <c r="N130" s="71" t="s">
        <v>16</v>
      </c>
      <c r="O130" s="77"/>
    </row>
    <row r="131" spans="2:15" x14ac:dyDescent="0.25">
      <c r="B131" s="24"/>
      <c r="C131" s="28">
        <v>2019</v>
      </c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6"/>
    </row>
    <row r="132" spans="2:15" ht="14.1" customHeight="1" x14ac:dyDescent="0.25">
      <c r="B132" s="1"/>
      <c r="C132" s="2" t="s">
        <v>55</v>
      </c>
      <c r="D132" s="29"/>
      <c r="E132" s="30"/>
      <c r="F132" s="31"/>
      <c r="G132" s="41"/>
      <c r="H132" s="19"/>
      <c r="I132" s="40"/>
      <c r="J132" s="4"/>
      <c r="K132" s="17"/>
      <c r="L132" s="19"/>
      <c r="M132" s="40"/>
      <c r="N132" s="12"/>
      <c r="O132" s="73" t="str">
        <f>IF(Sol!$D$5="OFF","",IF(N132="","  ",IF(AND(N132&lt;&gt;"",N132&lt;&gt;Sol!N132),"*"," ")))</f>
        <v xml:space="preserve">  </v>
      </c>
    </row>
    <row r="133" spans="2:15" x14ac:dyDescent="0.25">
      <c r="B133" s="5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7"/>
    </row>
    <row r="135" spans="2:15" x14ac:dyDescent="0.25">
      <c r="B135" s="21"/>
      <c r="C135" s="72" t="s">
        <v>8</v>
      </c>
      <c r="D135" s="72"/>
      <c r="E135" s="72"/>
      <c r="F135" s="72"/>
      <c r="G135" s="72"/>
      <c r="H135" s="72"/>
      <c r="I135" s="72"/>
      <c r="J135" s="72"/>
      <c r="K135" s="72"/>
      <c r="L135" s="72"/>
      <c r="M135" s="72"/>
      <c r="N135" s="72">
        <v>22</v>
      </c>
      <c r="O135" s="78"/>
    </row>
    <row r="136" spans="2:15" x14ac:dyDescent="0.25">
      <c r="B136" s="13"/>
      <c r="C136" s="75"/>
      <c r="D136" s="75"/>
      <c r="E136" s="75"/>
      <c r="F136" s="75" t="s">
        <v>14</v>
      </c>
      <c r="G136" s="75"/>
      <c r="H136" s="75"/>
      <c r="I136" s="75"/>
      <c r="J136" s="75"/>
      <c r="K136" s="75"/>
      <c r="L136" s="148" t="s">
        <v>18</v>
      </c>
      <c r="M136" s="148"/>
      <c r="N136" s="148"/>
      <c r="O136" s="76"/>
    </row>
    <row r="137" spans="2:15" x14ac:dyDescent="0.25">
      <c r="B137" s="23"/>
      <c r="C137" s="71" t="s">
        <v>12</v>
      </c>
      <c r="D137" s="71"/>
      <c r="E137" s="71" t="s">
        <v>13</v>
      </c>
      <c r="F137" s="71" t="s">
        <v>15</v>
      </c>
      <c r="G137" s="71"/>
      <c r="H137" s="71" t="s">
        <v>17</v>
      </c>
      <c r="I137" s="71"/>
      <c r="J137" s="71" t="s">
        <v>16</v>
      </c>
      <c r="K137" s="71"/>
      <c r="L137" s="71" t="s">
        <v>17</v>
      </c>
      <c r="M137" s="71"/>
      <c r="N137" s="71" t="s">
        <v>16</v>
      </c>
      <c r="O137" s="77"/>
    </row>
    <row r="138" spans="2:15" x14ac:dyDescent="0.25">
      <c r="B138" s="24"/>
      <c r="C138" s="28">
        <v>2019</v>
      </c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6"/>
    </row>
    <row r="139" spans="2:15" ht="14.1" customHeight="1" x14ac:dyDescent="0.25">
      <c r="B139" s="1"/>
      <c r="C139" s="2" t="s">
        <v>55</v>
      </c>
      <c r="D139" s="29"/>
      <c r="E139" s="30"/>
      <c r="F139" s="31"/>
      <c r="G139" s="41"/>
      <c r="H139" s="19"/>
      <c r="I139" s="40"/>
      <c r="J139" s="4"/>
      <c r="K139" s="17"/>
      <c r="L139" s="4"/>
      <c r="M139" s="42"/>
      <c r="N139" s="4"/>
      <c r="O139" s="43"/>
    </row>
    <row r="140" spans="2:15" ht="14.1" customHeight="1" x14ac:dyDescent="0.25">
      <c r="B140" s="1"/>
      <c r="C140" s="16"/>
      <c r="D140" s="29"/>
      <c r="E140" s="30"/>
      <c r="F140" s="31"/>
      <c r="G140" s="41"/>
      <c r="H140" s="19"/>
      <c r="I140" s="40"/>
      <c r="J140" s="4"/>
      <c r="K140" s="17"/>
      <c r="L140" s="4"/>
      <c r="M140" s="42"/>
      <c r="N140" s="4"/>
      <c r="O140" s="43"/>
    </row>
    <row r="141" spans="2:15" ht="14.1" customHeight="1" x14ac:dyDescent="0.25">
      <c r="B141" s="1"/>
      <c r="C141" s="16"/>
      <c r="D141" s="29"/>
      <c r="E141" s="30"/>
      <c r="F141" s="31"/>
      <c r="G141" s="41"/>
      <c r="H141" s="19"/>
      <c r="I141" s="40"/>
      <c r="J141" s="4"/>
      <c r="K141" s="17"/>
      <c r="L141" s="4"/>
      <c r="M141" s="17"/>
      <c r="N141" s="12"/>
      <c r="O141" s="73" t="str">
        <f>IF(Sol!$D$5="OFF","",IF(N141="","  ",IF(AND(N141&lt;&gt;"",N141&lt;&gt;Sol!N141),"*"," ")))</f>
        <v xml:space="preserve">  </v>
      </c>
    </row>
    <row r="142" spans="2:15" x14ac:dyDescent="0.25">
      <c r="B142" s="5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7"/>
    </row>
    <row r="144" spans="2:15" x14ac:dyDescent="0.25">
      <c r="B144" s="21"/>
      <c r="C144" s="72" t="s">
        <v>56</v>
      </c>
      <c r="D144" s="72"/>
      <c r="E144" s="72"/>
      <c r="F144" s="72"/>
      <c r="G144" s="72"/>
      <c r="H144" s="72"/>
      <c r="I144" s="72"/>
      <c r="J144" s="72"/>
      <c r="K144" s="72"/>
      <c r="L144" s="72"/>
      <c r="M144" s="72"/>
      <c r="N144" s="72">
        <v>31</v>
      </c>
      <c r="O144" s="78"/>
    </row>
    <row r="145" spans="2:15" x14ac:dyDescent="0.25">
      <c r="B145" s="13"/>
      <c r="C145" s="75"/>
      <c r="D145" s="75"/>
      <c r="E145" s="75"/>
      <c r="F145" s="75" t="s">
        <v>14</v>
      </c>
      <c r="G145" s="75"/>
      <c r="H145" s="75"/>
      <c r="I145" s="75"/>
      <c r="J145" s="75"/>
      <c r="K145" s="75"/>
      <c r="L145" s="148" t="s">
        <v>18</v>
      </c>
      <c r="M145" s="148"/>
      <c r="N145" s="148"/>
      <c r="O145" s="76"/>
    </row>
    <row r="146" spans="2:15" x14ac:dyDescent="0.25">
      <c r="B146" s="23"/>
      <c r="C146" s="71" t="s">
        <v>12</v>
      </c>
      <c r="D146" s="71"/>
      <c r="E146" s="71" t="s">
        <v>13</v>
      </c>
      <c r="F146" s="71" t="s">
        <v>15</v>
      </c>
      <c r="G146" s="71"/>
      <c r="H146" s="71" t="s">
        <v>17</v>
      </c>
      <c r="I146" s="71"/>
      <c r="J146" s="71" t="s">
        <v>16</v>
      </c>
      <c r="K146" s="71"/>
      <c r="L146" s="71" t="s">
        <v>17</v>
      </c>
      <c r="M146" s="71"/>
      <c r="N146" s="71" t="s">
        <v>16</v>
      </c>
      <c r="O146" s="77"/>
    </row>
    <row r="147" spans="2:15" x14ac:dyDescent="0.25">
      <c r="B147" s="24"/>
      <c r="C147" s="28">
        <v>2019</v>
      </c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6"/>
    </row>
    <row r="148" spans="2:15" ht="14.1" customHeight="1" x14ac:dyDescent="0.25">
      <c r="B148" s="1"/>
      <c r="C148" s="2" t="s">
        <v>55</v>
      </c>
      <c r="D148" s="29"/>
      <c r="E148" s="30"/>
      <c r="F148" s="31"/>
      <c r="G148" s="41"/>
      <c r="H148" s="19"/>
      <c r="I148" s="40"/>
      <c r="J148" s="4"/>
      <c r="K148" s="17"/>
      <c r="L148" s="19"/>
      <c r="M148" s="42"/>
      <c r="N148" s="12"/>
      <c r="O148" s="73" t="str">
        <f>IF(Sol!$D$5="OFF","",IF(N148="","  ",IF(AND(N148&lt;&gt;"",N148&lt;&gt;Sol!N148),"*"," ")))</f>
        <v xml:space="preserve">  </v>
      </c>
    </row>
    <row r="149" spans="2:15" x14ac:dyDescent="0.25">
      <c r="B149" s="5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7"/>
    </row>
    <row r="151" spans="2:15" x14ac:dyDescent="0.25">
      <c r="B151" s="21"/>
      <c r="C151" s="72" t="s">
        <v>57</v>
      </c>
      <c r="D151" s="72"/>
      <c r="E151" s="72"/>
      <c r="F151" s="72"/>
      <c r="G151" s="72"/>
      <c r="H151" s="72"/>
      <c r="I151" s="72"/>
      <c r="J151" s="72"/>
      <c r="K151" s="72"/>
      <c r="L151" s="72"/>
      <c r="M151" s="72"/>
      <c r="N151" s="72">
        <v>32</v>
      </c>
      <c r="O151" s="78"/>
    </row>
    <row r="152" spans="2:15" x14ac:dyDescent="0.25">
      <c r="B152" s="13"/>
      <c r="C152" s="75"/>
      <c r="D152" s="75"/>
      <c r="E152" s="75"/>
      <c r="F152" s="75" t="s">
        <v>14</v>
      </c>
      <c r="G152" s="75"/>
      <c r="H152" s="75"/>
      <c r="I152" s="75"/>
      <c r="J152" s="75"/>
      <c r="K152" s="75"/>
      <c r="L152" s="148" t="s">
        <v>18</v>
      </c>
      <c r="M152" s="148"/>
      <c r="N152" s="148"/>
      <c r="O152" s="76"/>
    </row>
    <row r="153" spans="2:15" x14ac:dyDescent="0.25">
      <c r="B153" s="23"/>
      <c r="C153" s="71" t="s">
        <v>12</v>
      </c>
      <c r="D153" s="71"/>
      <c r="E153" s="71" t="s">
        <v>13</v>
      </c>
      <c r="F153" s="71" t="s">
        <v>15</v>
      </c>
      <c r="G153" s="71"/>
      <c r="H153" s="71" t="s">
        <v>17</v>
      </c>
      <c r="I153" s="71"/>
      <c r="J153" s="71" t="s">
        <v>16</v>
      </c>
      <c r="K153" s="71"/>
      <c r="L153" s="71" t="s">
        <v>17</v>
      </c>
      <c r="M153" s="71"/>
      <c r="N153" s="71" t="s">
        <v>16</v>
      </c>
      <c r="O153" s="77"/>
    </row>
    <row r="154" spans="2:15" x14ac:dyDescent="0.25">
      <c r="B154" s="24"/>
      <c r="C154" s="28">
        <v>2019</v>
      </c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6"/>
    </row>
    <row r="155" spans="2:15" ht="14.1" customHeight="1" x14ac:dyDescent="0.25">
      <c r="B155" s="1"/>
      <c r="C155" s="2" t="s">
        <v>55</v>
      </c>
      <c r="D155" s="29"/>
      <c r="E155" s="30"/>
      <c r="F155" s="31"/>
      <c r="G155" s="41"/>
      <c r="H155" s="19"/>
      <c r="I155" s="40"/>
      <c r="J155" s="4"/>
      <c r="K155" s="17"/>
      <c r="L155" s="12"/>
      <c r="M155" s="51" t="str">
        <f>IF(Sol!$D$5="OFF","",IF(L155="","  ",IF(AND(L155&lt;&gt;"",L155&lt;&gt;Sol!L155),"*"," ")))</f>
        <v xml:space="preserve">  </v>
      </c>
      <c r="N155" s="4"/>
      <c r="O155" s="43" t="str">
        <f>IF(OR(N155="",N155=Sol!N155),"","*")</f>
        <v/>
      </c>
    </row>
    <row r="156" spans="2:15" x14ac:dyDescent="0.25">
      <c r="B156" s="5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7"/>
    </row>
    <row r="158" spans="2:15" x14ac:dyDescent="0.25">
      <c r="B158" s="21"/>
      <c r="C158" s="72" t="s">
        <v>9</v>
      </c>
      <c r="D158" s="72"/>
      <c r="E158" s="72"/>
      <c r="F158" s="72"/>
      <c r="G158" s="72"/>
      <c r="H158" s="72"/>
      <c r="I158" s="72"/>
      <c r="J158" s="72"/>
      <c r="K158" s="72"/>
      <c r="L158" s="72"/>
      <c r="M158" s="72"/>
      <c r="N158" s="72">
        <v>41</v>
      </c>
      <c r="O158" s="78"/>
    </row>
    <row r="159" spans="2:15" x14ac:dyDescent="0.25">
      <c r="B159" s="13"/>
      <c r="C159" s="75"/>
      <c r="D159" s="75"/>
      <c r="E159" s="75"/>
      <c r="F159" s="75" t="s">
        <v>14</v>
      </c>
      <c r="G159" s="75"/>
      <c r="H159" s="75"/>
      <c r="I159" s="75"/>
      <c r="J159" s="75"/>
      <c r="K159" s="75"/>
      <c r="L159" s="148" t="s">
        <v>18</v>
      </c>
      <c r="M159" s="148"/>
      <c r="N159" s="148"/>
      <c r="O159" s="76"/>
    </row>
    <row r="160" spans="2:15" x14ac:dyDescent="0.25">
      <c r="B160" s="23"/>
      <c r="C160" s="71" t="s">
        <v>12</v>
      </c>
      <c r="D160" s="71"/>
      <c r="E160" s="71" t="s">
        <v>13</v>
      </c>
      <c r="F160" s="71" t="s">
        <v>15</v>
      </c>
      <c r="G160" s="71"/>
      <c r="H160" s="71" t="s">
        <v>17</v>
      </c>
      <c r="I160" s="71"/>
      <c r="J160" s="71" t="s">
        <v>16</v>
      </c>
      <c r="K160" s="71"/>
      <c r="L160" s="71" t="s">
        <v>17</v>
      </c>
      <c r="M160" s="71"/>
      <c r="N160" s="71" t="s">
        <v>16</v>
      </c>
      <c r="O160" s="77"/>
    </row>
    <row r="161" spans="2:15" x14ac:dyDescent="0.25">
      <c r="B161" s="24"/>
      <c r="C161" s="28">
        <v>2019</v>
      </c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6"/>
    </row>
    <row r="162" spans="2:15" ht="14.1" customHeight="1" x14ac:dyDescent="0.25">
      <c r="B162" s="1"/>
      <c r="C162" s="2" t="s">
        <v>55</v>
      </c>
      <c r="D162" s="29"/>
      <c r="E162" s="30"/>
      <c r="F162" s="31"/>
      <c r="G162" s="41"/>
      <c r="H162" s="19"/>
      <c r="I162" s="40"/>
      <c r="J162" s="4"/>
      <c r="K162" s="17"/>
      <c r="L162" s="4"/>
      <c r="M162" s="42"/>
      <c r="N162" s="4"/>
      <c r="O162" s="43"/>
    </row>
    <row r="163" spans="2:15" ht="14.1" customHeight="1" x14ac:dyDescent="0.25">
      <c r="B163" s="1"/>
      <c r="C163" s="16"/>
      <c r="D163" s="29"/>
      <c r="E163" s="30"/>
      <c r="F163" s="31"/>
      <c r="G163" s="41"/>
      <c r="H163" s="19"/>
      <c r="I163" s="40"/>
      <c r="J163" s="4"/>
      <c r="K163" s="17"/>
      <c r="L163" s="4"/>
      <c r="M163" s="17"/>
      <c r="N163" s="12"/>
      <c r="O163" s="73" t="str">
        <f>IF(Sol!$D$5="OFF","",IF(N163="","  ",IF(AND(N163&lt;&gt;"",N163&lt;&gt;Sol!N163),"*"," ")))</f>
        <v xml:space="preserve">  </v>
      </c>
    </row>
    <row r="164" spans="2:15" x14ac:dyDescent="0.25">
      <c r="B164" s="5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7"/>
    </row>
    <row r="166" spans="2:15" x14ac:dyDescent="0.25">
      <c r="B166" s="79"/>
      <c r="C166" s="72" t="s">
        <v>27</v>
      </c>
      <c r="D166" s="72"/>
      <c r="E166" s="72"/>
      <c r="F166" s="72"/>
      <c r="G166" s="72"/>
      <c r="H166" s="72"/>
      <c r="I166" s="72"/>
      <c r="J166" s="72"/>
      <c r="K166" s="72"/>
      <c r="L166" s="72"/>
      <c r="M166" s="72"/>
      <c r="N166" s="72">
        <v>51</v>
      </c>
      <c r="O166" s="78"/>
    </row>
    <row r="167" spans="2:15" x14ac:dyDescent="0.25">
      <c r="B167" s="80"/>
      <c r="C167" s="75"/>
      <c r="D167" s="75"/>
      <c r="E167" s="75"/>
      <c r="F167" s="75" t="s">
        <v>14</v>
      </c>
      <c r="G167" s="75"/>
      <c r="H167" s="75"/>
      <c r="I167" s="75"/>
      <c r="J167" s="75"/>
      <c r="K167" s="75"/>
      <c r="L167" s="148" t="s">
        <v>18</v>
      </c>
      <c r="M167" s="148"/>
      <c r="N167" s="148"/>
      <c r="O167" s="76"/>
    </row>
    <row r="168" spans="2:15" x14ac:dyDescent="0.25">
      <c r="B168" s="81"/>
      <c r="C168" s="71" t="s">
        <v>12</v>
      </c>
      <c r="D168" s="71"/>
      <c r="E168" s="71" t="s">
        <v>13</v>
      </c>
      <c r="F168" s="71" t="s">
        <v>15</v>
      </c>
      <c r="G168" s="71"/>
      <c r="H168" s="71" t="s">
        <v>17</v>
      </c>
      <c r="I168" s="71"/>
      <c r="J168" s="71" t="s">
        <v>16</v>
      </c>
      <c r="K168" s="71"/>
      <c r="L168" s="71" t="s">
        <v>17</v>
      </c>
      <c r="M168" s="71"/>
      <c r="N168" s="71" t="s">
        <v>16</v>
      </c>
      <c r="O168" s="77"/>
    </row>
    <row r="169" spans="2:15" x14ac:dyDescent="0.25">
      <c r="B169" s="24"/>
      <c r="C169" s="28">
        <v>2019</v>
      </c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6"/>
    </row>
    <row r="170" spans="2:15" ht="14.1" customHeight="1" x14ac:dyDescent="0.25">
      <c r="B170" s="1"/>
      <c r="C170" s="2" t="s">
        <v>55</v>
      </c>
      <c r="D170" s="29"/>
      <c r="E170" s="30"/>
      <c r="F170" s="31"/>
      <c r="G170" s="41"/>
      <c r="H170" s="19"/>
      <c r="I170" s="40"/>
      <c r="J170" s="4"/>
      <c r="K170" s="17"/>
      <c r="L170" s="12"/>
      <c r="M170" s="51" t="str">
        <f>IF(Sol!$D$5="OFF","",IF(L170="","  ",IF(AND(L170&lt;&gt;"",L170&lt;&gt;Sol!L170),"*"," ")))</f>
        <v xml:space="preserve">  </v>
      </c>
      <c r="N170" s="4"/>
      <c r="O170" s="43"/>
    </row>
    <row r="171" spans="2:15" x14ac:dyDescent="0.25">
      <c r="B171" s="5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7"/>
    </row>
    <row r="173" spans="2:15" x14ac:dyDescent="0.25">
      <c r="B173" s="79"/>
      <c r="C173" s="72" t="s">
        <v>10</v>
      </c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>
        <v>53</v>
      </c>
      <c r="O173" s="78"/>
    </row>
    <row r="174" spans="2:15" x14ac:dyDescent="0.25">
      <c r="B174" s="80"/>
      <c r="C174" s="75"/>
      <c r="D174" s="75"/>
      <c r="E174" s="75"/>
      <c r="F174" s="75" t="s">
        <v>14</v>
      </c>
      <c r="G174" s="75"/>
      <c r="H174" s="75"/>
      <c r="I174" s="75"/>
      <c r="J174" s="75"/>
      <c r="K174" s="75"/>
      <c r="L174" s="148" t="s">
        <v>18</v>
      </c>
      <c r="M174" s="148"/>
      <c r="N174" s="148"/>
      <c r="O174" s="76"/>
    </row>
    <row r="175" spans="2:15" x14ac:dyDescent="0.25">
      <c r="B175" s="81"/>
      <c r="C175" s="71" t="s">
        <v>12</v>
      </c>
      <c r="D175" s="71"/>
      <c r="E175" s="71" t="s">
        <v>13</v>
      </c>
      <c r="F175" s="71" t="s">
        <v>15</v>
      </c>
      <c r="G175" s="71"/>
      <c r="H175" s="71" t="s">
        <v>17</v>
      </c>
      <c r="I175" s="71"/>
      <c r="J175" s="71" t="s">
        <v>16</v>
      </c>
      <c r="K175" s="71"/>
      <c r="L175" s="71" t="s">
        <v>17</v>
      </c>
      <c r="M175" s="71"/>
      <c r="N175" s="71" t="s">
        <v>16</v>
      </c>
      <c r="O175" s="77"/>
    </row>
    <row r="176" spans="2:15" x14ac:dyDescent="0.25">
      <c r="B176" s="24"/>
      <c r="C176" s="28">
        <v>2019</v>
      </c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6"/>
    </row>
    <row r="177" spans="2:15" ht="14.1" customHeight="1" x14ac:dyDescent="0.25">
      <c r="B177" s="1"/>
      <c r="C177" s="2" t="s">
        <v>55</v>
      </c>
      <c r="D177" s="29"/>
      <c r="E177" s="30"/>
      <c r="F177" s="31"/>
      <c r="G177" s="41"/>
      <c r="H177" s="19"/>
      <c r="I177" s="40"/>
      <c r="J177" s="4"/>
      <c r="K177" s="17"/>
      <c r="L177" s="12"/>
      <c r="M177" s="51" t="str">
        <f>IF(Sol!$D$5="OFF","",IF(L177="","  ",IF(AND(L177&lt;&gt;"",L177&lt;&gt;Sol!L177),"*"," ")))</f>
        <v xml:space="preserve">  </v>
      </c>
      <c r="N177" s="4"/>
      <c r="O177" s="43"/>
    </row>
    <row r="178" spans="2:15" x14ac:dyDescent="0.25">
      <c r="B178" s="5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7"/>
    </row>
    <row r="180" spans="2:15" x14ac:dyDescent="0.25">
      <c r="B180" s="79"/>
      <c r="C180" s="72" t="s">
        <v>28</v>
      </c>
      <c r="D180" s="72"/>
      <c r="E180" s="72"/>
      <c r="F180" s="72"/>
      <c r="G180" s="72"/>
      <c r="H180" s="72"/>
      <c r="I180" s="72"/>
      <c r="J180" s="72"/>
      <c r="K180" s="72"/>
      <c r="L180" s="72"/>
      <c r="M180" s="72"/>
      <c r="N180" s="72">
        <v>54</v>
      </c>
      <c r="O180" s="78"/>
    </row>
    <row r="181" spans="2:15" x14ac:dyDescent="0.25">
      <c r="B181" s="80"/>
      <c r="C181" s="75"/>
      <c r="D181" s="75"/>
      <c r="E181" s="75"/>
      <c r="F181" s="75" t="s">
        <v>14</v>
      </c>
      <c r="G181" s="75"/>
      <c r="H181" s="75"/>
      <c r="I181" s="75"/>
      <c r="J181" s="75"/>
      <c r="K181" s="75"/>
      <c r="L181" s="148" t="s">
        <v>18</v>
      </c>
      <c r="M181" s="148"/>
      <c r="N181" s="148"/>
      <c r="O181" s="76"/>
    </row>
    <row r="182" spans="2:15" x14ac:dyDescent="0.25">
      <c r="B182" s="81"/>
      <c r="C182" s="71" t="s">
        <v>12</v>
      </c>
      <c r="D182" s="71"/>
      <c r="E182" s="71" t="s">
        <v>13</v>
      </c>
      <c r="F182" s="71" t="s">
        <v>15</v>
      </c>
      <c r="G182" s="71"/>
      <c r="H182" s="71" t="s">
        <v>17</v>
      </c>
      <c r="I182" s="71"/>
      <c r="J182" s="71" t="s">
        <v>16</v>
      </c>
      <c r="K182" s="71"/>
      <c r="L182" s="71" t="s">
        <v>17</v>
      </c>
      <c r="M182" s="71"/>
      <c r="N182" s="71" t="s">
        <v>16</v>
      </c>
      <c r="O182" s="77"/>
    </row>
    <row r="183" spans="2:15" x14ac:dyDescent="0.25">
      <c r="B183" s="24"/>
      <c r="C183" s="28">
        <v>2019</v>
      </c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6"/>
    </row>
    <row r="184" spans="2:15" ht="14.1" customHeight="1" x14ac:dyDescent="0.25">
      <c r="B184" s="1"/>
      <c r="C184" s="2" t="s">
        <v>55</v>
      </c>
      <c r="D184" s="29"/>
      <c r="E184" s="30"/>
      <c r="F184" s="31"/>
      <c r="G184" s="41"/>
      <c r="H184" s="19"/>
      <c r="I184" s="40"/>
      <c r="J184" s="4"/>
      <c r="K184" s="17"/>
      <c r="L184" s="12"/>
      <c r="M184" s="51" t="str">
        <f>IF(Sol!$D$5="OFF","",IF(L184="","  ",IF(AND(L184&lt;&gt;"",L184&lt;&gt;Sol!L184),"*"," ")))</f>
        <v xml:space="preserve">  </v>
      </c>
      <c r="N184" s="4"/>
      <c r="O184" s="43"/>
    </row>
    <row r="185" spans="2:15" x14ac:dyDescent="0.25">
      <c r="B185" s="5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7"/>
    </row>
    <row r="187" spans="2:15" x14ac:dyDescent="0.25">
      <c r="B187" s="79"/>
      <c r="C187" s="72" t="s">
        <v>29</v>
      </c>
      <c r="D187" s="72"/>
      <c r="E187" s="72"/>
      <c r="F187" s="72"/>
      <c r="G187" s="72"/>
      <c r="H187" s="72"/>
      <c r="I187" s="72"/>
      <c r="J187" s="72"/>
      <c r="K187" s="72"/>
      <c r="L187" s="72"/>
      <c r="M187" s="72"/>
      <c r="N187" s="72">
        <v>55</v>
      </c>
      <c r="O187" s="78"/>
    </row>
    <row r="188" spans="2:15" x14ac:dyDescent="0.25">
      <c r="B188" s="80"/>
      <c r="C188" s="75"/>
      <c r="D188" s="75"/>
      <c r="E188" s="75"/>
      <c r="F188" s="75" t="s">
        <v>14</v>
      </c>
      <c r="G188" s="75"/>
      <c r="H188" s="75"/>
      <c r="I188" s="75"/>
      <c r="J188" s="75"/>
      <c r="K188" s="75"/>
      <c r="L188" s="148" t="s">
        <v>18</v>
      </c>
      <c r="M188" s="148"/>
      <c r="N188" s="148"/>
      <c r="O188" s="76"/>
    </row>
    <row r="189" spans="2:15" x14ac:dyDescent="0.25">
      <c r="B189" s="81"/>
      <c r="C189" s="71" t="s">
        <v>12</v>
      </c>
      <c r="D189" s="71"/>
      <c r="E189" s="71" t="s">
        <v>13</v>
      </c>
      <c r="F189" s="71" t="s">
        <v>15</v>
      </c>
      <c r="G189" s="71"/>
      <c r="H189" s="71" t="s">
        <v>17</v>
      </c>
      <c r="I189" s="71"/>
      <c r="J189" s="71" t="s">
        <v>16</v>
      </c>
      <c r="K189" s="71"/>
      <c r="L189" s="71" t="s">
        <v>17</v>
      </c>
      <c r="M189" s="71"/>
      <c r="N189" s="71" t="s">
        <v>16</v>
      </c>
      <c r="O189" s="77"/>
    </row>
    <row r="190" spans="2:15" x14ac:dyDescent="0.25">
      <c r="B190" s="24"/>
      <c r="C190" s="28">
        <v>2019</v>
      </c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6"/>
    </row>
    <row r="191" spans="2:15" ht="14.1" customHeight="1" x14ac:dyDescent="0.25">
      <c r="B191" s="1"/>
      <c r="C191" s="2" t="s">
        <v>55</v>
      </c>
      <c r="D191" s="29"/>
      <c r="E191" s="30"/>
      <c r="F191" s="31"/>
      <c r="G191" s="41"/>
      <c r="H191" s="19"/>
      <c r="I191" s="40"/>
      <c r="J191" s="4"/>
      <c r="K191" s="17"/>
      <c r="L191" s="12"/>
      <c r="M191" s="51" t="str">
        <f>IF(Sol!$D$5="OFF","",IF(L191="","  ",IF(AND(L191&lt;&gt;"",L191&lt;&gt;Sol!L191),"*"," ")))</f>
        <v xml:space="preserve">  </v>
      </c>
      <c r="N191" s="4"/>
      <c r="O191" s="43"/>
    </row>
    <row r="192" spans="2:15" x14ac:dyDescent="0.25">
      <c r="B192" s="5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7"/>
    </row>
    <row r="194" spans="1:15" x14ac:dyDescent="0.25">
      <c r="B194" s="79"/>
      <c r="C194" s="72" t="s">
        <v>11</v>
      </c>
      <c r="D194" s="72"/>
      <c r="E194" s="72"/>
      <c r="F194" s="72"/>
      <c r="G194" s="72"/>
      <c r="H194" s="72"/>
      <c r="I194" s="72"/>
      <c r="J194" s="72"/>
      <c r="K194" s="72"/>
      <c r="L194" s="72"/>
      <c r="M194" s="72"/>
      <c r="N194" s="72">
        <v>59</v>
      </c>
      <c r="O194" s="78"/>
    </row>
    <row r="195" spans="1:15" x14ac:dyDescent="0.25">
      <c r="B195" s="80"/>
      <c r="C195" s="75"/>
      <c r="D195" s="75"/>
      <c r="E195" s="75"/>
      <c r="F195" s="75" t="s">
        <v>14</v>
      </c>
      <c r="G195" s="75"/>
      <c r="H195" s="75"/>
      <c r="I195" s="75"/>
      <c r="J195" s="75"/>
      <c r="K195" s="75"/>
      <c r="L195" s="148" t="s">
        <v>18</v>
      </c>
      <c r="M195" s="148"/>
      <c r="N195" s="148"/>
      <c r="O195" s="76"/>
    </row>
    <row r="196" spans="1:15" x14ac:dyDescent="0.25">
      <c r="B196" s="81"/>
      <c r="C196" s="71" t="s">
        <v>12</v>
      </c>
      <c r="D196" s="71"/>
      <c r="E196" s="71" t="s">
        <v>13</v>
      </c>
      <c r="F196" s="71" t="s">
        <v>15</v>
      </c>
      <c r="G196" s="71"/>
      <c r="H196" s="71" t="s">
        <v>17</v>
      </c>
      <c r="I196" s="71"/>
      <c r="J196" s="71" t="s">
        <v>16</v>
      </c>
      <c r="K196" s="71"/>
      <c r="L196" s="71" t="s">
        <v>17</v>
      </c>
      <c r="M196" s="71"/>
      <c r="N196" s="71" t="s">
        <v>16</v>
      </c>
      <c r="O196" s="77"/>
    </row>
    <row r="197" spans="1:15" x14ac:dyDescent="0.25">
      <c r="B197" s="24"/>
      <c r="C197" s="28">
        <v>2019</v>
      </c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6"/>
    </row>
    <row r="198" spans="1:15" ht="14.1" customHeight="1" x14ac:dyDescent="0.25">
      <c r="B198" s="1"/>
      <c r="C198" s="2" t="s">
        <v>55</v>
      </c>
      <c r="D198" s="29"/>
      <c r="E198" s="30"/>
      <c r="F198" s="31"/>
      <c r="G198" s="41"/>
      <c r="H198" s="19"/>
      <c r="I198" s="40"/>
      <c r="J198" s="4"/>
      <c r="K198" s="17"/>
      <c r="L198" s="12"/>
      <c r="M198" s="51" t="str">
        <f>IF(Sol!$D$5="OFF","",IF(L198="","  ",IF(AND(L198&lt;&gt;"",L198&lt;&gt;Sol!L198),"*"," ")))</f>
        <v xml:space="preserve">  </v>
      </c>
      <c r="N198" s="4"/>
      <c r="O198" s="43"/>
    </row>
    <row r="199" spans="1:15" x14ac:dyDescent="0.25">
      <c r="B199" s="5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7"/>
    </row>
    <row r="201" spans="1:15" ht="15" customHeight="1" x14ac:dyDescent="0.25">
      <c r="A201" s="83" t="s">
        <v>6</v>
      </c>
      <c r="B201" s="185" t="s">
        <v>59</v>
      </c>
      <c r="C201" s="186"/>
      <c r="D201" s="186"/>
      <c r="E201" s="186"/>
      <c r="F201" s="186"/>
      <c r="G201" s="186"/>
      <c r="H201" s="186"/>
      <c r="I201" s="186"/>
      <c r="J201" s="186"/>
      <c r="K201" s="187"/>
    </row>
    <row r="202" spans="1:15" x14ac:dyDescent="0.25">
      <c r="A202" s="10"/>
      <c r="B202" s="149" t="s">
        <v>31</v>
      </c>
      <c r="C202" s="150"/>
      <c r="D202" s="150"/>
      <c r="E202" s="150"/>
      <c r="F202" s="150"/>
      <c r="G202" s="150"/>
      <c r="H202" s="150"/>
      <c r="I202" s="150"/>
      <c r="J202" s="150"/>
      <c r="K202" s="151"/>
    </row>
    <row r="203" spans="1:15" x14ac:dyDescent="0.25">
      <c r="A203" s="10"/>
      <c r="B203" s="182" t="s">
        <v>63</v>
      </c>
      <c r="C203" s="183"/>
      <c r="D203" s="183"/>
      <c r="E203" s="183"/>
      <c r="F203" s="183"/>
      <c r="G203" s="183"/>
      <c r="H203" s="183"/>
      <c r="I203" s="183"/>
      <c r="J203" s="183"/>
      <c r="K203" s="184"/>
    </row>
    <row r="204" spans="1:15" ht="26.1" customHeight="1" x14ac:dyDescent="0.25">
      <c r="A204" s="10"/>
      <c r="B204" s="24"/>
      <c r="C204" s="25"/>
      <c r="D204" s="25"/>
      <c r="E204" s="25"/>
      <c r="F204" s="25"/>
      <c r="G204" s="25"/>
      <c r="H204" s="137" t="s">
        <v>60</v>
      </c>
      <c r="I204" s="137"/>
      <c r="J204" s="137" t="s">
        <v>61</v>
      </c>
      <c r="K204" s="26"/>
    </row>
    <row r="205" spans="1:15" ht="14.1" customHeight="1" x14ac:dyDescent="0.25">
      <c r="A205" s="10"/>
      <c r="B205" s="1"/>
      <c r="C205" s="48" t="s">
        <v>4</v>
      </c>
      <c r="D205" s="49"/>
      <c r="E205" s="49"/>
      <c r="F205" s="50"/>
      <c r="G205" s="20"/>
      <c r="H205" s="12"/>
      <c r="I205" s="51" t="str">
        <f>IF(Sol!$D$5="OFF","",IF(H205="","  ",IF(AND(H205&lt;&gt;"",H205&lt;&gt;Sol!H205),"*"," ")))</f>
        <v xml:space="preserve">  </v>
      </c>
      <c r="J205" s="12"/>
      <c r="K205" s="73" t="str">
        <f>IF(Sol!$D$5="OFF","",IF(J205="","  ",IF(AND(J205&lt;&gt;"",J205&lt;&gt;Sol!J205),"*"," ")))</f>
        <v xml:space="preserve">  </v>
      </c>
    </row>
    <row r="206" spans="1:15" ht="14.1" customHeight="1" x14ac:dyDescent="0.25">
      <c r="A206" s="10"/>
      <c r="B206" s="1"/>
      <c r="C206" s="48" t="s">
        <v>7</v>
      </c>
      <c r="D206" s="49"/>
      <c r="E206" s="49"/>
      <c r="F206" s="50"/>
      <c r="G206" s="20"/>
      <c r="H206" s="12"/>
      <c r="I206" s="51" t="str">
        <f>IF(Sol!$D$5="OFF","",IF(H206="","  ",IF(AND(H206&lt;&gt;"",H206&lt;&gt;Sol!H206),"*"," ")))</f>
        <v xml:space="preserve">  </v>
      </c>
      <c r="J206" s="12"/>
      <c r="K206" s="73" t="str">
        <f>IF(Sol!$D$5="OFF","",IF(J206="","  ",IF(AND(J206&lt;&gt;"",J206&lt;&gt;Sol!J206),"*"," ")))</f>
        <v xml:space="preserve">  </v>
      </c>
    </row>
    <row r="207" spans="1:15" ht="14.1" customHeight="1" x14ac:dyDescent="0.25">
      <c r="A207" s="10"/>
      <c r="B207" s="1"/>
      <c r="C207" s="48" t="s">
        <v>5</v>
      </c>
      <c r="D207" s="49"/>
      <c r="E207" s="49"/>
      <c r="F207" s="50"/>
      <c r="G207" s="20"/>
      <c r="H207" s="12"/>
      <c r="I207" s="51" t="str">
        <f>IF(Sol!$D$5="OFF","",IF(H207="","  ",IF(AND(H207&lt;&gt;"",H207&lt;&gt;Sol!H207),"*"," ")))</f>
        <v xml:space="preserve">  </v>
      </c>
      <c r="J207" s="12"/>
      <c r="K207" s="73" t="str">
        <f>IF(Sol!$D$5="OFF","",IF(J207="","  ",IF(AND(J207&lt;&gt;"",J207&lt;&gt;Sol!J207),"*"," ")))</f>
        <v xml:space="preserve">  </v>
      </c>
    </row>
    <row r="208" spans="1:15" ht="14.1" customHeight="1" x14ac:dyDescent="0.25">
      <c r="A208" s="10"/>
      <c r="B208" s="1"/>
      <c r="C208" s="48" t="s">
        <v>23</v>
      </c>
      <c r="D208" s="49"/>
      <c r="E208" s="49"/>
      <c r="F208" s="50"/>
      <c r="G208" s="20"/>
      <c r="H208" s="12"/>
      <c r="I208" s="51" t="str">
        <f>IF(Sol!$D$5="OFF","",IF(H208="","  ",IF(AND(H208&lt;&gt;"",H208&lt;&gt;Sol!H208),"*"," ")))</f>
        <v xml:space="preserve">  </v>
      </c>
      <c r="J208" s="12"/>
      <c r="K208" s="73" t="str">
        <f>IF(Sol!$D$5="OFF","",IF(J208="","  ",IF(AND(J208&lt;&gt;"",J208&lt;&gt;Sol!J208),"*"," ")))</f>
        <v xml:space="preserve">  </v>
      </c>
    </row>
    <row r="209" spans="1:11" ht="14.1" customHeight="1" x14ac:dyDescent="0.25">
      <c r="A209" s="10"/>
      <c r="B209" s="1"/>
      <c r="C209" s="48" t="s">
        <v>24</v>
      </c>
      <c r="D209" s="49"/>
      <c r="E209" s="49"/>
      <c r="F209" s="50"/>
      <c r="G209" s="20"/>
      <c r="H209" s="12"/>
      <c r="I209" s="51" t="str">
        <f>IF(Sol!$D$5="OFF","",IF(H209="","  ",IF(AND(H209&lt;&gt;"",H209&lt;&gt;Sol!H209),"*"," ")))</f>
        <v xml:space="preserve">  </v>
      </c>
      <c r="J209" s="12"/>
      <c r="K209" s="73" t="str">
        <f>IF(Sol!$D$5="OFF","",IF(J209="","  ",IF(AND(J209&lt;&gt;"",J209&lt;&gt;Sol!J209),"*"," ")))</f>
        <v xml:space="preserve">  </v>
      </c>
    </row>
    <row r="210" spans="1:11" ht="14.1" customHeight="1" x14ac:dyDescent="0.25">
      <c r="A210" s="10"/>
      <c r="B210" s="1"/>
      <c r="C210" s="48" t="s">
        <v>25</v>
      </c>
      <c r="D210" s="49"/>
      <c r="E210" s="49"/>
      <c r="F210" s="50"/>
      <c r="G210" s="20"/>
      <c r="H210" s="12"/>
      <c r="I210" s="51" t="str">
        <f>IF(Sol!$D$5="OFF","",IF(H210="","  ",IF(AND(H210&lt;&gt;"",H210&lt;&gt;Sol!H210),"*"," ")))</f>
        <v xml:space="preserve">  </v>
      </c>
      <c r="J210" s="12"/>
      <c r="K210" s="73" t="str">
        <f>IF(Sol!$D$5="OFF","",IF(J210="","  ",IF(AND(J210&lt;&gt;"",J210&lt;&gt;Sol!J210),"*"," ")))</f>
        <v xml:space="preserve">  </v>
      </c>
    </row>
    <row r="211" spans="1:11" ht="14.1" customHeight="1" x14ac:dyDescent="0.25">
      <c r="A211" s="10"/>
      <c r="B211" s="1"/>
      <c r="C211" s="48" t="s">
        <v>26</v>
      </c>
      <c r="D211" s="49"/>
      <c r="E211" s="49"/>
      <c r="F211" s="50"/>
      <c r="G211" s="20"/>
      <c r="H211" s="12"/>
      <c r="I211" s="51" t="str">
        <f>IF(Sol!$D$5="OFF","",IF(H211="","  ",IF(AND(H211&lt;&gt;"",H211&lt;&gt;Sol!H211),"*"," ")))</f>
        <v xml:space="preserve">  </v>
      </c>
      <c r="J211" s="12"/>
      <c r="K211" s="73" t="str">
        <f>IF(Sol!$D$5="OFF","",IF(J211="","  ",IF(AND(J211&lt;&gt;"",J211&lt;&gt;Sol!J211),"*"," ")))</f>
        <v xml:space="preserve">  </v>
      </c>
    </row>
    <row r="212" spans="1:11" ht="14.1" customHeight="1" x14ac:dyDescent="0.25">
      <c r="A212" s="10"/>
      <c r="B212" s="1"/>
      <c r="C212" s="48" t="s">
        <v>8</v>
      </c>
      <c r="D212" s="49"/>
      <c r="E212" s="49"/>
      <c r="F212" s="50"/>
      <c r="G212" s="20"/>
      <c r="H212" s="12"/>
      <c r="I212" s="51" t="str">
        <f>IF(Sol!$D$5="OFF","",IF(H212="","  ",IF(AND(H212&lt;&gt;"",H212&lt;&gt;Sol!H212),"*"," ")))</f>
        <v xml:space="preserve">  </v>
      </c>
      <c r="J212" s="12"/>
      <c r="K212" s="73" t="str">
        <f>IF(Sol!$D$5="OFF","",IF(J212="","  ",IF(AND(J212&lt;&gt;"",J212&lt;&gt;Sol!J212),"*"," ")))</f>
        <v xml:space="preserve">  </v>
      </c>
    </row>
    <row r="213" spans="1:11" ht="14.1" customHeight="1" x14ac:dyDescent="0.25">
      <c r="A213" s="10"/>
      <c r="B213" s="1"/>
      <c r="C213" s="48" t="s">
        <v>56</v>
      </c>
      <c r="D213" s="49"/>
      <c r="E213" s="49"/>
      <c r="F213" s="50"/>
      <c r="G213" s="20"/>
      <c r="H213" s="12"/>
      <c r="I213" s="51" t="str">
        <f>IF(Sol!$D$5="OFF","",IF(H213="","  ",IF(AND(H213&lt;&gt;"",H213&lt;&gt;Sol!H213),"*"," ")))</f>
        <v xml:space="preserve">  </v>
      </c>
      <c r="J213" s="12"/>
      <c r="K213" s="73" t="str">
        <f>IF(Sol!$D$5="OFF","",IF(J213="","  ",IF(AND(J213&lt;&gt;"",J213&lt;&gt;Sol!J213),"*"," ")))</f>
        <v xml:space="preserve">  </v>
      </c>
    </row>
    <row r="214" spans="1:11" ht="14.1" customHeight="1" x14ac:dyDescent="0.25">
      <c r="A214" s="10"/>
      <c r="B214" s="1"/>
      <c r="C214" s="48" t="s">
        <v>57</v>
      </c>
      <c r="D214" s="49"/>
      <c r="E214" s="49"/>
      <c r="F214" s="50"/>
      <c r="G214" s="20"/>
      <c r="H214" s="12"/>
      <c r="I214" s="51" t="str">
        <f>IF(Sol!$D$5="OFF","",IF(H214="","  ",IF(AND(H214&lt;&gt;"",H214&lt;&gt;Sol!H214),"*"," ")))</f>
        <v xml:space="preserve">  </v>
      </c>
      <c r="J214" s="12"/>
      <c r="K214" s="73" t="str">
        <f>IF(Sol!$D$5="OFF","",IF(J214="","  ",IF(AND(J214&lt;&gt;"",J214&lt;&gt;Sol!J214),"*"," ")))</f>
        <v xml:space="preserve">  </v>
      </c>
    </row>
    <row r="215" spans="1:11" ht="14.1" customHeight="1" x14ac:dyDescent="0.25">
      <c r="A215" s="10"/>
      <c r="B215" s="1"/>
      <c r="C215" s="48" t="s">
        <v>9</v>
      </c>
      <c r="D215" s="49"/>
      <c r="E215" s="49"/>
      <c r="F215" s="50"/>
      <c r="G215" s="20"/>
      <c r="H215" s="12"/>
      <c r="I215" s="51" t="str">
        <f>IF(Sol!$D$5="OFF","",IF(H215="","  ",IF(AND(H215&lt;&gt;"",H215&lt;&gt;Sol!H215),"*"," ")))</f>
        <v xml:space="preserve">  </v>
      </c>
      <c r="J215" s="12"/>
      <c r="K215" s="73" t="str">
        <f>IF(Sol!$D$5="OFF","",IF(J215="","  ",IF(AND(J215&lt;&gt;"",J215&lt;&gt;Sol!J215),"*"," ")))</f>
        <v xml:space="preserve">  </v>
      </c>
    </row>
    <row r="216" spans="1:11" ht="14.1" customHeight="1" x14ac:dyDescent="0.25">
      <c r="A216" s="10"/>
      <c r="B216" s="1"/>
      <c r="C216" s="48" t="s">
        <v>27</v>
      </c>
      <c r="D216" s="49"/>
      <c r="E216" s="49"/>
      <c r="F216" s="50"/>
      <c r="G216" s="20"/>
      <c r="H216" s="12"/>
      <c r="I216" s="51" t="str">
        <f>IF(Sol!$D$5="OFF","",IF(H216="","  ",IF(AND(H216&lt;&gt;"",H216&lt;&gt;Sol!H216),"*"," ")))</f>
        <v xml:space="preserve">  </v>
      </c>
      <c r="J216" s="12"/>
      <c r="K216" s="73" t="str">
        <f>IF(Sol!$D$5="OFF","",IF(J216="","  ",IF(AND(J216&lt;&gt;"",J216&lt;&gt;Sol!J216),"*"," ")))</f>
        <v xml:space="preserve">  </v>
      </c>
    </row>
    <row r="217" spans="1:11" ht="14.1" customHeight="1" x14ac:dyDescent="0.25">
      <c r="A217" s="10"/>
      <c r="B217" s="1"/>
      <c r="C217" s="48" t="s">
        <v>10</v>
      </c>
      <c r="D217" s="49"/>
      <c r="E217" s="49"/>
      <c r="F217" s="50"/>
      <c r="G217" s="20"/>
      <c r="H217" s="12"/>
      <c r="I217" s="51" t="str">
        <f>IF(Sol!$D$5="OFF","",IF(H217="","  ",IF(AND(H217&lt;&gt;"",H217&lt;&gt;Sol!H217),"*"," ")))</f>
        <v xml:space="preserve">  </v>
      </c>
      <c r="J217" s="12"/>
      <c r="K217" s="73" t="str">
        <f>IF(Sol!$D$5="OFF","",IF(J217="","  ",IF(AND(J217&lt;&gt;"",J217&lt;&gt;Sol!J217),"*"," ")))</f>
        <v xml:space="preserve">  </v>
      </c>
    </row>
    <row r="218" spans="1:11" ht="14.1" customHeight="1" x14ac:dyDescent="0.25">
      <c r="A218" s="10"/>
      <c r="B218" s="1"/>
      <c r="C218" s="48" t="s">
        <v>28</v>
      </c>
      <c r="D218" s="49"/>
      <c r="E218" s="49"/>
      <c r="F218" s="50"/>
      <c r="G218" s="20"/>
      <c r="H218" s="12"/>
      <c r="I218" s="51" t="str">
        <f>IF(Sol!$D$5="OFF","",IF(H218="","  ",IF(AND(H218&lt;&gt;"",H218&lt;&gt;Sol!H218),"*"," ")))</f>
        <v xml:space="preserve">  </v>
      </c>
      <c r="J218" s="12"/>
      <c r="K218" s="73" t="str">
        <f>IF(Sol!$D$5="OFF","",IF(J218="","  ",IF(AND(J218&lt;&gt;"",J218&lt;&gt;Sol!J218),"*"," ")))</f>
        <v xml:space="preserve">  </v>
      </c>
    </row>
    <row r="219" spans="1:11" ht="14.1" customHeight="1" x14ac:dyDescent="0.25">
      <c r="A219" s="10"/>
      <c r="B219" s="1"/>
      <c r="C219" s="48" t="s">
        <v>29</v>
      </c>
      <c r="D219" s="49"/>
      <c r="E219" s="49"/>
      <c r="F219" s="50"/>
      <c r="G219" s="20"/>
      <c r="H219" s="12"/>
      <c r="I219" s="51" t="str">
        <f>IF(Sol!$D$5="OFF","",IF(H219="","  ",IF(AND(H219&lt;&gt;"",H219&lt;&gt;Sol!H219),"*"," ")))</f>
        <v xml:space="preserve">  </v>
      </c>
      <c r="J219" s="12"/>
      <c r="K219" s="73" t="str">
        <f>IF(Sol!$D$5="OFF","",IF(J219="","  ",IF(AND(J219&lt;&gt;"",J219&lt;&gt;Sol!J219),"*"," ")))</f>
        <v xml:space="preserve">  </v>
      </c>
    </row>
    <row r="220" spans="1:11" ht="14.1" customHeight="1" x14ac:dyDescent="0.25">
      <c r="A220" s="10"/>
      <c r="B220" s="1"/>
      <c r="C220" s="48" t="s">
        <v>11</v>
      </c>
      <c r="D220" s="49"/>
      <c r="E220" s="49"/>
      <c r="F220" s="50"/>
      <c r="G220" s="20"/>
      <c r="H220" s="12"/>
      <c r="I220" s="51" t="str">
        <f>IF(Sol!$D$5="OFF","",IF(H220="","  ",IF(AND(H220&lt;&gt;"",H220&lt;&gt;Sol!H220),"*"," ")))</f>
        <v xml:space="preserve">  </v>
      </c>
      <c r="J220" s="12"/>
      <c r="K220" s="73" t="str">
        <f>IF(Sol!$D$5="OFF","",IF(J220="","  ",IF(AND(J220&lt;&gt;"",J220&lt;&gt;Sol!J220),"*"," ")))</f>
        <v xml:space="preserve">  </v>
      </c>
    </row>
    <row r="221" spans="1:11" ht="14.1" customHeight="1" thickBot="1" x14ac:dyDescent="0.3">
      <c r="A221" s="10"/>
      <c r="B221" s="1"/>
      <c r="C221" s="48"/>
      <c r="D221" s="49"/>
      <c r="E221" s="49"/>
      <c r="F221" s="50"/>
      <c r="G221" s="20"/>
      <c r="H221" s="11"/>
      <c r="I221" s="51" t="str">
        <f>IF(Sol!$D$5="OFF","",IF(H221="","  ",IF(AND(H221&lt;&gt;"",H221&lt;&gt;Sol!H221),"*"," ")))</f>
        <v xml:space="preserve">  </v>
      </c>
      <c r="J221" s="11"/>
      <c r="K221" s="73" t="str">
        <f>IF(Sol!$D$5="OFF","",IF(J221="","  ",IF(AND(J221&lt;&gt;"",J221&lt;&gt;Sol!J221),"*"," ")))</f>
        <v xml:space="preserve">  </v>
      </c>
    </row>
    <row r="222" spans="1:11" ht="13.8" thickTop="1" x14ac:dyDescent="0.25">
      <c r="A222" s="10"/>
      <c r="B222" s="5"/>
      <c r="C222" s="6"/>
      <c r="D222" s="6"/>
      <c r="E222" s="6"/>
      <c r="F222" s="6"/>
      <c r="G222" s="6"/>
      <c r="H222" s="6"/>
      <c r="I222" s="6"/>
      <c r="J222" s="6"/>
      <c r="K222" s="7"/>
    </row>
    <row r="223" spans="1:11" x14ac:dyDescent="0.25">
      <c r="A223" s="10"/>
    </row>
    <row r="224" spans="1:11" x14ac:dyDescent="0.25">
      <c r="A224" s="83" t="s">
        <v>51</v>
      </c>
      <c r="B224" s="24"/>
      <c r="C224" s="28"/>
      <c r="D224" s="84"/>
      <c r="E224" s="25"/>
      <c r="F224" s="25"/>
      <c r="G224" s="26"/>
    </row>
    <row r="225" spans="1:11" ht="14.1" customHeight="1" x14ac:dyDescent="0.25">
      <c r="B225" s="1"/>
      <c r="C225" s="16"/>
      <c r="D225" s="17"/>
      <c r="E225" s="85"/>
      <c r="F225" s="51" t="str">
        <f>IF(Sol!$D$5="OFF","",IF(E225="","  ",IF(AND(E225&lt;&gt;"",E225&lt;&gt;Sol!E225),"*"," ")))</f>
        <v xml:space="preserve">  </v>
      </c>
      <c r="G225" s="52"/>
    </row>
    <row r="226" spans="1:11" x14ac:dyDescent="0.25">
      <c r="B226" s="5"/>
      <c r="C226" s="6"/>
      <c r="D226" s="6"/>
      <c r="E226" s="6"/>
      <c r="F226" s="6"/>
      <c r="G226" s="7"/>
    </row>
    <row r="228" spans="1:11" x14ac:dyDescent="0.25">
      <c r="A228" s="134" t="s">
        <v>64</v>
      </c>
      <c r="B228" s="96"/>
      <c r="C228" s="119"/>
      <c r="D228" s="135"/>
      <c r="E228" s="100"/>
      <c r="F228" s="100"/>
      <c r="G228" s="119"/>
      <c r="H228" s="135"/>
      <c r="I228" s="100"/>
      <c r="J228" s="100"/>
      <c r="K228" s="97"/>
    </row>
    <row r="229" spans="1:11" x14ac:dyDescent="0.25">
      <c r="A229" s="66"/>
      <c r="B229" s="101"/>
      <c r="C229" s="173" t="s">
        <v>66</v>
      </c>
      <c r="D229" s="174"/>
      <c r="E229" s="174"/>
      <c r="F229" s="174"/>
      <c r="G229" s="174"/>
      <c r="H229" s="174"/>
      <c r="I229" s="174"/>
      <c r="J229" s="175"/>
      <c r="K229" s="52"/>
    </row>
    <row r="230" spans="1:11" x14ac:dyDescent="0.25">
      <c r="A230" s="66"/>
      <c r="B230" s="101"/>
      <c r="C230" s="176"/>
      <c r="D230" s="177"/>
      <c r="E230" s="177"/>
      <c r="F230" s="177"/>
      <c r="G230" s="177"/>
      <c r="H230" s="177"/>
      <c r="I230" s="177"/>
      <c r="J230" s="178"/>
      <c r="K230" s="52"/>
    </row>
    <row r="231" spans="1:11" x14ac:dyDescent="0.25">
      <c r="A231" s="66"/>
      <c r="B231" s="101"/>
      <c r="C231" s="176"/>
      <c r="D231" s="177"/>
      <c r="E231" s="177"/>
      <c r="F231" s="177"/>
      <c r="G231" s="177"/>
      <c r="H231" s="177"/>
      <c r="I231" s="177"/>
      <c r="J231" s="178"/>
      <c r="K231" s="52"/>
    </row>
    <row r="232" spans="1:11" x14ac:dyDescent="0.25">
      <c r="A232" s="66"/>
      <c r="B232" s="101"/>
      <c r="C232" s="179"/>
      <c r="D232" s="180"/>
      <c r="E232" s="180"/>
      <c r="F232" s="180"/>
      <c r="G232" s="180"/>
      <c r="H232" s="180"/>
      <c r="I232" s="180"/>
      <c r="J232" s="181"/>
      <c r="K232" s="52"/>
    </row>
    <row r="233" spans="1:11" x14ac:dyDescent="0.25">
      <c r="A233" s="66"/>
      <c r="B233" s="98"/>
      <c r="C233" s="38"/>
      <c r="D233" s="38"/>
      <c r="E233" s="38"/>
      <c r="F233" s="38"/>
      <c r="G233" s="38"/>
      <c r="H233" s="38"/>
      <c r="I233" s="38"/>
      <c r="J233" s="38"/>
      <c r="K233" s="99"/>
    </row>
  </sheetData>
  <sheetProtection password="EF22" sheet="1" objects="1" scenarios="1"/>
  <mergeCells count="66">
    <mergeCell ref="C229:J232"/>
    <mergeCell ref="E28:H28"/>
    <mergeCell ref="E26:H26"/>
    <mergeCell ref="B43:M43"/>
    <mergeCell ref="E45:H45"/>
    <mergeCell ref="E36:H36"/>
    <mergeCell ref="E37:H37"/>
    <mergeCell ref="E34:H34"/>
    <mergeCell ref="L101:N101"/>
    <mergeCell ref="L108:N108"/>
    <mergeCell ref="L115:N115"/>
    <mergeCell ref="L122:N122"/>
    <mergeCell ref="L93:N93"/>
    <mergeCell ref="B203:K203"/>
    <mergeCell ref="B201:K201"/>
    <mergeCell ref="E50:H50"/>
    <mergeCell ref="D7:F7"/>
    <mergeCell ref="A8:R8"/>
    <mergeCell ref="A9:R9"/>
    <mergeCell ref="E48:H48"/>
    <mergeCell ref="E18:H18"/>
    <mergeCell ref="B16:M16"/>
    <mergeCell ref="E23:H23"/>
    <mergeCell ref="E24:H24"/>
    <mergeCell ref="E27:H27"/>
    <mergeCell ref="E31:H31"/>
    <mergeCell ref="E20:H20"/>
    <mergeCell ref="E21:H21"/>
    <mergeCell ref="E30:H30"/>
    <mergeCell ref="E33:H33"/>
    <mergeCell ref="A10:R10"/>
    <mergeCell ref="E47:H47"/>
    <mergeCell ref="A1:Q1"/>
    <mergeCell ref="A2:C2"/>
    <mergeCell ref="D2:Q2"/>
    <mergeCell ref="A3:C3"/>
    <mergeCell ref="D3:Q3"/>
    <mergeCell ref="D5:M5"/>
    <mergeCell ref="E57:H57"/>
    <mergeCell ref="E62:H62"/>
    <mergeCell ref="L75:N75"/>
    <mergeCell ref="E66:H66"/>
    <mergeCell ref="E68:H68"/>
    <mergeCell ref="E69:H69"/>
    <mergeCell ref="E59:H59"/>
    <mergeCell ref="E60:H60"/>
    <mergeCell ref="E63:H63"/>
    <mergeCell ref="E65:H65"/>
    <mergeCell ref="E39:H39"/>
    <mergeCell ref="E40:H40"/>
    <mergeCell ref="E53:H53"/>
    <mergeCell ref="E54:H54"/>
    <mergeCell ref="E56:H56"/>
    <mergeCell ref="E51:H51"/>
    <mergeCell ref="E73:L73"/>
    <mergeCell ref="B202:K202"/>
    <mergeCell ref="L188:N188"/>
    <mergeCell ref="L195:N195"/>
    <mergeCell ref="L159:N159"/>
    <mergeCell ref="L167:N167"/>
    <mergeCell ref="L174:N174"/>
    <mergeCell ref="L181:N181"/>
    <mergeCell ref="L129:N129"/>
    <mergeCell ref="L136:N136"/>
    <mergeCell ref="L145:N145"/>
    <mergeCell ref="L152:N152"/>
  </mergeCells>
  <phoneticPr fontId="5" type="noConversion"/>
  <dataValidations xWindow="160" yWindow="600" count="2">
    <dataValidation type="list" allowBlank="1" showInputMessage="1" showErrorMessage="1" prompt="Select accounts from the drop-down list." sqref="E68:H69 E26:H28 E47:H48 E39:H40 E50:H51 E33:H34 E36:H37 E30:H31 E23:H24 E20:H21 E53:H54 E56:H57 E59:H60 E62:H63 E65:H66">
      <formula1>$Q$20:$Q$35</formula1>
    </dataValidation>
    <dataValidation allowBlank="1" showInputMessage="1" showErrorMessage="1" prompt="Enter as a formula calling on amounts in the trial balance._x000a_" sqref="E225"/>
  </dataValidations>
  <pageMargins left="0.75" right="0.75" top="1" bottom="1" header="0.5" footer="0.5"/>
  <pageSetup scale="82" orientation="portrait" horizontalDpi="4294967293" verticalDpi="0" r:id="rId1"/>
  <headerFooter alignWithMargins="0"/>
  <rowBreaks count="3" manualBreakCount="3">
    <brk id="73" max="14" man="1"/>
    <brk id="127" max="14" man="1"/>
    <brk id="165" max="14" man="1"/>
  </rowBreaks>
  <ignoredErrors>
    <ignoredError sqref="A16:A40 A75:A223 A70:A72 A225:A227 A52:A69 A235:A252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S234"/>
  <sheetViews>
    <sheetView showGridLines="0" tabSelected="1" zoomScaleNormal="100" workbookViewId="0">
      <selection activeCell="D2" sqref="D2:Q2"/>
    </sheetView>
  </sheetViews>
  <sheetFormatPr defaultRowHeight="13.2" x14ac:dyDescent="0.25"/>
  <cols>
    <col min="1" max="1" width="3.5546875" customWidth="1"/>
    <col min="2" max="2" width="1.6640625" customWidth="1"/>
    <col min="3" max="3" width="4.88671875" customWidth="1"/>
    <col min="4" max="4" width="3.44140625" bestFit="1" customWidth="1"/>
    <col min="5" max="5" width="22.109375" customWidth="1"/>
    <col min="6" max="6" width="4.44140625" customWidth="1"/>
    <col min="7" max="7" width="4" customWidth="1"/>
    <col min="8" max="8" width="8.6640625" customWidth="1"/>
    <col min="9" max="9" width="4" customWidth="1"/>
    <col min="10" max="10" width="8.6640625" customWidth="1"/>
    <col min="11" max="11" width="4" customWidth="1"/>
    <col min="12" max="12" width="8.6640625" customWidth="1"/>
    <col min="13" max="13" width="1.88671875" customWidth="1"/>
    <col min="14" max="14" width="8.6640625" customWidth="1"/>
    <col min="15" max="15" width="1.6640625" customWidth="1"/>
    <col min="17" max="17" width="8.5546875" hidden="1" customWidth="1"/>
  </cols>
  <sheetData>
    <row r="1" spans="1:71" ht="18.600000000000001" x14ac:dyDescent="0.45">
      <c r="A1" s="157" t="s">
        <v>52</v>
      </c>
      <c r="B1" s="157"/>
      <c r="C1" s="157"/>
      <c r="D1" s="157"/>
      <c r="E1" s="157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43"/>
      <c r="BS1" s="58"/>
    </row>
    <row r="2" spans="1:71" ht="15" customHeight="1" thickBot="1" x14ac:dyDescent="0.3">
      <c r="A2" s="159" t="s">
        <v>0</v>
      </c>
      <c r="B2" s="160"/>
      <c r="C2" s="161"/>
      <c r="D2" s="197" t="s">
        <v>47</v>
      </c>
      <c r="E2" s="192"/>
      <c r="F2" s="192"/>
      <c r="G2" s="192"/>
      <c r="H2" s="198"/>
      <c r="I2" s="198"/>
      <c r="J2" s="198"/>
      <c r="K2" s="198"/>
      <c r="L2" s="198"/>
      <c r="M2" s="198"/>
      <c r="N2" s="198"/>
      <c r="O2" s="198"/>
      <c r="P2" s="198"/>
      <c r="Q2" s="199"/>
      <c r="R2" s="143"/>
      <c r="BS2" s="59"/>
    </row>
    <row r="3" spans="1:71" ht="15" customHeight="1" thickTop="1" x14ac:dyDescent="0.3">
      <c r="A3" s="159" t="s">
        <v>1</v>
      </c>
      <c r="B3" s="160"/>
      <c r="C3" s="161"/>
      <c r="D3" s="197"/>
      <c r="E3" s="192"/>
      <c r="F3" s="192"/>
      <c r="G3" s="192"/>
      <c r="H3" s="198"/>
      <c r="I3" s="198"/>
      <c r="J3" s="198"/>
      <c r="K3" s="198"/>
      <c r="L3" s="198"/>
      <c r="M3" s="198"/>
      <c r="N3" s="198"/>
      <c r="O3" s="198"/>
      <c r="P3" s="198"/>
      <c r="Q3" s="199"/>
      <c r="R3" s="143"/>
      <c r="BS3" s="58"/>
    </row>
    <row r="4" spans="1:71" ht="12.9" customHeight="1" thickBot="1" x14ac:dyDescent="0.3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3"/>
      <c r="BS4" s="59"/>
    </row>
    <row r="5" spans="1:71" ht="15" customHeight="1" thickTop="1" x14ac:dyDescent="0.3">
      <c r="A5" s="64" t="s">
        <v>58</v>
      </c>
      <c r="B5" s="66"/>
      <c r="C5" s="67"/>
      <c r="D5" s="200" t="str">
        <f>IF('Pr. 2-3B'!D7=100200,"OFF","ON")</f>
        <v>ON</v>
      </c>
      <c r="E5" s="201"/>
      <c r="F5" s="201"/>
      <c r="G5" s="201"/>
      <c r="H5" s="201"/>
      <c r="I5" s="201"/>
      <c r="J5" s="68"/>
      <c r="K5" s="68"/>
      <c r="L5" s="68"/>
      <c r="M5" s="68"/>
      <c r="N5" s="68"/>
      <c r="O5" s="68"/>
      <c r="P5" s="68"/>
      <c r="Q5" s="66"/>
      <c r="R5" s="63"/>
      <c r="BS5" s="60"/>
    </row>
    <row r="6" spans="1:71" ht="12.9" customHeight="1" thickBot="1" x14ac:dyDescent="0.3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3"/>
      <c r="BS6" s="59"/>
    </row>
    <row r="7" spans="1:71" ht="15" customHeight="1" thickTop="1" x14ac:dyDescent="0.3">
      <c r="A7" s="69"/>
      <c r="B7" s="66"/>
      <c r="C7" s="66"/>
      <c r="D7" s="164"/>
      <c r="E7" s="158"/>
      <c r="F7" s="158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3"/>
      <c r="BS7" s="58"/>
    </row>
    <row r="8" spans="1:71" ht="15" customHeight="1" thickBot="1" x14ac:dyDescent="0.3">
      <c r="A8" s="165" t="s">
        <v>44</v>
      </c>
      <c r="B8" s="166"/>
      <c r="C8" s="166"/>
      <c r="D8" s="166"/>
      <c r="E8" s="166"/>
      <c r="F8" s="166"/>
      <c r="G8" s="166"/>
      <c r="H8" s="166"/>
      <c r="I8" s="158"/>
      <c r="J8" s="158"/>
      <c r="K8" s="158"/>
      <c r="L8" s="158"/>
      <c r="M8" s="158"/>
      <c r="N8" s="158"/>
      <c r="O8" s="158"/>
      <c r="P8" s="158"/>
      <c r="Q8" s="158"/>
      <c r="R8" s="158"/>
      <c r="BS8" s="59"/>
    </row>
    <row r="9" spans="1:71" ht="15" customHeight="1" thickTop="1" x14ac:dyDescent="0.3">
      <c r="A9" s="167" t="s">
        <v>45</v>
      </c>
      <c r="B9" s="168"/>
      <c r="C9" s="168"/>
      <c r="D9" s="168"/>
      <c r="E9" s="168"/>
      <c r="F9" s="168"/>
      <c r="G9" s="168"/>
      <c r="H9" s="168"/>
      <c r="I9" s="158"/>
      <c r="J9" s="158"/>
      <c r="K9" s="158"/>
      <c r="L9" s="158"/>
      <c r="M9" s="158"/>
      <c r="N9" s="158"/>
      <c r="O9" s="158"/>
      <c r="P9" s="158"/>
      <c r="Q9" s="158"/>
      <c r="R9" s="158"/>
      <c r="BS9" s="58"/>
    </row>
    <row r="10" spans="1:71" ht="15" customHeight="1" thickBot="1" x14ac:dyDescent="0.3">
      <c r="A10" s="171" t="s">
        <v>46</v>
      </c>
      <c r="B10" s="172"/>
      <c r="C10" s="172"/>
      <c r="D10" s="172"/>
      <c r="E10" s="172"/>
      <c r="F10" s="172"/>
      <c r="G10" s="172"/>
      <c r="H10" s="172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BS10" s="61"/>
    </row>
    <row r="11" spans="1:71" ht="12.9" customHeight="1" thickTop="1" x14ac:dyDescent="0.25">
      <c r="A11" s="82" t="s">
        <v>50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</row>
    <row r="12" spans="1:71" ht="12.9" customHeight="1" x14ac:dyDescent="0.25">
      <c r="A12" s="93" t="s">
        <v>53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</row>
    <row r="13" spans="1:71" ht="12.9" customHeight="1" x14ac:dyDescent="0.25">
      <c r="A13" s="93" t="s">
        <v>54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</row>
    <row r="14" spans="1:71" ht="12.9" customHeight="1" x14ac:dyDescent="0.3">
      <c r="A14" s="93" t="str">
        <f>IF(Sol!$D$5="OFF","     ","An asterisk (*) will appear to the right of incorrect entries in outlined answer cells. The essay answer will not be graded.")</f>
        <v>An asterisk (*) will appear to the right of incorrect entries in outlined answer cells. The essay answer will not be graded.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BS14" s="58"/>
    </row>
    <row r="15" spans="1:71" ht="13.5" customHeight="1" x14ac:dyDescent="0.3">
      <c r="A15" s="82"/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BS15" s="58"/>
    </row>
    <row r="16" spans="1:71" ht="19.5" customHeight="1" x14ac:dyDescent="0.3">
      <c r="A16" s="134" t="s">
        <v>2</v>
      </c>
      <c r="B16" s="195" t="s">
        <v>22</v>
      </c>
      <c r="C16" s="196"/>
      <c r="D16" s="196"/>
      <c r="E16" s="196"/>
      <c r="F16" s="196"/>
      <c r="G16" s="196"/>
      <c r="H16" s="196"/>
      <c r="I16" s="196"/>
      <c r="J16" s="196"/>
      <c r="K16" s="196"/>
      <c r="L16" s="196"/>
      <c r="M16" s="196"/>
      <c r="N16" s="109" t="s">
        <v>62</v>
      </c>
      <c r="O16" s="138"/>
      <c r="P16" s="66"/>
      <c r="Q16" s="66"/>
      <c r="R16" s="66"/>
      <c r="BS16" s="58"/>
    </row>
    <row r="17" spans="1:71" ht="13.8" x14ac:dyDescent="0.3">
      <c r="A17" s="66"/>
      <c r="B17" s="139"/>
      <c r="C17" s="110"/>
      <c r="D17" s="110"/>
      <c r="E17" s="110"/>
      <c r="F17" s="110"/>
      <c r="G17" s="110"/>
      <c r="H17" s="110"/>
      <c r="I17" s="110"/>
      <c r="J17" s="110" t="s">
        <v>14</v>
      </c>
      <c r="K17" s="110"/>
      <c r="L17" s="110"/>
      <c r="M17" s="110"/>
      <c r="N17" s="110"/>
      <c r="O17" s="140"/>
      <c r="P17" s="66"/>
      <c r="Q17" s="66"/>
      <c r="R17" s="66"/>
      <c r="BS17" s="62"/>
    </row>
    <row r="18" spans="1:71" x14ac:dyDescent="0.25">
      <c r="A18" s="66"/>
      <c r="B18" s="141"/>
      <c r="C18" s="111" t="s">
        <v>12</v>
      </c>
      <c r="D18" s="111"/>
      <c r="E18" s="194" t="s">
        <v>19</v>
      </c>
      <c r="F18" s="194"/>
      <c r="G18" s="194"/>
      <c r="H18" s="194"/>
      <c r="I18" s="111"/>
      <c r="J18" s="111" t="s">
        <v>15</v>
      </c>
      <c r="K18" s="111"/>
      <c r="L18" s="111" t="s">
        <v>20</v>
      </c>
      <c r="M18" s="111"/>
      <c r="N18" s="111" t="s">
        <v>21</v>
      </c>
      <c r="O18" s="142"/>
      <c r="P18" s="66"/>
      <c r="Q18" s="66"/>
      <c r="R18" s="66"/>
    </row>
    <row r="19" spans="1:71" x14ac:dyDescent="0.25">
      <c r="A19" s="66"/>
      <c r="B19" s="96"/>
      <c r="C19" s="100">
        <v>2019</v>
      </c>
      <c r="D19" s="100"/>
      <c r="E19" s="88"/>
      <c r="F19" s="88"/>
      <c r="G19" s="88"/>
      <c r="H19" s="88"/>
      <c r="I19" s="88"/>
      <c r="J19" s="100"/>
      <c r="K19" s="100"/>
      <c r="L19" s="100"/>
      <c r="M19" s="100"/>
      <c r="N19" s="100"/>
      <c r="O19" s="97"/>
      <c r="P19" s="66"/>
      <c r="Q19" s="66"/>
      <c r="R19" s="66"/>
    </row>
    <row r="20" spans="1:71" ht="14.1" customHeight="1" x14ac:dyDescent="0.25">
      <c r="A20" s="66"/>
      <c r="B20" s="101"/>
      <c r="C20" s="17" t="s">
        <v>55</v>
      </c>
      <c r="D20" s="102">
        <v>1</v>
      </c>
      <c r="E20" s="191" t="s">
        <v>4</v>
      </c>
      <c r="F20" s="192"/>
      <c r="G20" s="192"/>
      <c r="H20" s="193"/>
      <c r="I20" s="44"/>
      <c r="J20" s="105">
        <v>11</v>
      </c>
      <c r="K20" s="56"/>
      <c r="L20" s="106">
        <v>18000</v>
      </c>
      <c r="M20" s="44"/>
      <c r="N20" s="17"/>
      <c r="O20" s="43"/>
      <c r="P20" s="66"/>
      <c r="Q20" s="66" t="s">
        <v>8</v>
      </c>
      <c r="R20" s="66"/>
    </row>
    <row r="21" spans="1:71" ht="14.1" customHeight="1" x14ac:dyDescent="0.25">
      <c r="A21" s="66"/>
      <c r="B21" s="101"/>
      <c r="C21" s="17"/>
      <c r="D21" s="17"/>
      <c r="E21" s="188" t="s">
        <v>56</v>
      </c>
      <c r="F21" s="189"/>
      <c r="G21" s="189"/>
      <c r="H21" s="190"/>
      <c r="I21" s="44"/>
      <c r="J21" s="105">
        <v>31</v>
      </c>
      <c r="K21" s="56"/>
      <c r="L21" s="17"/>
      <c r="M21" s="44"/>
      <c r="N21" s="106">
        <v>18000</v>
      </c>
      <c r="O21" s="43"/>
      <c r="P21" s="66"/>
      <c r="Q21" s="66" t="s">
        <v>7</v>
      </c>
      <c r="R21" s="66"/>
    </row>
    <row r="22" spans="1:71" ht="14.1" customHeight="1" x14ac:dyDescent="0.25">
      <c r="A22" s="66"/>
      <c r="B22" s="101"/>
      <c r="C22" s="17"/>
      <c r="D22" s="17"/>
      <c r="E22" s="57"/>
      <c r="F22" s="57"/>
      <c r="G22" s="57"/>
      <c r="H22" s="57"/>
      <c r="I22" s="45"/>
      <c r="J22" s="54"/>
      <c r="K22" s="56"/>
      <c r="L22" s="17"/>
      <c r="M22" s="44"/>
      <c r="N22" s="17"/>
      <c r="O22" s="107"/>
      <c r="P22" s="66"/>
      <c r="Q22" s="66" t="s">
        <v>4</v>
      </c>
      <c r="R22" s="66"/>
    </row>
    <row r="23" spans="1:71" ht="14.1" customHeight="1" x14ac:dyDescent="0.25">
      <c r="A23" s="66"/>
      <c r="B23" s="101"/>
      <c r="C23" s="17"/>
      <c r="D23" s="102">
        <v>4</v>
      </c>
      <c r="E23" s="191" t="s">
        <v>10</v>
      </c>
      <c r="F23" s="192"/>
      <c r="G23" s="192"/>
      <c r="H23" s="193"/>
      <c r="I23" s="44"/>
      <c r="J23" s="105">
        <v>53</v>
      </c>
      <c r="K23" s="56"/>
      <c r="L23" s="106">
        <v>3000</v>
      </c>
      <c r="M23" s="44"/>
      <c r="N23" s="17"/>
      <c r="O23" s="43"/>
      <c r="P23" s="66"/>
      <c r="Q23" s="66" t="s">
        <v>24</v>
      </c>
      <c r="R23" s="66"/>
    </row>
    <row r="24" spans="1:71" ht="14.1" customHeight="1" x14ac:dyDescent="0.25">
      <c r="A24" s="66"/>
      <c r="B24" s="101"/>
      <c r="C24" s="17"/>
      <c r="D24" s="17"/>
      <c r="E24" s="188" t="s">
        <v>4</v>
      </c>
      <c r="F24" s="189"/>
      <c r="G24" s="189"/>
      <c r="H24" s="190"/>
      <c r="I24" s="47"/>
      <c r="J24" s="105">
        <v>11</v>
      </c>
      <c r="K24" s="56"/>
      <c r="L24" s="17"/>
      <c r="M24" s="44"/>
      <c r="N24" s="106">
        <v>3000</v>
      </c>
      <c r="O24" s="43"/>
      <c r="P24" s="66"/>
      <c r="Q24" s="66" t="s">
        <v>9</v>
      </c>
      <c r="R24" s="66"/>
    </row>
    <row r="25" spans="1:71" ht="14.1" customHeight="1" x14ac:dyDescent="0.25">
      <c r="A25" s="66"/>
      <c r="B25" s="101"/>
      <c r="C25" s="17"/>
      <c r="D25" s="17"/>
      <c r="E25" s="35"/>
      <c r="F25" s="35"/>
      <c r="G25" s="35"/>
      <c r="H25" s="35"/>
      <c r="I25" s="45"/>
      <c r="J25" s="54"/>
      <c r="K25" s="56"/>
      <c r="L25" s="17"/>
      <c r="M25" s="44"/>
      <c r="N25" s="17"/>
      <c r="O25" s="107"/>
      <c r="P25" s="66"/>
      <c r="Q25" s="66" t="s">
        <v>56</v>
      </c>
      <c r="R25" s="66"/>
    </row>
    <row r="26" spans="1:71" ht="14.1" customHeight="1" x14ac:dyDescent="0.25">
      <c r="A26" s="66"/>
      <c r="B26" s="101"/>
      <c r="C26" s="17"/>
      <c r="D26" s="102">
        <v>10</v>
      </c>
      <c r="E26" s="103" t="s">
        <v>25</v>
      </c>
      <c r="F26" s="92"/>
      <c r="G26" s="92"/>
      <c r="H26" s="104"/>
      <c r="I26" s="44"/>
      <c r="J26" s="105">
        <v>18</v>
      </c>
      <c r="K26" s="56"/>
      <c r="L26" s="106">
        <v>23750</v>
      </c>
      <c r="M26" s="44"/>
      <c r="N26" s="17"/>
      <c r="O26" s="43"/>
      <c r="P26" s="66"/>
      <c r="Q26" s="66" t="s">
        <v>57</v>
      </c>
      <c r="R26" s="66"/>
    </row>
    <row r="27" spans="1:71" ht="14.1" customHeight="1" x14ac:dyDescent="0.25">
      <c r="A27" s="66"/>
      <c r="B27" s="101"/>
      <c r="C27" s="17"/>
      <c r="D27" s="17"/>
      <c r="E27" s="188" t="s">
        <v>4</v>
      </c>
      <c r="F27" s="189"/>
      <c r="G27" s="189"/>
      <c r="H27" s="190"/>
      <c r="I27" s="47"/>
      <c r="J27" s="105">
        <v>11</v>
      </c>
      <c r="K27" s="56"/>
      <c r="L27" s="17"/>
      <c r="M27" s="44"/>
      <c r="N27" s="106">
        <v>3750</v>
      </c>
      <c r="O27" s="43"/>
      <c r="P27" s="66"/>
      <c r="Q27" s="66" t="s">
        <v>11</v>
      </c>
      <c r="R27" s="66"/>
    </row>
    <row r="28" spans="1:71" ht="14.1" customHeight="1" x14ac:dyDescent="0.25">
      <c r="A28" s="66"/>
      <c r="B28" s="101"/>
      <c r="C28" s="17"/>
      <c r="D28" s="17"/>
      <c r="E28" s="188" t="s">
        <v>26</v>
      </c>
      <c r="F28" s="189"/>
      <c r="G28" s="189"/>
      <c r="H28" s="190"/>
      <c r="I28" s="47"/>
      <c r="J28" s="105">
        <v>21</v>
      </c>
      <c r="K28" s="56"/>
      <c r="L28" s="17"/>
      <c r="M28" s="44"/>
      <c r="N28" s="106">
        <v>20000</v>
      </c>
      <c r="O28" s="43"/>
      <c r="P28" s="66"/>
      <c r="Q28" s="66" t="s">
        <v>27</v>
      </c>
      <c r="R28" s="66"/>
    </row>
    <row r="29" spans="1:71" ht="14.1" customHeight="1" x14ac:dyDescent="0.25">
      <c r="A29" s="66"/>
      <c r="B29" s="101"/>
      <c r="C29" s="17"/>
      <c r="D29" s="17"/>
      <c r="E29" s="35"/>
      <c r="F29" s="35"/>
      <c r="G29" s="35"/>
      <c r="H29" s="35"/>
      <c r="I29" s="45"/>
      <c r="J29" s="54"/>
      <c r="K29" s="56"/>
      <c r="L29" s="17"/>
      <c r="M29" s="44"/>
      <c r="N29" s="17"/>
      <c r="O29" s="107"/>
      <c r="P29" s="66"/>
      <c r="Q29" s="66" t="s">
        <v>26</v>
      </c>
      <c r="R29" s="66"/>
    </row>
    <row r="30" spans="1:71" ht="14.1" customHeight="1" x14ac:dyDescent="0.25">
      <c r="A30" s="66"/>
      <c r="B30" s="101"/>
      <c r="C30" s="17"/>
      <c r="D30" s="102">
        <v>13</v>
      </c>
      <c r="E30" s="191" t="s">
        <v>24</v>
      </c>
      <c r="F30" s="192"/>
      <c r="G30" s="192"/>
      <c r="H30" s="193"/>
      <c r="I30" s="44"/>
      <c r="J30" s="105">
        <v>16</v>
      </c>
      <c r="K30" s="56"/>
      <c r="L30" s="106">
        <v>10500</v>
      </c>
      <c r="M30" s="44"/>
      <c r="N30" s="108"/>
      <c r="O30" s="43"/>
      <c r="P30" s="66"/>
      <c r="Q30" s="66" t="s">
        <v>23</v>
      </c>
      <c r="R30" s="66"/>
    </row>
    <row r="31" spans="1:71" ht="14.1" customHeight="1" x14ac:dyDescent="0.25">
      <c r="A31" s="66"/>
      <c r="B31" s="101"/>
      <c r="C31" s="17"/>
      <c r="D31" s="17"/>
      <c r="E31" s="188" t="s">
        <v>8</v>
      </c>
      <c r="F31" s="189"/>
      <c r="G31" s="189"/>
      <c r="H31" s="190"/>
      <c r="I31" s="47"/>
      <c r="J31" s="105">
        <v>22</v>
      </c>
      <c r="K31" s="56"/>
      <c r="L31" s="17"/>
      <c r="M31" s="44"/>
      <c r="N31" s="106">
        <v>10500</v>
      </c>
      <c r="O31" s="43"/>
      <c r="P31" s="66"/>
      <c r="Q31" s="66" t="s">
        <v>5</v>
      </c>
      <c r="R31" s="66"/>
    </row>
    <row r="32" spans="1:71" ht="14.1" customHeight="1" x14ac:dyDescent="0.25">
      <c r="A32" s="66"/>
      <c r="B32" s="101"/>
      <c r="C32" s="17"/>
      <c r="D32" s="17"/>
      <c r="E32" s="35"/>
      <c r="F32" s="35"/>
      <c r="G32" s="35"/>
      <c r="H32" s="35"/>
      <c r="I32" s="45"/>
      <c r="J32" s="54"/>
      <c r="K32" s="56"/>
      <c r="L32" s="17"/>
      <c r="M32" s="44"/>
      <c r="N32" s="17"/>
      <c r="O32" s="107"/>
      <c r="P32" s="66"/>
      <c r="Q32" s="66" t="s">
        <v>10</v>
      </c>
      <c r="R32" s="66"/>
    </row>
    <row r="33" spans="1:18" ht="14.1" customHeight="1" x14ac:dyDescent="0.25">
      <c r="A33" s="66"/>
      <c r="B33" s="101"/>
      <c r="C33" s="17"/>
      <c r="D33" s="102">
        <v>14</v>
      </c>
      <c r="E33" s="191" t="s">
        <v>5</v>
      </c>
      <c r="F33" s="192"/>
      <c r="G33" s="192"/>
      <c r="H33" s="193"/>
      <c r="I33" s="44"/>
      <c r="J33" s="105">
        <v>13</v>
      </c>
      <c r="K33" s="56"/>
      <c r="L33" s="106">
        <v>2100</v>
      </c>
      <c r="M33" s="44"/>
      <c r="N33" s="17"/>
      <c r="O33" s="43"/>
      <c r="P33" s="66"/>
      <c r="Q33" s="66" t="s">
        <v>25</v>
      </c>
      <c r="R33" s="66"/>
    </row>
    <row r="34" spans="1:18" ht="14.1" customHeight="1" x14ac:dyDescent="0.25">
      <c r="A34" s="66"/>
      <c r="B34" s="101"/>
      <c r="C34" s="17"/>
      <c r="D34" s="17"/>
      <c r="E34" s="188" t="s">
        <v>4</v>
      </c>
      <c r="F34" s="189"/>
      <c r="G34" s="189"/>
      <c r="H34" s="190"/>
      <c r="I34" s="47"/>
      <c r="J34" s="105">
        <v>11</v>
      </c>
      <c r="K34" s="56"/>
      <c r="L34" s="17"/>
      <c r="M34" s="44"/>
      <c r="N34" s="106">
        <v>2100</v>
      </c>
      <c r="O34" s="43"/>
      <c r="P34" s="66"/>
      <c r="Q34" s="66" t="s">
        <v>29</v>
      </c>
      <c r="R34" s="66"/>
    </row>
    <row r="35" spans="1:18" ht="14.1" customHeight="1" x14ac:dyDescent="0.25">
      <c r="A35" s="66"/>
      <c r="B35" s="101"/>
      <c r="C35" s="17"/>
      <c r="D35" s="17"/>
      <c r="E35" s="35"/>
      <c r="F35" s="35"/>
      <c r="G35" s="35"/>
      <c r="H35" s="35"/>
      <c r="I35" s="45"/>
      <c r="J35" s="54"/>
      <c r="K35" s="56"/>
      <c r="L35" s="17"/>
      <c r="M35" s="44"/>
      <c r="N35" s="17"/>
      <c r="O35" s="107"/>
      <c r="P35" s="66"/>
      <c r="Q35" s="66" t="s">
        <v>28</v>
      </c>
      <c r="R35" s="66"/>
    </row>
    <row r="36" spans="1:18" ht="14.1" customHeight="1" x14ac:dyDescent="0.25">
      <c r="A36" s="66"/>
      <c r="B36" s="101"/>
      <c r="C36" s="17"/>
      <c r="D36" s="102">
        <v>15</v>
      </c>
      <c r="E36" s="191" t="s">
        <v>23</v>
      </c>
      <c r="F36" s="192"/>
      <c r="G36" s="192"/>
      <c r="H36" s="193"/>
      <c r="I36" s="44"/>
      <c r="J36" s="105">
        <v>14</v>
      </c>
      <c r="K36" s="56"/>
      <c r="L36" s="106">
        <v>3600</v>
      </c>
      <c r="M36" s="44"/>
      <c r="N36" s="17"/>
      <c r="O36" s="43"/>
      <c r="P36" s="66"/>
      <c r="Q36" s="66" t="s">
        <v>27</v>
      </c>
      <c r="R36" s="66"/>
    </row>
    <row r="37" spans="1:18" ht="14.1" customHeight="1" x14ac:dyDescent="0.25">
      <c r="A37" s="66"/>
      <c r="B37" s="101"/>
      <c r="C37" s="17"/>
      <c r="D37" s="17"/>
      <c r="E37" s="188" t="s">
        <v>4</v>
      </c>
      <c r="F37" s="189"/>
      <c r="G37" s="189"/>
      <c r="H37" s="190"/>
      <c r="I37" s="47"/>
      <c r="J37" s="105">
        <v>11</v>
      </c>
      <c r="K37" s="56"/>
      <c r="L37" s="17"/>
      <c r="M37" s="44"/>
      <c r="N37" s="106">
        <v>3600</v>
      </c>
      <c r="O37" s="43"/>
      <c r="P37" s="66"/>
      <c r="Q37" s="66"/>
      <c r="R37" s="66"/>
    </row>
    <row r="38" spans="1:18" ht="14.1" customHeight="1" x14ac:dyDescent="0.25">
      <c r="A38" s="66"/>
      <c r="B38" s="101"/>
      <c r="C38" s="17"/>
      <c r="D38" s="17"/>
      <c r="E38" s="35"/>
      <c r="F38" s="35"/>
      <c r="G38" s="35"/>
      <c r="H38" s="35"/>
      <c r="I38" s="74"/>
      <c r="J38" s="54"/>
      <c r="K38" s="56"/>
      <c r="L38" s="17"/>
      <c r="M38" s="44"/>
      <c r="N38" s="17"/>
      <c r="O38" s="43"/>
      <c r="P38" s="66"/>
      <c r="Q38" s="66"/>
      <c r="R38" s="66"/>
    </row>
    <row r="39" spans="1:18" ht="14.1" customHeight="1" x14ac:dyDescent="0.25">
      <c r="A39" s="66"/>
      <c r="B39" s="101"/>
      <c r="C39" s="17"/>
      <c r="D39" s="102">
        <v>15</v>
      </c>
      <c r="E39" s="191" t="s">
        <v>4</v>
      </c>
      <c r="F39" s="192"/>
      <c r="G39" s="192"/>
      <c r="H39" s="193"/>
      <c r="I39" s="74"/>
      <c r="J39" s="105">
        <v>11</v>
      </c>
      <c r="K39" s="56"/>
      <c r="L39" s="106">
        <v>8950</v>
      </c>
      <c r="M39" s="44"/>
      <c r="N39" s="17"/>
      <c r="O39" s="43"/>
      <c r="P39" s="66"/>
      <c r="Q39" s="66"/>
      <c r="R39" s="66"/>
    </row>
    <row r="40" spans="1:18" ht="14.1" customHeight="1" x14ac:dyDescent="0.25">
      <c r="A40" s="66"/>
      <c r="B40" s="101"/>
      <c r="C40" s="17"/>
      <c r="D40" s="17"/>
      <c r="E40" s="188" t="s">
        <v>9</v>
      </c>
      <c r="F40" s="189"/>
      <c r="G40" s="189"/>
      <c r="H40" s="190"/>
      <c r="I40" s="74"/>
      <c r="J40" s="105">
        <v>41</v>
      </c>
      <c r="K40" s="56"/>
      <c r="L40" s="17"/>
      <c r="M40" s="44"/>
      <c r="N40" s="106">
        <v>8950</v>
      </c>
      <c r="O40" s="43"/>
      <c r="P40" s="66"/>
      <c r="Q40" s="66"/>
      <c r="R40" s="66"/>
    </row>
    <row r="41" spans="1:18" x14ac:dyDescent="0.25">
      <c r="A41" s="66"/>
      <c r="B41" s="98"/>
      <c r="C41" s="38"/>
      <c r="D41" s="38"/>
      <c r="E41" s="36"/>
      <c r="F41" s="36"/>
      <c r="G41" s="36"/>
      <c r="H41" s="36"/>
      <c r="I41" s="46"/>
      <c r="J41" s="37"/>
      <c r="K41" s="38"/>
      <c r="L41" s="39"/>
      <c r="M41" s="38"/>
      <c r="N41" s="39"/>
      <c r="O41" s="99"/>
      <c r="P41" s="66"/>
      <c r="Q41" s="66"/>
      <c r="R41" s="66"/>
    </row>
    <row r="42" spans="1:18" x14ac:dyDescent="0.25">
      <c r="A42" s="66"/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</row>
    <row r="43" spans="1:18" x14ac:dyDescent="0.25">
      <c r="A43" s="66"/>
      <c r="B43" s="195" t="s">
        <v>22</v>
      </c>
      <c r="C43" s="196"/>
      <c r="D43" s="196"/>
      <c r="E43" s="196"/>
      <c r="F43" s="196"/>
      <c r="G43" s="196"/>
      <c r="H43" s="196"/>
      <c r="I43" s="196"/>
      <c r="J43" s="196"/>
      <c r="K43" s="196"/>
      <c r="L43" s="196"/>
      <c r="M43" s="196"/>
      <c r="N43" s="109" t="s">
        <v>49</v>
      </c>
      <c r="O43" s="95"/>
      <c r="P43" s="66"/>
      <c r="Q43" s="66"/>
      <c r="R43" s="66"/>
    </row>
    <row r="44" spans="1:18" x14ac:dyDescent="0.25">
      <c r="A44" s="66"/>
      <c r="B44" s="96"/>
      <c r="C44" s="88"/>
      <c r="D44" s="88"/>
      <c r="E44" s="88"/>
      <c r="F44" s="88"/>
      <c r="G44" s="88"/>
      <c r="H44" s="88"/>
      <c r="I44" s="88"/>
      <c r="J44" s="110" t="s">
        <v>14</v>
      </c>
      <c r="K44" s="88"/>
      <c r="L44" s="88"/>
      <c r="M44" s="88"/>
      <c r="N44" s="88"/>
      <c r="O44" s="97"/>
      <c r="P44" s="66"/>
      <c r="Q44" s="66"/>
      <c r="R44" s="66"/>
    </row>
    <row r="45" spans="1:18" x14ac:dyDescent="0.25">
      <c r="A45" s="66"/>
      <c r="B45" s="98"/>
      <c r="C45" s="111" t="s">
        <v>12</v>
      </c>
      <c r="D45" s="111"/>
      <c r="E45" s="194" t="s">
        <v>19</v>
      </c>
      <c r="F45" s="194"/>
      <c r="G45" s="194"/>
      <c r="H45" s="194"/>
      <c r="I45" s="111"/>
      <c r="J45" s="111" t="s">
        <v>15</v>
      </c>
      <c r="K45" s="111"/>
      <c r="L45" s="111" t="s">
        <v>20</v>
      </c>
      <c r="M45" s="111"/>
      <c r="N45" s="111" t="s">
        <v>21</v>
      </c>
      <c r="O45" s="99"/>
      <c r="P45" s="66"/>
      <c r="Q45" s="66"/>
      <c r="R45" s="66"/>
    </row>
    <row r="46" spans="1:18" x14ac:dyDescent="0.25">
      <c r="A46" s="66"/>
      <c r="B46" s="96"/>
      <c r="C46" s="100">
        <v>2019</v>
      </c>
      <c r="D46" s="100"/>
      <c r="E46" s="88"/>
      <c r="F46" s="88"/>
      <c r="G46" s="88"/>
      <c r="H46" s="88"/>
      <c r="I46" s="88"/>
      <c r="J46" s="100"/>
      <c r="K46" s="100"/>
      <c r="L46" s="100"/>
      <c r="M46" s="100"/>
      <c r="N46" s="100"/>
      <c r="O46" s="97"/>
      <c r="P46" s="66"/>
      <c r="Q46" s="66"/>
      <c r="R46" s="66"/>
    </row>
    <row r="47" spans="1:18" ht="14.1" customHeight="1" x14ac:dyDescent="0.25">
      <c r="A47" s="66"/>
      <c r="B47" s="101"/>
      <c r="C47" s="17" t="s">
        <v>55</v>
      </c>
      <c r="D47" s="102">
        <v>21</v>
      </c>
      <c r="E47" s="191" t="s">
        <v>8</v>
      </c>
      <c r="F47" s="192"/>
      <c r="G47" s="192"/>
      <c r="H47" s="193"/>
      <c r="I47" s="74"/>
      <c r="J47" s="105">
        <v>22</v>
      </c>
      <c r="K47" s="56"/>
      <c r="L47" s="106">
        <v>2000</v>
      </c>
      <c r="M47" s="44"/>
      <c r="N47" s="17"/>
      <c r="O47" s="43"/>
      <c r="P47" s="66"/>
      <c r="Q47" s="66"/>
      <c r="R47" s="66"/>
    </row>
    <row r="48" spans="1:18" ht="14.1" customHeight="1" x14ac:dyDescent="0.25">
      <c r="A48" s="66"/>
      <c r="B48" s="101"/>
      <c r="C48" s="17"/>
      <c r="D48" s="17"/>
      <c r="E48" s="188" t="s">
        <v>4</v>
      </c>
      <c r="F48" s="189"/>
      <c r="G48" s="189"/>
      <c r="H48" s="190"/>
      <c r="I48" s="74"/>
      <c r="J48" s="105">
        <v>11</v>
      </c>
      <c r="K48" s="56"/>
      <c r="L48" s="17"/>
      <c r="M48" s="44"/>
      <c r="N48" s="106">
        <v>2000</v>
      </c>
      <c r="O48" s="43"/>
      <c r="P48" s="66"/>
      <c r="Q48" s="66"/>
      <c r="R48" s="66"/>
    </row>
    <row r="49" spans="1:18" ht="14.1" customHeight="1" x14ac:dyDescent="0.25">
      <c r="A49" s="66"/>
      <c r="B49" s="101"/>
      <c r="C49" s="17"/>
      <c r="D49" s="17"/>
      <c r="E49" s="35"/>
      <c r="F49" s="35"/>
      <c r="G49" s="35"/>
      <c r="H49" s="35"/>
      <c r="I49" s="45"/>
      <c r="J49" s="54"/>
      <c r="K49" s="56"/>
      <c r="L49" s="17"/>
      <c r="M49" s="44"/>
      <c r="N49" s="17"/>
      <c r="O49" s="107"/>
      <c r="P49" s="66"/>
      <c r="Q49" s="66"/>
      <c r="R49" s="66"/>
    </row>
    <row r="50" spans="1:18" ht="14.1" customHeight="1" x14ac:dyDescent="0.25">
      <c r="A50" s="66"/>
      <c r="B50" s="101"/>
      <c r="C50" s="17"/>
      <c r="D50" s="102">
        <v>24</v>
      </c>
      <c r="E50" s="191" t="s">
        <v>7</v>
      </c>
      <c r="F50" s="192"/>
      <c r="G50" s="192"/>
      <c r="H50" s="193"/>
      <c r="I50" s="51" t="str">
        <f>IF(Sol!$D$5="OFF","",IF(E50="","  ",IF(AND(E50&lt;&gt;"",E50&lt;&gt;Sol!E50),"*"," ")))</f>
        <v xml:space="preserve"> </v>
      </c>
      <c r="J50" s="105">
        <v>12</v>
      </c>
      <c r="K50" s="51" t="str">
        <f>IF(Sol!$D$5="OFF","",IF(J50="","  ",IF(AND(J50&lt;&gt;"",J50&lt;&gt;Sol!J50),"*"," ")))</f>
        <v xml:space="preserve"> </v>
      </c>
      <c r="L50" s="106">
        <v>14150</v>
      </c>
      <c r="M50" s="51" t="str">
        <f>IF(Sol!$D$5="OFF","",IF(L50="","  ",IF(AND(L50&lt;&gt;"",L50&lt;&gt;Sol!L50),"*"," ")))</f>
        <v xml:space="preserve"> </v>
      </c>
      <c r="N50" s="17"/>
      <c r="O50" s="52"/>
      <c r="P50" s="66"/>
      <c r="Q50" s="66"/>
      <c r="R50" s="66"/>
    </row>
    <row r="51" spans="1:18" ht="14.1" customHeight="1" x14ac:dyDescent="0.25">
      <c r="A51" s="66"/>
      <c r="B51" s="101"/>
      <c r="C51" s="17"/>
      <c r="D51" s="17"/>
      <c r="E51" s="188" t="s">
        <v>9</v>
      </c>
      <c r="F51" s="189"/>
      <c r="G51" s="189"/>
      <c r="H51" s="190"/>
      <c r="I51" s="51" t="str">
        <f>IF(Sol!$D$5="OFF","",IF(E51="","  ",IF(AND(E51&lt;&gt;"",E51&lt;&gt;Sol!E51),"*"," ")))</f>
        <v xml:space="preserve"> </v>
      </c>
      <c r="J51" s="105">
        <v>41</v>
      </c>
      <c r="K51" s="51" t="str">
        <f>IF(Sol!$D$5="OFF","",IF(J51="","  ",IF(AND(J51&lt;&gt;"",J51&lt;&gt;Sol!J51),"*"," ")))</f>
        <v xml:space="preserve"> </v>
      </c>
      <c r="L51" s="17"/>
      <c r="M51" s="90"/>
      <c r="N51" s="106">
        <v>14150</v>
      </c>
      <c r="O51" s="52"/>
      <c r="P51" s="66"/>
      <c r="Q51" s="66"/>
      <c r="R51" s="66"/>
    </row>
    <row r="52" spans="1:18" ht="14.1" customHeight="1" x14ac:dyDescent="0.25">
      <c r="A52" s="66"/>
      <c r="B52" s="101"/>
      <c r="C52" s="17"/>
      <c r="D52" s="17"/>
      <c r="E52" s="112"/>
      <c r="F52" s="112"/>
      <c r="G52" s="112"/>
      <c r="H52" s="112"/>
      <c r="I52" s="112"/>
      <c r="J52" s="17"/>
      <c r="K52" s="17"/>
      <c r="L52" s="17"/>
      <c r="M52" s="17"/>
      <c r="N52" s="17"/>
      <c r="O52" s="107"/>
      <c r="P52" s="66"/>
      <c r="Q52" s="66"/>
      <c r="R52" s="66"/>
    </row>
    <row r="53" spans="1:18" ht="14.1" customHeight="1" x14ac:dyDescent="0.25">
      <c r="A53" s="66"/>
      <c r="B53" s="101"/>
      <c r="C53" s="17"/>
      <c r="D53" s="102">
        <v>26</v>
      </c>
      <c r="E53" s="191" t="s">
        <v>29</v>
      </c>
      <c r="F53" s="192"/>
      <c r="G53" s="192"/>
      <c r="H53" s="193"/>
      <c r="I53" s="44"/>
      <c r="J53" s="105">
        <v>55</v>
      </c>
      <c r="K53" s="51"/>
      <c r="L53" s="106">
        <v>700</v>
      </c>
      <c r="M53" s="42"/>
      <c r="N53" s="17"/>
      <c r="O53" s="43"/>
      <c r="P53" s="66"/>
      <c r="Q53" s="66"/>
      <c r="R53" s="66"/>
    </row>
    <row r="54" spans="1:18" ht="14.1" customHeight="1" x14ac:dyDescent="0.25">
      <c r="A54" s="66"/>
      <c r="B54" s="101"/>
      <c r="C54" s="17"/>
      <c r="D54" s="17"/>
      <c r="E54" s="188" t="s">
        <v>8</v>
      </c>
      <c r="F54" s="189"/>
      <c r="G54" s="189"/>
      <c r="H54" s="190"/>
      <c r="I54" s="44"/>
      <c r="J54" s="105">
        <v>22</v>
      </c>
      <c r="K54" s="51"/>
      <c r="L54" s="17"/>
      <c r="M54" s="42"/>
      <c r="N54" s="106">
        <v>700</v>
      </c>
      <c r="O54" s="43"/>
      <c r="P54" s="66"/>
      <c r="Q54" s="66"/>
      <c r="R54" s="66"/>
    </row>
    <row r="55" spans="1:18" ht="14.1" customHeight="1" x14ac:dyDescent="0.25">
      <c r="A55" s="66"/>
      <c r="B55" s="101"/>
      <c r="C55" s="17"/>
      <c r="D55" s="17"/>
      <c r="E55" s="35"/>
      <c r="F55" s="35"/>
      <c r="G55" s="35"/>
      <c r="H55" s="35"/>
      <c r="I55" s="44"/>
      <c r="J55" s="54"/>
      <c r="K55" s="57"/>
      <c r="L55" s="17"/>
      <c r="M55" s="17"/>
      <c r="N55" s="17"/>
      <c r="O55" s="43"/>
      <c r="P55" s="66"/>
      <c r="Q55" s="66"/>
      <c r="R55" s="66"/>
    </row>
    <row r="56" spans="1:18" ht="14.1" customHeight="1" x14ac:dyDescent="0.25">
      <c r="A56" s="66"/>
      <c r="B56" s="101"/>
      <c r="C56" s="17"/>
      <c r="D56" s="102">
        <v>27</v>
      </c>
      <c r="E56" s="191" t="s">
        <v>28</v>
      </c>
      <c r="F56" s="192"/>
      <c r="G56" s="192"/>
      <c r="H56" s="193"/>
      <c r="I56" s="44"/>
      <c r="J56" s="105">
        <v>54</v>
      </c>
      <c r="K56" s="51"/>
      <c r="L56" s="106">
        <v>2240</v>
      </c>
      <c r="M56" s="42"/>
      <c r="N56" s="17"/>
      <c r="O56" s="43"/>
      <c r="P56" s="66"/>
      <c r="Q56" s="66"/>
      <c r="R56" s="66"/>
    </row>
    <row r="57" spans="1:18" ht="14.1" customHeight="1" x14ac:dyDescent="0.25">
      <c r="A57" s="66"/>
      <c r="B57" s="101"/>
      <c r="C57" s="17"/>
      <c r="D57" s="17"/>
      <c r="E57" s="188" t="s">
        <v>4</v>
      </c>
      <c r="F57" s="189"/>
      <c r="G57" s="189"/>
      <c r="H57" s="190"/>
      <c r="I57" s="44"/>
      <c r="J57" s="105">
        <v>11</v>
      </c>
      <c r="K57" s="51"/>
      <c r="L57" s="17"/>
      <c r="M57" s="42"/>
      <c r="N57" s="106">
        <v>2240</v>
      </c>
      <c r="O57" s="43"/>
      <c r="P57" s="66"/>
      <c r="Q57" s="66"/>
      <c r="R57" s="66"/>
    </row>
    <row r="58" spans="1:18" ht="14.1" customHeight="1" x14ac:dyDescent="0.25">
      <c r="A58" s="66"/>
      <c r="B58" s="101"/>
      <c r="C58" s="17"/>
      <c r="D58" s="17"/>
      <c r="E58" s="35"/>
      <c r="F58" s="35"/>
      <c r="G58" s="35"/>
      <c r="H58" s="35"/>
      <c r="I58" s="44"/>
      <c r="J58" s="54"/>
      <c r="K58" s="57"/>
      <c r="L58" s="17"/>
      <c r="M58" s="17"/>
      <c r="N58" s="17"/>
      <c r="O58" s="43"/>
      <c r="P58" s="66"/>
      <c r="Q58" s="66"/>
      <c r="R58" s="66"/>
    </row>
    <row r="59" spans="1:18" ht="14.1" customHeight="1" x14ac:dyDescent="0.25">
      <c r="A59" s="66"/>
      <c r="B59" s="101"/>
      <c r="C59" s="17"/>
      <c r="D59" s="102">
        <v>27</v>
      </c>
      <c r="E59" s="191" t="s">
        <v>11</v>
      </c>
      <c r="F59" s="192"/>
      <c r="G59" s="192"/>
      <c r="H59" s="193"/>
      <c r="I59" s="44"/>
      <c r="J59" s="105">
        <v>59</v>
      </c>
      <c r="K59" s="51"/>
      <c r="L59" s="106">
        <v>1100</v>
      </c>
      <c r="M59" s="42"/>
      <c r="N59" s="17"/>
      <c r="O59" s="43"/>
      <c r="P59" s="66"/>
      <c r="Q59" s="66"/>
      <c r="R59" s="66"/>
    </row>
    <row r="60" spans="1:18" ht="14.1" customHeight="1" x14ac:dyDescent="0.25">
      <c r="A60" s="66"/>
      <c r="B60" s="101"/>
      <c r="C60" s="17"/>
      <c r="D60" s="17"/>
      <c r="E60" s="188" t="s">
        <v>4</v>
      </c>
      <c r="F60" s="189"/>
      <c r="G60" s="189"/>
      <c r="H60" s="190"/>
      <c r="I60" s="44"/>
      <c r="J60" s="105">
        <v>11</v>
      </c>
      <c r="K60" s="51"/>
      <c r="L60" s="17"/>
      <c r="M60" s="42"/>
      <c r="N60" s="106">
        <v>1100</v>
      </c>
      <c r="O60" s="43"/>
      <c r="P60" s="66"/>
      <c r="Q60" s="66"/>
      <c r="R60" s="66"/>
    </row>
    <row r="61" spans="1:18" ht="14.1" customHeight="1" x14ac:dyDescent="0.25">
      <c r="A61" s="66"/>
      <c r="B61" s="101"/>
      <c r="C61" s="17"/>
      <c r="D61" s="17"/>
      <c r="E61" s="35"/>
      <c r="F61" s="35"/>
      <c r="G61" s="35"/>
      <c r="H61" s="35"/>
      <c r="I61" s="44"/>
      <c r="J61" s="54"/>
      <c r="K61" s="57"/>
      <c r="L61" s="17"/>
      <c r="M61" s="17"/>
      <c r="N61" s="17"/>
      <c r="O61" s="43"/>
      <c r="P61" s="66"/>
      <c r="Q61" s="66"/>
      <c r="R61" s="66"/>
    </row>
    <row r="62" spans="1:18" ht="14.1" customHeight="1" x14ac:dyDescent="0.25">
      <c r="A62" s="66"/>
      <c r="B62" s="101"/>
      <c r="C62" s="17"/>
      <c r="D62" s="102">
        <v>29</v>
      </c>
      <c r="E62" s="191" t="s">
        <v>4</v>
      </c>
      <c r="F62" s="192"/>
      <c r="G62" s="192"/>
      <c r="H62" s="193"/>
      <c r="I62" s="44"/>
      <c r="J62" s="105">
        <v>11</v>
      </c>
      <c r="K62" s="51"/>
      <c r="L62" s="106">
        <v>7600</v>
      </c>
      <c r="M62" s="42"/>
      <c r="N62" s="17"/>
      <c r="O62" s="43"/>
      <c r="P62" s="66"/>
      <c r="Q62" s="66"/>
      <c r="R62" s="66"/>
    </row>
    <row r="63" spans="1:18" ht="14.1" customHeight="1" x14ac:dyDescent="0.25">
      <c r="A63" s="66"/>
      <c r="B63" s="101"/>
      <c r="C63" s="17"/>
      <c r="D63" s="17"/>
      <c r="E63" s="188" t="s">
        <v>7</v>
      </c>
      <c r="F63" s="189"/>
      <c r="G63" s="189"/>
      <c r="H63" s="190"/>
      <c r="I63" s="44"/>
      <c r="J63" s="105">
        <v>12</v>
      </c>
      <c r="K63" s="51"/>
      <c r="L63" s="17"/>
      <c r="M63" s="42"/>
      <c r="N63" s="106">
        <v>7600</v>
      </c>
      <c r="O63" s="43"/>
      <c r="P63" s="66"/>
      <c r="Q63" s="66"/>
      <c r="R63" s="66"/>
    </row>
    <row r="64" spans="1:18" ht="14.1" customHeight="1" x14ac:dyDescent="0.25">
      <c r="A64" s="66"/>
      <c r="B64" s="101"/>
      <c r="C64" s="17"/>
      <c r="D64" s="17"/>
      <c r="E64" s="35"/>
      <c r="F64" s="35"/>
      <c r="G64" s="35"/>
      <c r="H64" s="35"/>
      <c r="I64" s="44"/>
      <c r="J64" s="54"/>
      <c r="K64" s="57"/>
      <c r="L64" s="17"/>
      <c r="M64" s="17"/>
      <c r="N64" s="17"/>
      <c r="O64" s="43"/>
      <c r="P64" s="66"/>
      <c r="Q64" s="66"/>
      <c r="R64" s="66"/>
    </row>
    <row r="65" spans="1:18" ht="14.1" customHeight="1" x14ac:dyDescent="0.25">
      <c r="A65" s="66"/>
      <c r="B65" s="101"/>
      <c r="C65" s="17"/>
      <c r="D65" s="102">
        <v>30</v>
      </c>
      <c r="E65" s="191" t="s">
        <v>27</v>
      </c>
      <c r="F65" s="192"/>
      <c r="G65" s="192"/>
      <c r="H65" s="193"/>
      <c r="I65" s="44"/>
      <c r="J65" s="105">
        <v>51</v>
      </c>
      <c r="K65" s="51"/>
      <c r="L65" s="106">
        <v>4800</v>
      </c>
      <c r="M65" s="42"/>
      <c r="N65" s="17"/>
      <c r="O65" s="43"/>
      <c r="P65" s="66"/>
      <c r="Q65" s="66"/>
      <c r="R65" s="66"/>
    </row>
    <row r="66" spans="1:18" ht="14.1" customHeight="1" x14ac:dyDescent="0.25">
      <c r="A66" s="66"/>
      <c r="B66" s="101"/>
      <c r="C66" s="17"/>
      <c r="D66" s="17"/>
      <c r="E66" s="188" t="s">
        <v>4</v>
      </c>
      <c r="F66" s="189"/>
      <c r="G66" s="189"/>
      <c r="H66" s="190"/>
      <c r="I66" s="44"/>
      <c r="J66" s="105">
        <v>11</v>
      </c>
      <c r="K66" s="51"/>
      <c r="L66" s="17"/>
      <c r="M66" s="42"/>
      <c r="N66" s="106">
        <v>4800</v>
      </c>
      <c r="O66" s="43"/>
      <c r="P66" s="66"/>
      <c r="Q66" s="66"/>
      <c r="R66" s="66"/>
    </row>
    <row r="67" spans="1:18" ht="14.1" customHeight="1" x14ac:dyDescent="0.25">
      <c r="A67" s="66"/>
      <c r="B67" s="101"/>
      <c r="C67" s="17"/>
      <c r="D67" s="17"/>
      <c r="E67" s="35"/>
      <c r="F67" s="35"/>
      <c r="G67" s="35"/>
      <c r="H67" s="35"/>
      <c r="I67" s="44"/>
      <c r="J67" s="54"/>
      <c r="K67" s="57"/>
      <c r="L67" s="17"/>
      <c r="M67" s="17"/>
      <c r="N67" s="17"/>
      <c r="O67" s="43"/>
      <c r="P67" s="66"/>
      <c r="Q67" s="66"/>
      <c r="R67" s="66"/>
    </row>
    <row r="68" spans="1:18" ht="14.1" customHeight="1" x14ac:dyDescent="0.25">
      <c r="A68" s="66"/>
      <c r="B68" s="101"/>
      <c r="C68" s="17"/>
      <c r="D68" s="102">
        <v>31</v>
      </c>
      <c r="E68" s="191" t="s">
        <v>57</v>
      </c>
      <c r="F68" s="192"/>
      <c r="G68" s="192"/>
      <c r="H68" s="193"/>
      <c r="I68" s="44"/>
      <c r="J68" s="105">
        <v>32</v>
      </c>
      <c r="K68" s="51"/>
      <c r="L68" s="106">
        <v>3500</v>
      </c>
      <c r="M68" s="42"/>
      <c r="N68" s="17"/>
      <c r="O68" s="43"/>
      <c r="P68" s="66"/>
      <c r="Q68" s="66"/>
      <c r="R68" s="66"/>
    </row>
    <row r="69" spans="1:18" ht="14.1" customHeight="1" x14ac:dyDescent="0.25">
      <c r="A69" s="66"/>
      <c r="B69" s="101"/>
      <c r="C69" s="17"/>
      <c r="D69" s="17"/>
      <c r="E69" s="188" t="s">
        <v>4</v>
      </c>
      <c r="F69" s="189"/>
      <c r="G69" s="189"/>
      <c r="H69" s="190"/>
      <c r="I69" s="44"/>
      <c r="J69" s="105">
        <v>11</v>
      </c>
      <c r="K69" s="51"/>
      <c r="L69" s="17"/>
      <c r="M69" s="42"/>
      <c r="N69" s="106">
        <v>3500</v>
      </c>
      <c r="O69" s="43"/>
      <c r="P69" s="66"/>
      <c r="Q69" s="66"/>
      <c r="R69" s="66"/>
    </row>
    <row r="70" spans="1:18" x14ac:dyDescent="0.25">
      <c r="A70" s="66"/>
      <c r="B70" s="98"/>
      <c r="C70" s="38"/>
      <c r="D70" s="38"/>
      <c r="E70" s="36"/>
      <c r="F70" s="36"/>
      <c r="G70" s="36"/>
      <c r="H70" s="36"/>
      <c r="I70" s="36"/>
      <c r="J70" s="37"/>
      <c r="K70" s="38"/>
      <c r="L70" s="39"/>
      <c r="M70" s="38"/>
      <c r="N70" s="39"/>
      <c r="O70" s="99"/>
      <c r="P70" s="66"/>
      <c r="Q70" s="66"/>
      <c r="R70" s="66"/>
    </row>
    <row r="71" spans="1:18" x14ac:dyDescent="0.25">
      <c r="A71" s="66"/>
      <c r="B71" s="66"/>
      <c r="C71" s="66"/>
      <c r="D71" s="66"/>
      <c r="E71" s="113"/>
      <c r="F71" s="113"/>
      <c r="G71" s="113"/>
      <c r="H71" s="113"/>
      <c r="I71" s="113"/>
      <c r="J71" s="66"/>
      <c r="K71" s="66"/>
      <c r="L71" s="66"/>
      <c r="M71" s="66"/>
      <c r="N71" s="66"/>
      <c r="O71" s="66"/>
      <c r="P71" s="66"/>
      <c r="Q71" s="66"/>
      <c r="R71" s="66"/>
    </row>
    <row r="72" spans="1:18" x14ac:dyDescent="0.25">
      <c r="A72" s="66"/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</row>
    <row r="73" spans="1:18" x14ac:dyDescent="0.25">
      <c r="A73" s="66"/>
      <c r="B73" s="114"/>
      <c r="C73" s="94"/>
      <c r="D73" s="94"/>
      <c r="E73" s="196" t="s">
        <v>30</v>
      </c>
      <c r="F73" s="196"/>
      <c r="G73" s="196"/>
      <c r="H73" s="196"/>
      <c r="I73" s="196"/>
      <c r="J73" s="196"/>
      <c r="K73" s="196"/>
      <c r="L73" s="196"/>
      <c r="M73" s="94"/>
      <c r="N73" s="94"/>
      <c r="O73" s="115"/>
      <c r="P73" s="66"/>
      <c r="Q73" s="66"/>
      <c r="R73" s="66"/>
    </row>
    <row r="74" spans="1:18" ht="19.5" customHeight="1" x14ac:dyDescent="0.25">
      <c r="A74" s="134" t="s">
        <v>3</v>
      </c>
      <c r="B74" s="114"/>
      <c r="C74" s="109" t="s">
        <v>4</v>
      </c>
      <c r="D74" s="94"/>
      <c r="E74" s="94"/>
      <c r="F74" s="94"/>
      <c r="G74" s="94"/>
      <c r="H74" s="94"/>
      <c r="I74" s="94"/>
      <c r="J74" s="94"/>
      <c r="K74" s="94"/>
      <c r="L74" s="94"/>
      <c r="M74" s="94"/>
      <c r="N74" s="94">
        <v>11</v>
      </c>
      <c r="O74" s="115"/>
      <c r="P74" s="66"/>
      <c r="Q74" s="66"/>
      <c r="R74" s="66"/>
    </row>
    <row r="75" spans="1:18" s="10" customFormat="1" x14ac:dyDescent="0.25">
      <c r="A75" s="63"/>
      <c r="B75" s="87"/>
      <c r="C75" s="110"/>
      <c r="D75" s="110"/>
      <c r="E75" s="110"/>
      <c r="F75" s="110" t="s">
        <v>14</v>
      </c>
      <c r="G75" s="110"/>
      <c r="H75" s="110"/>
      <c r="I75" s="110"/>
      <c r="J75" s="110"/>
      <c r="K75" s="110"/>
      <c r="L75" s="196" t="s">
        <v>18</v>
      </c>
      <c r="M75" s="196"/>
      <c r="N75" s="196"/>
      <c r="O75" s="116"/>
      <c r="P75" s="63"/>
      <c r="Q75" s="63"/>
      <c r="R75" s="63"/>
    </row>
    <row r="76" spans="1:18" s="10" customFormat="1" x14ac:dyDescent="0.25">
      <c r="A76" s="63"/>
      <c r="B76" s="117"/>
      <c r="C76" s="111" t="s">
        <v>12</v>
      </c>
      <c r="D76" s="111"/>
      <c r="E76" s="111" t="s">
        <v>13</v>
      </c>
      <c r="F76" s="111" t="s">
        <v>15</v>
      </c>
      <c r="G76" s="111"/>
      <c r="H76" s="111" t="s">
        <v>17</v>
      </c>
      <c r="I76" s="111"/>
      <c r="J76" s="111" t="s">
        <v>16</v>
      </c>
      <c r="K76" s="111"/>
      <c r="L76" s="111" t="s">
        <v>17</v>
      </c>
      <c r="M76" s="111"/>
      <c r="N76" s="111" t="s">
        <v>16</v>
      </c>
      <c r="O76" s="118"/>
      <c r="P76" s="63"/>
      <c r="Q76" s="63"/>
      <c r="R76" s="63"/>
    </row>
    <row r="77" spans="1:18" x14ac:dyDescent="0.25">
      <c r="A77" s="66"/>
      <c r="B77" s="96"/>
      <c r="C77" s="119">
        <v>2019</v>
      </c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97"/>
      <c r="P77" s="66"/>
      <c r="Q77" s="66"/>
      <c r="R77" s="66"/>
    </row>
    <row r="78" spans="1:18" ht="14.1" customHeight="1" x14ac:dyDescent="0.25">
      <c r="A78" s="66"/>
      <c r="B78" s="101"/>
      <c r="C78" s="17" t="s">
        <v>55</v>
      </c>
      <c r="D78" s="120">
        <v>1</v>
      </c>
      <c r="E78" s="121"/>
      <c r="F78" s="122">
        <v>1</v>
      </c>
      <c r="G78" s="41"/>
      <c r="H78" s="123">
        <v>18000</v>
      </c>
      <c r="I78" s="40"/>
      <c r="J78" s="124"/>
      <c r="K78" s="17"/>
      <c r="L78" s="124">
        <v>18000</v>
      </c>
      <c r="M78" s="42"/>
      <c r="N78" s="124"/>
      <c r="O78" s="43"/>
      <c r="P78" s="66"/>
      <c r="Q78" s="66"/>
      <c r="R78" s="66"/>
    </row>
    <row r="79" spans="1:18" ht="14.1" customHeight="1" x14ac:dyDescent="0.25">
      <c r="A79" s="66"/>
      <c r="B79" s="101"/>
      <c r="C79" s="17"/>
      <c r="D79" s="120">
        <v>4</v>
      </c>
      <c r="E79" s="121"/>
      <c r="F79" s="122">
        <v>1</v>
      </c>
      <c r="G79" s="41"/>
      <c r="H79" s="123"/>
      <c r="I79" s="40"/>
      <c r="J79" s="124">
        <v>3000</v>
      </c>
      <c r="K79" s="17"/>
      <c r="L79" s="124">
        <f t="shared" ref="L79:L89" si="0">L78+H79-J79</f>
        <v>15000</v>
      </c>
      <c r="M79" s="42"/>
      <c r="N79" s="124"/>
      <c r="O79" s="43"/>
      <c r="P79" s="66"/>
      <c r="Q79" s="66"/>
      <c r="R79" s="66"/>
    </row>
    <row r="80" spans="1:18" ht="14.1" customHeight="1" x14ac:dyDescent="0.25">
      <c r="A80" s="66"/>
      <c r="B80" s="101"/>
      <c r="C80" s="17"/>
      <c r="D80" s="120">
        <v>10</v>
      </c>
      <c r="E80" s="121"/>
      <c r="F80" s="122">
        <v>1</v>
      </c>
      <c r="G80" s="41"/>
      <c r="H80" s="123"/>
      <c r="I80" s="40"/>
      <c r="J80" s="124">
        <v>3750</v>
      </c>
      <c r="K80" s="17"/>
      <c r="L80" s="124">
        <f t="shared" si="0"/>
        <v>11250</v>
      </c>
      <c r="M80" s="42"/>
      <c r="N80" s="124"/>
      <c r="O80" s="43"/>
      <c r="P80" s="66"/>
      <c r="Q80" s="66"/>
      <c r="R80" s="66"/>
    </row>
    <row r="81" spans="1:18" ht="14.1" customHeight="1" x14ac:dyDescent="0.25">
      <c r="A81" s="66"/>
      <c r="B81" s="101"/>
      <c r="C81" s="17"/>
      <c r="D81" s="120">
        <v>14</v>
      </c>
      <c r="E81" s="121"/>
      <c r="F81" s="122">
        <v>1</v>
      </c>
      <c r="G81" s="41"/>
      <c r="H81" s="123"/>
      <c r="I81" s="40"/>
      <c r="J81" s="124">
        <v>2100</v>
      </c>
      <c r="K81" s="17"/>
      <c r="L81" s="124">
        <f t="shared" si="0"/>
        <v>9150</v>
      </c>
      <c r="M81" s="42"/>
      <c r="N81" s="124"/>
      <c r="O81" s="43"/>
      <c r="P81" s="66"/>
      <c r="Q81" s="66"/>
      <c r="R81" s="66"/>
    </row>
    <row r="82" spans="1:18" ht="14.1" customHeight="1" x14ac:dyDescent="0.25">
      <c r="A82" s="66"/>
      <c r="B82" s="101"/>
      <c r="C82" s="17"/>
      <c r="D82" s="120">
        <v>15</v>
      </c>
      <c r="E82" s="121"/>
      <c r="F82" s="122">
        <v>1</v>
      </c>
      <c r="G82" s="41"/>
      <c r="H82" s="123"/>
      <c r="I82" s="40"/>
      <c r="J82" s="124">
        <v>3600</v>
      </c>
      <c r="K82" s="17"/>
      <c r="L82" s="124">
        <f t="shared" si="0"/>
        <v>5550</v>
      </c>
      <c r="M82" s="42"/>
      <c r="N82" s="124"/>
      <c r="O82" s="43"/>
      <c r="P82" s="66"/>
      <c r="Q82" s="66"/>
      <c r="R82" s="66"/>
    </row>
    <row r="83" spans="1:18" ht="14.1" customHeight="1" x14ac:dyDescent="0.25">
      <c r="A83" s="66"/>
      <c r="B83" s="101"/>
      <c r="C83" s="17"/>
      <c r="D83" s="120">
        <v>15</v>
      </c>
      <c r="E83" s="121"/>
      <c r="F83" s="122">
        <v>1</v>
      </c>
      <c r="G83" s="41"/>
      <c r="H83" s="123">
        <v>8950</v>
      </c>
      <c r="I83" s="40"/>
      <c r="J83" s="124"/>
      <c r="K83" s="17"/>
      <c r="L83" s="124">
        <f t="shared" si="0"/>
        <v>14500</v>
      </c>
      <c r="M83" s="42"/>
      <c r="N83" s="124"/>
      <c r="O83" s="43"/>
      <c r="P83" s="66"/>
      <c r="Q83" s="66"/>
      <c r="R83" s="66"/>
    </row>
    <row r="84" spans="1:18" ht="14.1" customHeight="1" x14ac:dyDescent="0.25">
      <c r="A84" s="66"/>
      <c r="B84" s="101"/>
      <c r="C84" s="17"/>
      <c r="D84" s="120">
        <v>21</v>
      </c>
      <c r="E84" s="121"/>
      <c r="F84" s="122">
        <v>2</v>
      </c>
      <c r="G84" s="41"/>
      <c r="H84" s="123"/>
      <c r="I84" s="40"/>
      <c r="J84" s="124">
        <v>2000</v>
      </c>
      <c r="K84" s="17"/>
      <c r="L84" s="124">
        <f t="shared" si="0"/>
        <v>12500</v>
      </c>
      <c r="M84" s="42"/>
      <c r="N84" s="124"/>
      <c r="O84" s="43"/>
      <c r="P84" s="66"/>
      <c r="Q84" s="66"/>
      <c r="R84" s="66"/>
    </row>
    <row r="85" spans="1:18" ht="14.1" customHeight="1" x14ac:dyDescent="0.25">
      <c r="A85" s="66"/>
      <c r="B85" s="101"/>
      <c r="C85" s="17"/>
      <c r="D85" s="120">
        <v>27</v>
      </c>
      <c r="E85" s="121"/>
      <c r="F85" s="122">
        <v>2</v>
      </c>
      <c r="G85" s="41"/>
      <c r="H85" s="123"/>
      <c r="I85" s="40"/>
      <c r="J85" s="124">
        <v>2240</v>
      </c>
      <c r="K85" s="17"/>
      <c r="L85" s="124">
        <f t="shared" si="0"/>
        <v>10260</v>
      </c>
      <c r="M85" s="42"/>
      <c r="N85" s="124"/>
      <c r="O85" s="43"/>
      <c r="P85" s="66"/>
      <c r="Q85" s="66"/>
      <c r="R85" s="66"/>
    </row>
    <row r="86" spans="1:18" ht="14.1" customHeight="1" x14ac:dyDescent="0.25">
      <c r="A86" s="66"/>
      <c r="B86" s="101"/>
      <c r="C86" s="17"/>
      <c r="D86" s="120">
        <v>27</v>
      </c>
      <c r="E86" s="121"/>
      <c r="F86" s="122">
        <v>2</v>
      </c>
      <c r="G86" s="41"/>
      <c r="H86" s="123"/>
      <c r="I86" s="40"/>
      <c r="J86" s="124">
        <v>1100</v>
      </c>
      <c r="K86" s="17"/>
      <c r="L86" s="124">
        <f t="shared" si="0"/>
        <v>9160</v>
      </c>
      <c r="M86" s="42"/>
      <c r="N86" s="124"/>
      <c r="O86" s="43"/>
      <c r="P86" s="66"/>
      <c r="Q86" s="66"/>
      <c r="R86" s="66"/>
    </row>
    <row r="87" spans="1:18" ht="14.1" customHeight="1" x14ac:dyDescent="0.25">
      <c r="A87" s="66"/>
      <c r="B87" s="101"/>
      <c r="C87" s="17"/>
      <c r="D87" s="120">
        <v>29</v>
      </c>
      <c r="E87" s="121"/>
      <c r="F87" s="122">
        <v>2</v>
      </c>
      <c r="G87" s="41"/>
      <c r="H87" s="123">
        <v>7600</v>
      </c>
      <c r="I87" s="40"/>
      <c r="J87" s="124"/>
      <c r="K87" s="17"/>
      <c r="L87" s="124">
        <f t="shared" si="0"/>
        <v>16760</v>
      </c>
      <c r="M87" s="42"/>
      <c r="N87" s="124"/>
      <c r="O87" s="43"/>
      <c r="P87" s="66"/>
      <c r="Q87" s="66"/>
      <c r="R87" s="66"/>
    </row>
    <row r="88" spans="1:18" ht="14.1" customHeight="1" x14ac:dyDescent="0.25">
      <c r="A88" s="66"/>
      <c r="B88" s="101"/>
      <c r="C88" s="17"/>
      <c r="D88" s="120">
        <v>30</v>
      </c>
      <c r="E88" s="121"/>
      <c r="F88" s="122">
        <v>2</v>
      </c>
      <c r="G88" s="41"/>
      <c r="H88" s="123"/>
      <c r="I88" s="40"/>
      <c r="J88" s="124">
        <v>4800</v>
      </c>
      <c r="K88" s="17"/>
      <c r="L88" s="124">
        <f t="shared" si="0"/>
        <v>11960</v>
      </c>
      <c r="M88" s="42"/>
      <c r="N88" s="124"/>
      <c r="O88" s="43"/>
      <c r="P88" s="66"/>
      <c r="Q88" s="66"/>
      <c r="R88" s="66"/>
    </row>
    <row r="89" spans="1:18" ht="14.1" customHeight="1" x14ac:dyDescent="0.25">
      <c r="A89" s="66"/>
      <c r="B89" s="101"/>
      <c r="C89" s="17"/>
      <c r="D89" s="120">
        <v>31</v>
      </c>
      <c r="E89" s="121"/>
      <c r="F89" s="122">
        <v>2</v>
      </c>
      <c r="G89" s="41"/>
      <c r="H89" s="123"/>
      <c r="I89" s="40"/>
      <c r="J89" s="124">
        <v>3500</v>
      </c>
      <c r="K89" s="17"/>
      <c r="L89" s="106">
        <f t="shared" si="0"/>
        <v>8460</v>
      </c>
      <c r="M89" s="42"/>
      <c r="N89" s="124"/>
      <c r="O89" s="43"/>
      <c r="P89" s="66"/>
      <c r="Q89" s="66"/>
      <c r="R89" s="66"/>
    </row>
    <row r="90" spans="1:18" x14ac:dyDescent="0.25">
      <c r="A90" s="66"/>
      <c r="B90" s="98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99"/>
      <c r="P90" s="66"/>
      <c r="Q90" s="66"/>
      <c r="R90" s="66"/>
    </row>
    <row r="91" spans="1:18" x14ac:dyDescent="0.25">
      <c r="A91" s="66"/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</row>
    <row r="92" spans="1:18" x14ac:dyDescent="0.25">
      <c r="A92" s="66"/>
      <c r="B92" s="114"/>
      <c r="C92" s="109" t="s">
        <v>7</v>
      </c>
      <c r="D92" s="109"/>
      <c r="E92" s="109"/>
      <c r="F92" s="109"/>
      <c r="G92" s="109"/>
      <c r="H92" s="109"/>
      <c r="I92" s="109"/>
      <c r="J92" s="109"/>
      <c r="K92" s="109"/>
      <c r="L92" s="109"/>
      <c r="M92" s="109"/>
      <c r="N92" s="109">
        <v>12</v>
      </c>
      <c r="O92" s="115"/>
      <c r="P92" s="66"/>
      <c r="Q92" s="66"/>
      <c r="R92" s="66"/>
    </row>
    <row r="93" spans="1:18" x14ac:dyDescent="0.25">
      <c r="A93" s="66"/>
      <c r="B93" s="87"/>
      <c r="C93" s="110"/>
      <c r="D93" s="110"/>
      <c r="E93" s="110"/>
      <c r="F93" s="110" t="s">
        <v>14</v>
      </c>
      <c r="G93" s="110"/>
      <c r="H93" s="110"/>
      <c r="I93" s="110"/>
      <c r="J93" s="110"/>
      <c r="K93" s="110"/>
      <c r="L93" s="196" t="s">
        <v>18</v>
      </c>
      <c r="M93" s="196"/>
      <c r="N93" s="196"/>
      <c r="O93" s="89"/>
      <c r="P93" s="66"/>
      <c r="Q93" s="66"/>
      <c r="R93" s="66"/>
    </row>
    <row r="94" spans="1:18" x14ac:dyDescent="0.25">
      <c r="A94" s="66"/>
      <c r="B94" s="117"/>
      <c r="C94" s="111" t="s">
        <v>12</v>
      </c>
      <c r="D94" s="111"/>
      <c r="E94" s="111" t="s">
        <v>13</v>
      </c>
      <c r="F94" s="111" t="s">
        <v>15</v>
      </c>
      <c r="G94" s="111"/>
      <c r="H94" s="111" t="s">
        <v>17</v>
      </c>
      <c r="I94" s="111"/>
      <c r="J94" s="111" t="s">
        <v>16</v>
      </c>
      <c r="K94" s="111"/>
      <c r="L94" s="111" t="s">
        <v>17</v>
      </c>
      <c r="M94" s="111"/>
      <c r="N94" s="111" t="s">
        <v>16</v>
      </c>
      <c r="O94" s="125"/>
      <c r="P94" s="66"/>
      <c r="Q94" s="66"/>
      <c r="R94" s="66"/>
    </row>
    <row r="95" spans="1:18" x14ac:dyDescent="0.25">
      <c r="A95" s="66"/>
      <c r="B95" s="96"/>
      <c r="C95" s="119">
        <v>2019</v>
      </c>
      <c r="D95" s="100"/>
      <c r="E95" s="100"/>
      <c r="F95" s="100"/>
      <c r="G95" s="100"/>
      <c r="H95" s="100"/>
      <c r="I95" s="100"/>
      <c r="J95" s="100"/>
      <c r="K95" s="100"/>
      <c r="L95" s="100"/>
      <c r="M95" s="100"/>
      <c r="N95" s="100"/>
      <c r="O95" s="97"/>
      <c r="P95" s="66"/>
      <c r="Q95" s="66"/>
      <c r="R95" s="66"/>
    </row>
    <row r="96" spans="1:18" ht="14.1" customHeight="1" x14ac:dyDescent="0.25">
      <c r="A96" s="66"/>
      <c r="B96" s="101"/>
      <c r="C96" s="17" t="s">
        <v>55</v>
      </c>
      <c r="D96" s="120">
        <v>24</v>
      </c>
      <c r="E96" s="121"/>
      <c r="F96" s="122">
        <v>2</v>
      </c>
      <c r="G96" s="41"/>
      <c r="H96" s="123">
        <v>14150</v>
      </c>
      <c r="I96" s="40"/>
      <c r="J96" s="124"/>
      <c r="K96" s="17"/>
      <c r="L96" s="124">
        <v>14150</v>
      </c>
      <c r="M96" s="42"/>
      <c r="N96" s="124"/>
      <c r="O96" s="43"/>
      <c r="P96" s="66"/>
      <c r="Q96" s="66"/>
      <c r="R96" s="66"/>
    </row>
    <row r="97" spans="1:18" ht="14.1" customHeight="1" x14ac:dyDescent="0.25">
      <c r="A97" s="66"/>
      <c r="B97" s="101"/>
      <c r="C97" s="17"/>
      <c r="D97" s="120">
        <v>29</v>
      </c>
      <c r="E97" s="121"/>
      <c r="F97" s="122">
        <v>2</v>
      </c>
      <c r="G97" s="41"/>
      <c r="H97" s="123"/>
      <c r="I97" s="40"/>
      <c r="J97" s="124">
        <v>7600</v>
      </c>
      <c r="K97" s="17"/>
      <c r="L97" s="106">
        <f>L96+H97-J97</f>
        <v>6550</v>
      </c>
      <c r="M97" s="42"/>
      <c r="N97" s="124"/>
      <c r="O97" s="43"/>
      <c r="P97" s="66"/>
      <c r="Q97" s="66"/>
      <c r="R97" s="66"/>
    </row>
    <row r="98" spans="1:18" x14ac:dyDescent="0.25">
      <c r="A98" s="66"/>
      <c r="B98" s="98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99"/>
      <c r="P98" s="66"/>
      <c r="Q98" s="66"/>
      <c r="R98" s="66"/>
    </row>
    <row r="99" spans="1:18" x14ac:dyDescent="0.25">
      <c r="A99" s="66"/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</row>
    <row r="100" spans="1:18" x14ac:dyDescent="0.25">
      <c r="A100" s="66"/>
      <c r="B100" s="114"/>
      <c r="C100" s="109" t="s">
        <v>5</v>
      </c>
      <c r="D100" s="109"/>
      <c r="E100" s="109"/>
      <c r="F100" s="109"/>
      <c r="G100" s="109"/>
      <c r="H100" s="109"/>
      <c r="I100" s="109"/>
      <c r="J100" s="109"/>
      <c r="K100" s="109"/>
      <c r="L100" s="109"/>
      <c r="M100" s="109"/>
      <c r="N100" s="109">
        <v>13</v>
      </c>
      <c r="O100" s="115"/>
      <c r="P100" s="66"/>
      <c r="Q100" s="66"/>
      <c r="R100" s="66"/>
    </row>
    <row r="101" spans="1:18" x14ac:dyDescent="0.25">
      <c r="A101" s="66"/>
      <c r="B101" s="87"/>
      <c r="C101" s="110"/>
      <c r="D101" s="110"/>
      <c r="E101" s="110"/>
      <c r="F101" s="110" t="s">
        <v>14</v>
      </c>
      <c r="G101" s="110"/>
      <c r="H101" s="110"/>
      <c r="I101" s="110"/>
      <c r="J101" s="110"/>
      <c r="K101" s="110"/>
      <c r="L101" s="196" t="s">
        <v>18</v>
      </c>
      <c r="M101" s="196"/>
      <c r="N101" s="196"/>
      <c r="O101" s="89"/>
      <c r="P101" s="66"/>
      <c r="Q101" s="66"/>
      <c r="R101" s="66"/>
    </row>
    <row r="102" spans="1:18" x14ac:dyDescent="0.25">
      <c r="A102" s="66"/>
      <c r="B102" s="117"/>
      <c r="C102" s="111" t="s">
        <v>12</v>
      </c>
      <c r="D102" s="111"/>
      <c r="E102" s="111" t="s">
        <v>13</v>
      </c>
      <c r="F102" s="111" t="s">
        <v>15</v>
      </c>
      <c r="G102" s="111"/>
      <c r="H102" s="111" t="s">
        <v>17</v>
      </c>
      <c r="I102" s="111"/>
      <c r="J102" s="111" t="s">
        <v>16</v>
      </c>
      <c r="K102" s="111"/>
      <c r="L102" s="111" t="s">
        <v>17</v>
      </c>
      <c r="M102" s="111"/>
      <c r="N102" s="111" t="s">
        <v>16</v>
      </c>
      <c r="O102" s="125"/>
      <c r="P102" s="66"/>
      <c r="Q102" s="66"/>
      <c r="R102" s="66"/>
    </row>
    <row r="103" spans="1:18" x14ac:dyDescent="0.25">
      <c r="A103" s="66"/>
      <c r="B103" s="96"/>
      <c r="C103" s="119">
        <v>2019</v>
      </c>
      <c r="D103" s="100"/>
      <c r="E103" s="100"/>
      <c r="F103" s="100"/>
      <c r="G103" s="100"/>
      <c r="H103" s="100"/>
      <c r="I103" s="100"/>
      <c r="J103" s="100"/>
      <c r="K103" s="100"/>
      <c r="L103" s="100"/>
      <c r="M103" s="100"/>
      <c r="N103" s="100"/>
      <c r="O103" s="97"/>
      <c r="P103" s="66"/>
      <c r="Q103" s="66"/>
      <c r="R103" s="66"/>
    </row>
    <row r="104" spans="1:18" ht="14.1" customHeight="1" x14ac:dyDescent="0.25">
      <c r="A104" s="66"/>
      <c r="B104" s="101"/>
      <c r="C104" s="17" t="s">
        <v>55</v>
      </c>
      <c r="D104" s="120">
        <v>14</v>
      </c>
      <c r="E104" s="121"/>
      <c r="F104" s="122">
        <v>1</v>
      </c>
      <c r="G104" s="41"/>
      <c r="H104" s="123">
        <v>2100</v>
      </c>
      <c r="I104" s="40"/>
      <c r="J104" s="124"/>
      <c r="K104" s="17"/>
      <c r="L104" s="106">
        <v>2100</v>
      </c>
      <c r="M104" s="42"/>
      <c r="N104" s="124"/>
      <c r="O104" s="43"/>
      <c r="P104" s="66"/>
      <c r="Q104" s="66"/>
      <c r="R104" s="66"/>
    </row>
    <row r="105" spans="1:18" x14ac:dyDescent="0.25">
      <c r="A105" s="66"/>
      <c r="B105" s="98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99"/>
      <c r="P105" s="66"/>
      <c r="Q105" s="66"/>
      <c r="R105" s="66"/>
    </row>
    <row r="106" spans="1:18" x14ac:dyDescent="0.25">
      <c r="A106" s="66"/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</row>
    <row r="107" spans="1:18" x14ac:dyDescent="0.25">
      <c r="A107" s="66"/>
      <c r="B107" s="114"/>
      <c r="C107" s="109" t="s">
        <v>23</v>
      </c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>
        <v>14</v>
      </c>
      <c r="O107" s="115"/>
      <c r="P107" s="66"/>
      <c r="Q107" s="66"/>
      <c r="R107" s="66"/>
    </row>
    <row r="108" spans="1:18" x14ac:dyDescent="0.25">
      <c r="A108" s="66"/>
      <c r="B108" s="87"/>
      <c r="C108" s="110"/>
      <c r="D108" s="110"/>
      <c r="E108" s="110"/>
      <c r="F108" s="110" t="s">
        <v>14</v>
      </c>
      <c r="G108" s="110"/>
      <c r="H108" s="110"/>
      <c r="I108" s="110"/>
      <c r="J108" s="110"/>
      <c r="K108" s="110"/>
      <c r="L108" s="196" t="s">
        <v>18</v>
      </c>
      <c r="M108" s="196"/>
      <c r="N108" s="196"/>
      <c r="O108" s="89"/>
      <c r="P108" s="66"/>
      <c r="Q108" s="66"/>
      <c r="R108" s="66"/>
    </row>
    <row r="109" spans="1:18" x14ac:dyDescent="0.25">
      <c r="A109" s="66"/>
      <c r="B109" s="117"/>
      <c r="C109" s="111" t="s">
        <v>12</v>
      </c>
      <c r="D109" s="111"/>
      <c r="E109" s="111" t="s">
        <v>13</v>
      </c>
      <c r="F109" s="111" t="s">
        <v>15</v>
      </c>
      <c r="G109" s="111"/>
      <c r="H109" s="111" t="s">
        <v>17</v>
      </c>
      <c r="I109" s="111"/>
      <c r="J109" s="111" t="s">
        <v>16</v>
      </c>
      <c r="K109" s="111"/>
      <c r="L109" s="111" t="s">
        <v>17</v>
      </c>
      <c r="M109" s="111"/>
      <c r="N109" s="111" t="s">
        <v>16</v>
      </c>
      <c r="O109" s="125"/>
      <c r="P109" s="66"/>
      <c r="Q109" s="66"/>
      <c r="R109" s="66"/>
    </row>
    <row r="110" spans="1:18" x14ac:dyDescent="0.25">
      <c r="A110" s="66"/>
      <c r="B110" s="96"/>
      <c r="C110" s="119">
        <v>2019</v>
      </c>
      <c r="D110" s="100"/>
      <c r="E110" s="100"/>
      <c r="F110" s="100"/>
      <c r="G110" s="100"/>
      <c r="H110" s="100"/>
      <c r="I110" s="100"/>
      <c r="J110" s="100"/>
      <c r="K110" s="100"/>
      <c r="L110" s="100"/>
      <c r="M110" s="100"/>
      <c r="N110" s="100"/>
      <c r="O110" s="97"/>
      <c r="P110" s="66"/>
      <c r="Q110" s="66"/>
      <c r="R110" s="66"/>
    </row>
    <row r="111" spans="1:18" ht="14.1" customHeight="1" x14ac:dyDescent="0.25">
      <c r="A111" s="66"/>
      <c r="B111" s="101"/>
      <c r="C111" s="17" t="s">
        <v>55</v>
      </c>
      <c r="D111" s="120">
        <v>15</v>
      </c>
      <c r="E111" s="121"/>
      <c r="F111" s="122">
        <v>1</v>
      </c>
      <c r="G111" s="41"/>
      <c r="H111" s="123">
        <v>3600</v>
      </c>
      <c r="I111" s="40"/>
      <c r="J111" s="124"/>
      <c r="K111" s="17"/>
      <c r="L111" s="106">
        <v>3600</v>
      </c>
      <c r="M111" s="42"/>
      <c r="N111" s="124"/>
      <c r="O111" s="43"/>
      <c r="P111" s="66"/>
      <c r="Q111" s="66"/>
      <c r="R111" s="66"/>
    </row>
    <row r="112" spans="1:18" x14ac:dyDescent="0.25">
      <c r="A112" s="66"/>
      <c r="B112" s="98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99"/>
      <c r="P112" s="66"/>
      <c r="Q112" s="66"/>
      <c r="R112" s="66"/>
    </row>
    <row r="113" spans="1:18" x14ac:dyDescent="0.25">
      <c r="A113" s="66"/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</row>
    <row r="114" spans="1:18" x14ac:dyDescent="0.25">
      <c r="A114" s="66"/>
      <c r="B114" s="114"/>
      <c r="C114" s="109" t="s">
        <v>24</v>
      </c>
      <c r="D114" s="109"/>
      <c r="E114" s="109"/>
      <c r="F114" s="109"/>
      <c r="G114" s="109"/>
      <c r="H114" s="109"/>
      <c r="I114" s="109"/>
      <c r="J114" s="109"/>
      <c r="K114" s="109"/>
      <c r="L114" s="109"/>
      <c r="M114" s="109"/>
      <c r="N114" s="109">
        <v>16</v>
      </c>
      <c r="O114" s="115"/>
      <c r="P114" s="66"/>
      <c r="Q114" s="66"/>
      <c r="R114" s="66"/>
    </row>
    <row r="115" spans="1:18" x14ac:dyDescent="0.25">
      <c r="A115" s="66"/>
      <c r="B115" s="87"/>
      <c r="C115" s="110"/>
      <c r="D115" s="110"/>
      <c r="E115" s="110"/>
      <c r="F115" s="110" t="s">
        <v>14</v>
      </c>
      <c r="G115" s="110"/>
      <c r="H115" s="110"/>
      <c r="I115" s="110"/>
      <c r="J115" s="110"/>
      <c r="K115" s="110"/>
      <c r="L115" s="196" t="s">
        <v>18</v>
      </c>
      <c r="M115" s="196"/>
      <c r="N115" s="196"/>
      <c r="O115" s="89"/>
      <c r="P115" s="66"/>
      <c r="Q115" s="66"/>
      <c r="R115" s="66"/>
    </row>
    <row r="116" spans="1:18" x14ac:dyDescent="0.25">
      <c r="A116" s="66"/>
      <c r="B116" s="117"/>
      <c r="C116" s="111" t="s">
        <v>12</v>
      </c>
      <c r="D116" s="111"/>
      <c r="E116" s="111" t="s">
        <v>13</v>
      </c>
      <c r="F116" s="111" t="s">
        <v>15</v>
      </c>
      <c r="G116" s="111"/>
      <c r="H116" s="111" t="s">
        <v>17</v>
      </c>
      <c r="I116" s="111"/>
      <c r="J116" s="111" t="s">
        <v>16</v>
      </c>
      <c r="K116" s="111"/>
      <c r="L116" s="111" t="s">
        <v>17</v>
      </c>
      <c r="M116" s="111"/>
      <c r="N116" s="111" t="s">
        <v>16</v>
      </c>
      <c r="O116" s="125"/>
      <c r="P116" s="66"/>
      <c r="Q116" s="66"/>
      <c r="R116" s="66"/>
    </row>
    <row r="117" spans="1:18" x14ac:dyDescent="0.25">
      <c r="A117" s="66"/>
      <c r="B117" s="96"/>
      <c r="C117" s="119">
        <v>2019</v>
      </c>
      <c r="D117" s="100"/>
      <c r="E117" s="100"/>
      <c r="F117" s="100"/>
      <c r="G117" s="100"/>
      <c r="H117" s="100"/>
      <c r="I117" s="100"/>
      <c r="J117" s="100"/>
      <c r="K117" s="100"/>
      <c r="L117" s="100"/>
      <c r="M117" s="100"/>
      <c r="N117" s="100"/>
      <c r="O117" s="97"/>
      <c r="P117" s="66"/>
      <c r="Q117" s="66"/>
      <c r="R117" s="66"/>
    </row>
    <row r="118" spans="1:18" ht="14.1" customHeight="1" x14ac:dyDescent="0.25">
      <c r="A118" s="66"/>
      <c r="B118" s="101"/>
      <c r="C118" s="17" t="s">
        <v>55</v>
      </c>
      <c r="D118" s="120">
        <v>13</v>
      </c>
      <c r="E118" s="121"/>
      <c r="F118" s="122">
        <v>1</v>
      </c>
      <c r="G118" s="41"/>
      <c r="H118" s="123">
        <v>10500</v>
      </c>
      <c r="I118" s="40"/>
      <c r="J118" s="124"/>
      <c r="K118" s="17"/>
      <c r="L118" s="106">
        <v>10500</v>
      </c>
      <c r="M118" s="42"/>
      <c r="N118" s="124"/>
      <c r="O118" s="43"/>
      <c r="P118" s="66"/>
      <c r="Q118" s="66"/>
      <c r="R118" s="66"/>
    </row>
    <row r="119" spans="1:18" x14ac:dyDescent="0.25">
      <c r="A119" s="66"/>
      <c r="B119" s="98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99"/>
      <c r="P119" s="66"/>
      <c r="Q119" s="66"/>
      <c r="R119" s="66"/>
    </row>
    <row r="120" spans="1:18" x14ac:dyDescent="0.25">
      <c r="A120" s="66"/>
      <c r="B120" s="66"/>
      <c r="C120" s="66"/>
      <c r="D120" s="66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  <c r="R120" s="66"/>
    </row>
    <row r="121" spans="1:18" x14ac:dyDescent="0.25">
      <c r="A121" s="66"/>
      <c r="B121" s="114"/>
      <c r="C121" s="109" t="s">
        <v>25</v>
      </c>
      <c r="D121" s="109"/>
      <c r="E121" s="109"/>
      <c r="F121" s="109"/>
      <c r="G121" s="109"/>
      <c r="H121" s="109"/>
      <c r="I121" s="109"/>
      <c r="J121" s="109"/>
      <c r="K121" s="109"/>
      <c r="L121" s="109"/>
      <c r="M121" s="109"/>
      <c r="N121" s="109">
        <v>18</v>
      </c>
      <c r="O121" s="126"/>
      <c r="P121" s="66"/>
      <c r="Q121" s="66"/>
      <c r="R121" s="66"/>
    </row>
    <row r="122" spans="1:18" x14ac:dyDescent="0.25">
      <c r="A122" s="66"/>
      <c r="B122" s="87"/>
      <c r="C122" s="110"/>
      <c r="D122" s="110"/>
      <c r="E122" s="110"/>
      <c r="F122" s="110" t="s">
        <v>14</v>
      </c>
      <c r="G122" s="110"/>
      <c r="H122" s="110"/>
      <c r="I122" s="110"/>
      <c r="J122" s="110"/>
      <c r="K122" s="110"/>
      <c r="L122" s="196" t="s">
        <v>18</v>
      </c>
      <c r="M122" s="196"/>
      <c r="N122" s="196"/>
      <c r="O122" s="116"/>
      <c r="P122" s="66"/>
      <c r="Q122" s="66"/>
      <c r="R122" s="66"/>
    </row>
    <row r="123" spans="1:18" x14ac:dyDescent="0.25">
      <c r="A123" s="66"/>
      <c r="B123" s="117"/>
      <c r="C123" s="111" t="s">
        <v>12</v>
      </c>
      <c r="D123" s="111"/>
      <c r="E123" s="111" t="s">
        <v>13</v>
      </c>
      <c r="F123" s="111" t="s">
        <v>15</v>
      </c>
      <c r="G123" s="111"/>
      <c r="H123" s="111" t="s">
        <v>17</v>
      </c>
      <c r="I123" s="111"/>
      <c r="J123" s="111" t="s">
        <v>16</v>
      </c>
      <c r="K123" s="111"/>
      <c r="L123" s="111" t="s">
        <v>17</v>
      </c>
      <c r="M123" s="111"/>
      <c r="N123" s="111" t="s">
        <v>16</v>
      </c>
      <c r="O123" s="118"/>
      <c r="P123" s="66"/>
      <c r="Q123" s="66"/>
      <c r="R123" s="66"/>
    </row>
    <row r="124" spans="1:18" x14ac:dyDescent="0.25">
      <c r="A124" s="66"/>
      <c r="B124" s="96"/>
      <c r="C124" s="119">
        <v>2019</v>
      </c>
      <c r="D124" s="100"/>
      <c r="E124" s="100"/>
      <c r="F124" s="100"/>
      <c r="G124" s="100"/>
      <c r="H124" s="100"/>
      <c r="I124" s="100"/>
      <c r="J124" s="100"/>
      <c r="K124" s="100"/>
      <c r="L124" s="100"/>
      <c r="M124" s="100"/>
      <c r="N124" s="100"/>
      <c r="O124" s="97"/>
      <c r="P124" s="66"/>
      <c r="Q124" s="66"/>
      <c r="R124" s="66"/>
    </row>
    <row r="125" spans="1:18" ht="14.1" customHeight="1" x14ac:dyDescent="0.25">
      <c r="A125" s="66"/>
      <c r="B125" s="101"/>
      <c r="C125" s="17" t="s">
        <v>55</v>
      </c>
      <c r="D125" s="120">
        <v>10</v>
      </c>
      <c r="E125" s="121"/>
      <c r="F125" s="122">
        <v>1</v>
      </c>
      <c r="G125" s="41"/>
      <c r="H125" s="123">
        <v>23750</v>
      </c>
      <c r="I125" s="40"/>
      <c r="J125" s="124"/>
      <c r="K125" s="17"/>
      <c r="L125" s="106">
        <v>23750</v>
      </c>
      <c r="M125" s="42"/>
      <c r="N125" s="124"/>
      <c r="O125" s="43"/>
      <c r="P125" s="66"/>
      <c r="Q125" s="66"/>
      <c r="R125" s="66"/>
    </row>
    <row r="126" spans="1:18" x14ac:dyDescent="0.25">
      <c r="A126" s="66"/>
      <c r="B126" s="98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38"/>
      <c r="N126" s="38"/>
      <c r="O126" s="99"/>
      <c r="P126" s="66"/>
      <c r="Q126" s="66"/>
      <c r="R126" s="66"/>
    </row>
    <row r="127" spans="1:18" x14ac:dyDescent="0.25">
      <c r="A127" s="66"/>
      <c r="B127" s="66"/>
      <c r="C127" s="66"/>
      <c r="D127" s="66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66"/>
    </row>
    <row r="128" spans="1:18" x14ac:dyDescent="0.25">
      <c r="A128" s="66"/>
      <c r="B128" s="114"/>
      <c r="C128" s="109" t="s">
        <v>26</v>
      </c>
      <c r="D128" s="109"/>
      <c r="E128" s="109"/>
      <c r="F128" s="109"/>
      <c r="G128" s="109"/>
      <c r="H128" s="109"/>
      <c r="I128" s="109"/>
      <c r="J128" s="109"/>
      <c r="K128" s="109"/>
      <c r="L128" s="109"/>
      <c r="M128" s="109"/>
      <c r="N128" s="109">
        <v>21</v>
      </c>
      <c r="O128" s="126"/>
      <c r="P128" s="66"/>
      <c r="Q128" s="66"/>
      <c r="R128" s="66"/>
    </row>
    <row r="129" spans="1:18" x14ac:dyDescent="0.25">
      <c r="A129" s="66"/>
      <c r="B129" s="87"/>
      <c r="C129" s="110"/>
      <c r="D129" s="110"/>
      <c r="E129" s="110"/>
      <c r="F129" s="110" t="s">
        <v>14</v>
      </c>
      <c r="G129" s="110"/>
      <c r="H129" s="110"/>
      <c r="I129" s="110"/>
      <c r="J129" s="110"/>
      <c r="K129" s="110"/>
      <c r="L129" s="196" t="s">
        <v>18</v>
      </c>
      <c r="M129" s="196"/>
      <c r="N129" s="196"/>
      <c r="O129" s="116"/>
      <c r="P129" s="66"/>
      <c r="Q129" s="66"/>
      <c r="R129" s="66"/>
    </row>
    <row r="130" spans="1:18" x14ac:dyDescent="0.25">
      <c r="A130" s="66"/>
      <c r="B130" s="117"/>
      <c r="C130" s="111" t="s">
        <v>12</v>
      </c>
      <c r="D130" s="111"/>
      <c r="E130" s="111" t="s">
        <v>13</v>
      </c>
      <c r="F130" s="111" t="s">
        <v>15</v>
      </c>
      <c r="G130" s="111"/>
      <c r="H130" s="111" t="s">
        <v>17</v>
      </c>
      <c r="I130" s="111"/>
      <c r="J130" s="111" t="s">
        <v>16</v>
      </c>
      <c r="K130" s="111"/>
      <c r="L130" s="111" t="s">
        <v>17</v>
      </c>
      <c r="M130" s="111"/>
      <c r="N130" s="111" t="s">
        <v>16</v>
      </c>
      <c r="O130" s="118"/>
      <c r="P130" s="66"/>
      <c r="Q130" s="66"/>
      <c r="R130" s="66"/>
    </row>
    <row r="131" spans="1:18" x14ac:dyDescent="0.25">
      <c r="A131" s="66"/>
      <c r="B131" s="96"/>
      <c r="C131" s="119">
        <v>2019</v>
      </c>
      <c r="D131" s="100"/>
      <c r="E131" s="100"/>
      <c r="F131" s="100"/>
      <c r="G131" s="100"/>
      <c r="H131" s="100"/>
      <c r="I131" s="100"/>
      <c r="J131" s="100"/>
      <c r="K131" s="100"/>
      <c r="L131" s="100"/>
      <c r="M131" s="100"/>
      <c r="N131" s="100"/>
      <c r="O131" s="97"/>
      <c r="P131" s="66"/>
      <c r="Q131" s="66"/>
      <c r="R131" s="66"/>
    </row>
    <row r="132" spans="1:18" ht="14.1" customHeight="1" x14ac:dyDescent="0.25">
      <c r="A132" s="66"/>
      <c r="B132" s="101"/>
      <c r="C132" s="17" t="s">
        <v>55</v>
      </c>
      <c r="D132" s="120">
        <v>10</v>
      </c>
      <c r="E132" s="121"/>
      <c r="F132" s="122">
        <v>1</v>
      </c>
      <c r="G132" s="41"/>
      <c r="H132" s="123"/>
      <c r="I132" s="40"/>
      <c r="J132" s="124">
        <v>20000</v>
      </c>
      <c r="K132" s="17"/>
      <c r="L132" s="123"/>
      <c r="M132" s="40"/>
      <c r="N132" s="106">
        <v>20000</v>
      </c>
      <c r="O132" s="43"/>
      <c r="P132" s="66"/>
      <c r="Q132" s="66"/>
      <c r="R132" s="66"/>
    </row>
    <row r="133" spans="1:18" x14ac:dyDescent="0.25">
      <c r="A133" s="66"/>
      <c r="B133" s="98"/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99"/>
      <c r="P133" s="66"/>
      <c r="Q133" s="66"/>
      <c r="R133" s="66"/>
    </row>
    <row r="134" spans="1:18" x14ac:dyDescent="0.25">
      <c r="A134" s="66"/>
      <c r="B134" s="66"/>
      <c r="C134" s="66"/>
      <c r="D134" s="66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  <c r="R134" s="66"/>
    </row>
    <row r="135" spans="1:18" x14ac:dyDescent="0.25">
      <c r="A135" s="66"/>
      <c r="B135" s="114"/>
      <c r="C135" s="109" t="s">
        <v>8</v>
      </c>
      <c r="D135" s="109"/>
      <c r="E135" s="109"/>
      <c r="F135" s="109"/>
      <c r="G135" s="109"/>
      <c r="H135" s="109"/>
      <c r="I135" s="109"/>
      <c r="J135" s="109"/>
      <c r="K135" s="109"/>
      <c r="L135" s="109"/>
      <c r="M135" s="109"/>
      <c r="N135" s="109">
        <v>22</v>
      </c>
      <c r="O135" s="126"/>
      <c r="P135" s="66"/>
      <c r="Q135" s="66"/>
      <c r="R135" s="66"/>
    </row>
    <row r="136" spans="1:18" x14ac:dyDescent="0.25">
      <c r="A136" s="66"/>
      <c r="B136" s="87"/>
      <c r="C136" s="110"/>
      <c r="D136" s="110"/>
      <c r="E136" s="110"/>
      <c r="F136" s="110" t="s">
        <v>14</v>
      </c>
      <c r="G136" s="110"/>
      <c r="H136" s="110"/>
      <c r="I136" s="110"/>
      <c r="J136" s="110"/>
      <c r="K136" s="110"/>
      <c r="L136" s="196" t="s">
        <v>18</v>
      </c>
      <c r="M136" s="196"/>
      <c r="N136" s="196"/>
      <c r="O136" s="116"/>
      <c r="P136" s="66"/>
      <c r="Q136" s="66"/>
      <c r="R136" s="66"/>
    </row>
    <row r="137" spans="1:18" x14ac:dyDescent="0.25">
      <c r="A137" s="66"/>
      <c r="B137" s="117"/>
      <c r="C137" s="111" t="s">
        <v>12</v>
      </c>
      <c r="D137" s="111"/>
      <c r="E137" s="111" t="s">
        <v>13</v>
      </c>
      <c r="F137" s="111" t="s">
        <v>15</v>
      </c>
      <c r="G137" s="111"/>
      <c r="H137" s="111" t="s">
        <v>17</v>
      </c>
      <c r="I137" s="111"/>
      <c r="J137" s="111" t="s">
        <v>16</v>
      </c>
      <c r="K137" s="111"/>
      <c r="L137" s="111" t="s">
        <v>17</v>
      </c>
      <c r="M137" s="111"/>
      <c r="N137" s="111" t="s">
        <v>16</v>
      </c>
      <c r="O137" s="118"/>
      <c r="P137" s="66"/>
      <c r="Q137" s="66"/>
      <c r="R137" s="66"/>
    </row>
    <row r="138" spans="1:18" x14ac:dyDescent="0.25">
      <c r="A138" s="66"/>
      <c r="B138" s="96"/>
      <c r="C138" s="119">
        <v>2019</v>
      </c>
      <c r="D138" s="100"/>
      <c r="E138" s="100"/>
      <c r="F138" s="100"/>
      <c r="G138" s="100"/>
      <c r="H138" s="100"/>
      <c r="I138" s="100"/>
      <c r="J138" s="100"/>
      <c r="K138" s="100"/>
      <c r="L138" s="100"/>
      <c r="M138" s="100"/>
      <c r="N138" s="100"/>
      <c r="O138" s="97"/>
      <c r="P138" s="66"/>
      <c r="Q138" s="66"/>
      <c r="R138" s="66"/>
    </row>
    <row r="139" spans="1:18" ht="14.1" customHeight="1" x14ac:dyDescent="0.25">
      <c r="A139" s="66"/>
      <c r="B139" s="101"/>
      <c r="C139" s="17" t="s">
        <v>55</v>
      </c>
      <c r="D139" s="120">
        <v>13</v>
      </c>
      <c r="E139" s="121"/>
      <c r="F139" s="122">
        <v>1</v>
      </c>
      <c r="G139" s="41"/>
      <c r="H139" s="123"/>
      <c r="I139" s="40"/>
      <c r="J139" s="124">
        <v>10500</v>
      </c>
      <c r="K139" s="17"/>
      <c r="L139" s="124"/>
      <c r="M139" s="42"/>
      <c r="N139" s="124">
        <v>10500</v>
      </c>
      <c r="O139" s="43"/>
      <c r="P139" s="66"/>
      <c r="Q139" s="66"/>
      <c r="R139" s="66"/>
    </row>
    <row r="140" spans="1:18" ht="14.1" customHeight="1" x14ac:dyDescent="0.25">
      <c r="A140" s="66"/>
      <c r="B140" s="101"/>
      <c r="C140" s="127"/>
      <c r="D140" s="120">
        <v>21</v>
      </c>
      <c r="E140" s="121"/>
      <c r="F140" s="122">
        <v>1</v>
      </c>
      <c r="G140" s="41"/>
      <c r="H140" s="123">
        <v>2000</v>
      </c>
      <c r="I140" s="40"/>
      <c r="J140" s="124"/>
      <c r="K140" s="17"/>
      <c r="L140" s="124"/>
      <c r="M140" s="42"/>
      <c r="N140" s="124">
        <v>8500</v>
      </c>
      <c r="O140" s="43"/>
      <c r="P140" s="66"/>
      <c r="Q140" s="66"/>
      <c r="R140" s="66"/>
    </row>
    <row r="141" spans="1:18" ht="14.1" customHeight="1" x14ac:dyDescent="0.25">
      <c r="A141" s="66"/>
      <c r="B141" s="101"/>
      <c r="C141" s="127"/>
      <c r="D141" s="120">
        <v>26</v>
      </c>
      <c r="E141" s="121"/>
      <c r="F141" s="122">
        <v>2</v>
      </c>
      <c r="G141" s="41"/>
      <c r="H141" s="123"/>
      <c r="I141" s="40"/>
      <c r="J141" s="124">
        <v>700</v>
      </c>
      <c r="K141" s="17"/>
      <c r="L141" s="124"/>
      <c r="M141" s="17"/>
      <c r="N141" s="106">
        <v>9200</v>
      </c>
      <c r="O141" s="43"/>
      <c r="P141" s="66"/>
      <c r="Q141" s="66"/>
      <c r="R141" s="66"/>
    </row>
    <row r="142" spans="1:18" x14ac:dyDescent="0.25">
      <c r="A142" s="66"/>
      <c r="B142" s="98"/>
      <c r="C142" s="38"/>
      <c r="D142" s="38"/>
      <c r="E142" s="38"/>
      <c r="F142" s="38"/>
      <c r="G142" s="38"/>
      <c r="H142" s="38"/>
      <c r="I142" s="38"/>
      <c r="J142" s="38"/>
      <c r="K142" s="38"/>
      <c r="L142" s="38"/>
      <c r="M142" s="38"/>
      <c r="N142" s="38"/>
      <c r="O142" s="99"/>
      <c r="P142" s="66"/>
      <c r="Q142" s="66"/>
      <c r="R142" s="66"/>
    </row>
    <row r="143" spans="1:18" x14ac:dyDescent="0.25">
      <c r="A143" s="66"/>
      <c r="B143" s="66"/>
      <c r="C143" s="66"/>
      <c r="D143" s="66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  <c r="R143" s="66"/>
    </row>
    <row r="144" spans="1:18" x14ac:dyDescent="0.25">
      <c r="A144" s="66"/>
      <c r="B144" s="114"/>
      <c r="C144" s="109" t="s">
        <v>56</v>
      </c>
      <c r="D144" s="109"/>
      <c r="E144" s="109"/>
      <c r="F144" s="109"/>
      <c r="G144" s="109"/>
      <c r="H144" s="109"/>
      <c r="I144" s="109"/>
      <c r="J144" s="109"/>
      <c r="K144" s="109"/>
      <c r="L144" s="109"/>
      <c r="M144" s="109"/>
      <c r="N144" s="109">
        <v>31</v>
      </c>
      <c r="O144" s="126"/>
      <c r="P144" s="66"/>
      <c r="Q144" s="66"/>
      <c r="R144" s="66"/>
    </row>
    <row r="145" spans="1:18" x14ac:dyDescent="0.25">
      <c r="A145" s="66"/>
      <c r="B145" s="87"/>
      <c r="C145" s="110"/>
      <c r="D145" s="110"/>
      <c r="E145" s="110"/>
      <c r="F145" s="110" t="s">
        <v>14</v>
      </c>
      <c r="G145" s="110"/>
      <c r="H145" s="110"/>
      <c r="I145" s="110"/>
      <c r="J145" s="110"/>
      <c r="K145" s="110"/>
      <c r="L145" s="196" t="s">
        <v>18</v>
      </c>
      <c r="M145" s="196"/>
      <c r="N145" s="196"/>
      <c r="O145" s="116"/>
      <c r="P145" s="66"/>
      <c r="Q145" s="66"/>
      <c r="R145" s="66"/>
    </row>
    <row r="146" spans="1:18" x14ac:dyDescent="0.25">
      <c r="A146" s="66"/>
      <c r="B146" s="117"/>
      <c r="C146" s="111" t="s">
        <v>12</v>
      </c>
      <c r="D146" s="111"/>
      <c r="E146" s="111" t="s">
        <v>13</v>
      </c>
      <c r="F146" s="111" t="s">
        <v>15</v>
      </c>
      <c r="G146" s="111"/>
      <c r="H146" s="111" t="s">
        <v>17</v>
      </c>
      <c r="I146" s="111"/>
      <c r="J146" s="111" t="s">
        <v>16</v>
      </c>
      <c r="K146" s="111"/>
      <c r="L146" s="111" t="s">
        <v>17</v>
      </c>
      <c r="M146" s="111"/>
      <c r="N146" s="111" t="s">
        <v>16</v>
      </c>
      <c r="O146" s="118"/>
      <c r="P146" s="66"/>
      <c r="Q146" s="66"/>
      <c r="R146" s="66"/>
    </row>
    <row r="147" spans="1:18" x14ac:dyDescent="0.25">
      <c r="A147" s="66"/>
      <c r="B147" s="96"/>
      <c r="C147" s="119">
        <v>2019</v>
      </c>
      <c r="D147" s="100"/>
      <c r="E147" s="100"/>
      <c r="F147" s="100"/>
      <c r="G147" s="100"/>
      <c r="H147" s="100"/>
      <c r="I147" s="100"/>
      <c r="J147" s="100"/>
      <c r="K147" s="100"/>
      <c r="L147" s="100"/>
      <c r="M147" s="100"/>
      <c r="N147" s="100"/>
      <c r="O147" s="97"/>
      <c r="P147" s="66"/>
      <c r="Q147" s="66"/>
      <c r="R147" s="66"/>
    </row>
    <row r="148" spans="1:18" ht="14.1" customHeight="1" x14ac:dyDescent="0.25">
      <c r="A148" s="66"/>
      <c r="B148" s="101"/>
      <c r="C148" s="17" t="s">
        <v>55</v>
      </c>
      <c r="D148" s="120">
        <v>1</v>
      </c>
      <c r="E148" s="121"/>
      <c r="F148" s="122">
        <v>1</v>
      </c>
      <c r="G148" s="41"/>
      <c r="H148" s="123"/>
      <c r="I148" s="40"/>
      <c r="J148" s="124">
        <v>18000</v>
      </c>
      <c r="K148" s="17"/>
      <c r="L148" s="123"/>
      <c r="M148" s="42"/>
      <c r="N148" s="106">
        <v>18000</v>
      </c>
      <c r="O148" s="43"/>
      <c r="P148" s="66"/>
      <c r="Q148" s="66"/>
      <c r="R148" s="66"/>
    </row>
    <row r="149" spans="1:18" x14ac:dyDescent="0.25">
      <c r="A149" s="66"/>
      <c r="B149" s="98"/>
      <c r="C149" s="38"/>
      <c r="D149" s="38"/>
      <c r="E149" s="38"/>
      <c r="F149" s="38"/>
      <c r="G149" s="38"/>
      <c r="H149" s="38"/>
      <c r="I149" s="38"/>
      <c r="J149" s="38"/>
      <c r="K149" s="38"/>
      <c r="L149" s="38"/>
      <c r="M149" s="38"/>
      <c r="N149" s="38"/>
      <c r="O149" s="99"/>
      <c r="P149" s="66"/>
      <c r="Q149" s="66"/>
      <c r="R149" s="66"/>
    </row>
    <row r="150" spans="1:18" x14ac:dyDescent="0.25">
      <c r="A150" s="66"/>
      <c r="B150" s="66"/>
      <c r="C150" s="66"/>
      <c r="D150" s="66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  <c r="Q150" s="66"/>
      <c r="R150" s="66"/>
    </row>
    <row r="151" spans="1:18" x14ac:dyDescent="0.25">
      <c r="A151" s="66"/>
      <c r="B151" s="114"/>
      <c r="C151" s="109" t="s">
        <v>57</v>
      </c>
      <c r="D151" s="109"/>
      <c r="E151" s="109"/>
      <c r="F151" s="109"/>
      <c r="G151" s="109"/>
      <c r="H151" s="109"/>
      <c r="I151" s="109"/>
      <c r="J151" s="109"/>
      <c r="K151" s="109"/>
      <c r="L151" s="109"/>
      <c r="M151" s="109"/>
      <c r="N151" s="109">
        <v>32</v>
      </c>
      <c r="O151" s="126"/>
      <c r="P151" s="66"/>
      <c r="Q151" s="66"/>
      <c r="R151" s="66"/>
    </row>
    <row r="152" spans="1:18" x14ac:dyDescent="0.25">
      <c r="A152" s="66"/>
      <c r="B152" s="87"/>
      <c r="C152" s="110"/>
      <c r="D152" s="110"/>
      <c r="E152" s="110"/>
      <c r="F152" s="110" t="s">
        <v>14</v>
      </c>
      <c r="G152" s="110"/>
      <c r="H152" s="110"/>
      <c r="I152" s="110"/>
      <c r="J152" s="110"/>
      <c r="K152" s="110"/>
      <c r="L152" s="196" t="s">
        <v>18</v>
      </c>
      <c r="M152" s="196"/>
      <c r="N152" s="196"/>
      <c r="O152" s="116"/>
      <c r="P152" s="66"/>
      <c r="Q152" s="66"/>
      <c r="R152" s="66"/>
    </row>
    <row r="153" spans="1:18" x14ac:dyDescent="0.25">
      <c r="A153" s="66"/>
      <c r="B153" s="117"/>
      <c r="C153" s="111" t="s">
        <v>12</v>
      </c>
      <c r="D153" s="111"/>
      <c r="E153" s="111" t="s">
        <v>13</v>
      </c>
      <c r="F153" s="111" t="s">
        <v>15</v>
      </c>
      <c r="G153" s="111"/>
      <c r="H153" s="111" t="s">
        <v>17</v>
      </c>
      <c r="I153" s="111"/>
      <c r="J153" s="111" t="s">
        <v>16</v>
      </c>
      <c r="K153" s="111"/>
      <c r="L153" s="111" t="s">
        <v>17</v>
      </c>
      <c r="M153" s="111"/>
      <c r="N153" s="111" t="s">
        <v>16</v>
      </c>
      <c r="O153" s="118"/>
      <c r="P153" s="66"/>
      <c r="Q153" s="66"/>
      <c r="R153" s="66"/>
    </row>
    <row r="154" spans="1:18" x14ac:dyDescent="0.25">
      <c r="A154" s="66"/>
      <c r="B154" s="96"/>
      <c r="C154" s="119">
        <v>2019</v>
      </c>
      <c r="D154" s="100"/>
      <c r="E154" s="100"/>
      <c r="F154" s="100"/>
      <c r="G154" s="100"/>
      <c r="H154" s="100"/>
      <c r="I154" s="100"/>
      <c r="J154" s="100"/>
      <c r="K154" s="100"/>
      <c r="L154" s="100"/>
      <c r="M154" s="100"/>
      <c r="N154" s="100"/>
      <c r="O154" s="97"/>
      <c r="P154" s="66"/>
      <c r="Q154" s="66"/>
      <c r="R154" s="66"/>
    </row>
    <row r="155" spans="1:18" ht="14.1" customHeight="1" x14ac:dyDescent="0.25">
      <c r="A155" s="66"/>
      <c r="B155" s="101"/>
      <c r="C155" s="17" t="s">
        <v>55</v>
      </c>
      <c r="D155" s="120">
        <v>31</v>
      </c>
      <c r="E155" s="121"/>
      <c r="F155" s="122">
        <v>2</v>
      </c>
      <c r="G155" s="41"/>
      <c r="H155" s="123">
        <v>3500</v>
      </c>
      <c r="I155" s="40"/>
      <c r="J155" s="124"/>
      <c r="K155" s="17"/>
      <c r="L155" s="106">
        <v>3500</v>
      </c>
      <c r="M155" s="42"/>
      <c r="N155" s="124"/>
      <c r="O155" s="43" t="str">
        <f>IF(OR(N155="",N155=Sol!N155),"","*")</f>
        <v/>
      </c>
      <c r="P155" s="66"/>
      <c r="Q155" s="66"/>
      <c r="R155" s="66"/>
    </row>
    <row r="156" spans="1:18" x14ac:dyDescent="0.25">
      <c r="A156" s="66"/>
      <c r="B156" s="98"/>
      <c r="C156" s="38"/>
      <c r="D156" s="38"/>
      <c r="E156" s="38"/>
      <c r="F156" s="38"/>
      <c r="G156" s="38"/>
      <c r="H156" s="38"/>
      <c r="I156" s="38"/>
      <c r="J156" s="38"/>
      <c r="K156" s="38"/>
      <c r="L156" s="38"/>
      <c r="M156" s="38"/>
      <c r="N156" s="38"/>
      <c r="O156" s="99"/>
      <c r="P156" s="66"/>
      <c r="Q156" s="66"/>
      <c r="R156" s="66"/>
    </row>
    <row r="157" spans="1:18" x14ac:dyDescent="0.25">
      <c r="A157" s="66"/>
      <c r="B157" s="66"/>
      <c r="C157" s="66"/>
      <c r="D157" s="66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  <c r="R157" s="66"/>
    </row>
    <row r="158" spans="1:18" x14ac:dyDescent="0.25">
      <c r="A158" s="66"/>
      <c r="B158" s="114"/>
      <c r="C158" s="109" t="s">
        <v>9</v>
      </c>
      <c r="D158" s="109"/>
      <c r="E158" s="109"/>
      <c r="F158" s="109"/>
      <c r="G158" s="109"/>
      <c r="H158" s="109"/>
      <c r="I158" s="109"/>
      <c r="J158" s="109"/>
      <c r="K158" s="109"/>
      <c r="L158" s="109"/>
      <c r="M158" s="109"/>
      <c r="N158" s="109">
        <v>41</v>
      </c>
      <c r="O158" s="126"/>
      <c r="P158" s="66"/>
      <c r="Q158" s="66"/>
      <c r="R158" s="66"/>
    </row>
    <row r="159" spans="1:18" x14ac:dyDescent="0.25">
      <c r="A159" s="66"/>
      <c r="B159" s="87"/>
      <c r="C159" s="110"/>
      <c r="D159" s="110"/>
      <c r="E159" s="110"/>
      <c r="F159" s="110" t="s">
        <v>14</v>
      </c>
      <c r="G159" s="110"/>
      <c r="H159" s="110"/>
      <c r="I159" s="110"/>
      <c r="J159" s="110"/>
      <c r="K159" s="110"/>
      <c r="L159" s="196" t="s">
        <v>18</v>
      </c>
      <c r="M159" s="196"/>
      <c r="N159" s="196"/>
      <c r="O159" s="116"/>
      <c r="P159" s="66"/>
      <c r="Q159" s="66"/>
      <c r="R159" s="66"/>
    </row>
    <row r="160" spans="1:18" x14ac:dyDescent="0.25">
      <c r="A160" s="66"/>
      <c r="B160" s="117"/>
      <c r="C160" s="111" t="s">
        <v>12</v>
      </c>
      <c r="D160" s="111"/>
      <c r="E160" s="111" t="s">
        <v>13</v>
      </c>
      <c r="F160" s="111" t="s">
        <v>15</v>
      </c>
      <c r="G160" s="111"/>
      <c r="H160" s="111" t="s">
        <v>17</v>
      </c>
      <c r="I160" s="111"/>
      <c r="J160" s="111" t="s">
        <v>16</v>
      </c>
      <c r="K160" s="111"/>
      <c r="L160" s="111" t="s">
        <v>17</v>
      </c>
      <c r="M160" s="111"/>
      <c r="N160" s="111" t="s">
        <v>16</v>
      </c>
      <c r="O160" s="118"/>
      <c r="P160" s="66"/>
      <c r="Q160" s="66"/>
      <c r="R160" s="66"/>
    </row>
    <row r="161" spans="1:18" x14ac:dyDescent="0.25">
      <c r="A161" s="66"/>
      <c r="B161" s="96"/>
      <c r="C161" s="119">
        <v>2019</v>
      </c>
      <c r="D161" s="100"/>
      <c r="E161" s="100"/>
      <c r="F161" s="100"/>
      <c r="G161" s="100"/>
      <c r="H161" s="100"/>
      <c r="I161" s="100"/>
      <c r="J161" s="100"/>
      <c r="K161" s="100"/>
      <c r="L161" s="100"/>
      <c r="M161" s="100"/>
      <c r="N161" s="100"/>
      <c r="O161" s="97"/>
      <c r="P161" s="66"/>
      <c r="Q161" s="66"/>
      <c r="R161" s="66"/>
    </row>
    <row r="162" spans="1:18" ht="14.1" customHeight="1" x14ac:dyDescent="0.25">
      <c r="A162" s="66"/>
      <c r="B162" s="101"/>
      <c r="C162" s="17" t="s">
        <v>55</v>
      </c>
      <c r="D162" s="120">
        <v>15</v>
      </c>
      <c r="E162" s="121"/>
      <c r="F162" s="122">
        <v>1</v>
      </c>
      <c r="G162" s="41"/>
      <c r="H162" s="123"/>
      <c r="I162" s="40"/>
      <c r="J162" s="124">
        <v>8950</v>
      </c>
      <c r="K162" s="17"/>
      <c r="L162" s="124"/>
      <c r="M162" s="42"/>
      <c r="N162" s="124">
        <v>8950</v>
      </c>
      <c r="O162" s="43"/>
      <c r="P162" s="66"/>
      <c r="Q162" s="66"/>
      <c r="R162" s="66"/>
    </row>
    <row r="163" spans="1:18" ht="14.1" customHeight="1" x14ac:dyDescent="0.25">
      <c r="A163" s="66"/>
      <c r="B163" s="101"/>
      <c r="C163" s="127"/>
      <c r="D163" s="120">
        <v>24</v>
      </c>
      <c r="E163" s="121"/>
      <c r="F163" s="122">
        <v>2</v>
      </c>
      <c r="G163" s="41"/>
      <c r="H163" s="123"/>
      <c r="I163" s="40"/>
      <c r="J163" s="124">
        <v>14150</v>
      </c>
      <c r="K163" s="17"/>
      <c r="L163" s="124"/>
      <c r="M163" s="17"/>
      <c r="N163" s="106">
        <v>23100</v>
      </c>
      <c r="O163" s="43"/>
      <c r="P163" s="66"/>
      <c r="Q163" s="66"/>
      <c r="R163" s="66"/>
    </row>
    <row r="164" spans="1:18" x14ac:dyDescent="0.25">
      <c r="A164" s="66"/>
      <c r="B164" s="98"/>
      <c r="C164" s="38"/>
      <c r="D164" s="38"/>
      <c r="E164" s="38"/>
      <c r="F164" s="38"/>
      <c r="G164" s="38"/>
      <c r="H164" s="38"/>
      <c r="I164" s="38"/>
      <c r="J164" s="38"/>
      <c r="K164" s="38"/>
      <c r="L164" s="38"/>
      <c r="M164" s="38"/>
      <c r="N164" s="38"/>
      <c r="O164" s="99"/>
      <c r="P164" s="66"/>
      <c r="Q164" s="66"/>
      <c r="R164" s="66"/>
    </row>
    <row r="165" spans="1:18" x14ac:dyDescent="0.25">
      <c r="A165" s="66"/>
      <c r="B165" s="66"/>
      <c r="C165" s="66"/>
      <c r="D165" s="66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  <c r="R165" s="66"/>
    </row>
    <row r="166" spans="1:18" x14ac:dyDescent="0.25">
      <c r="A166" s="66"/>
      <c r="B166" s="128"/>
      <c r="C166" s="109" t="s">
        <v>27</v>
      </c>
      <c r="D166" s="109"/>
      <c r="E166" s="109"/>
      <c r="F166" s="109"/>
      <c r="G166" s="109"/>
      <c r="H166" s="109"/>
      <c r="I166" s="109"/>
      <c r="J166" s="109"/>
      <c r="K166" s="109"/>
      <c r="L166" s="109"/>
      <c r="M166" s="109"/>
      <c r="N166" s="109">
        <v>51</v>
      </c>
      <c r="O166" s="126"/>
      <c r="P166" s="66"/>
      <c r="Q166" s="66"/>
      <c r="R166" s="66"/>
    </row>
    <row r="167" spans="1:18" x14ac:dyDescent="0.25">
      <c r="A167" s="66"/>
      <c r="B167" s="129"/>
      <c r="C167" s="110"/>
      <c r="D167" s="110"/>
      <c r="E167" s="110"/>
      <c r="F167" s="110" t="s">
        <v>14</v>
      </c>
      <c r="G167" s="110"/>
      <c r="H167" s="110"/>
      <c r="I167" s="110"/>
      <c r="J167" s="110"/>
      <c r="K167" s="110"/>
      <c r="L167" s="196" t="s">
        <v>18</v>
      </c>
      <c r="M167" s="196"/>
      <c r="N167" s="196"/>
      <c r="O167" s="116"/>
      <c r="P167" s="66"/>
      <c r="Q167" s="66"/>
      <c r="R167" s="66"/>
    </row>
    <row r="168" spans="1:18" x14ac:dyDescent="0.25">
      <c r="A168" s="66"/>
      <c r="B168" s="130"/>
      <c r="C168" s="111" t="s">
        <v>12</v>
      </c>
      <c r="D168" s="111"/>
      <c r="E168" s="111" t="s">
        <v>13</v>
      </c>
      <c r="F168" s="111" t="s">
        <v>15</v>
      </c>
      <c r="G168" s="111"/>
      <c r="H168" s="111" t="s">
        <v>17</v>
      </c>
      <c r="I168" s="111"/>
      <c r="J168" s="111" t="s">
        <v>16</v>
      </c>
      <c r="K168" s="111"/>
      <c r="L168" s="111" t="s">
        <v>17</v>
      </c>
      <c r="M168" s="111"/>
      <c r="N168" s="111" t="s">
        <v>16</v>
      </c>
      <c r="O168" s="118"/>
      <c r="P168" s="66"/>
      <c r="Q168" s="66"/>
      <c r="R168" s="66"/>
    </row>
    <row r="169" spans="1:18" x14ac:dyDescent="0.25">
      <c r="A169" s="66"/>
      <c r="B169" s="96"/>
      <c r="C169" s="119">
        <v>2019</v>
      </c>
      <c r="D169" s="100"/>
      <c r="E169" s="100"/>
      <c r="F169" s="100"/>
      <c r="G169" s="100"/>
      <c r="H169" s="100"/>
      <c r="I169" s="100"/>
      <c r="J169" s="100"/>
      <c r="K169" s="100"/>
      <c r="L169" s="100"/>
      <c r="M169" s="100"/>
      <c r="N169" s="100"/>
      <c r="O169" s="97"/>
      <c r="P169" s="66"/>
      <c r="Q169" s="66"/>
      <c r="R169" s="66"/>
    </row>
    <row r="170" spans="1:18" ht="14.1" customHeight="1" x14ac:dyDescent="0.25">
      <c r="A170" s="66"/>
      <c r="B170" s="101"/>
      <c r="C170" s="17" t="s">
        <v>55</v>
      </c>
      <c r="D170" s="120">
        <v>30</v>
      </c>
      <c r="E170" s="121"/>
      <c r="F170" s="122">
        <v>2</v>
      </c>
      <c r="G170" s="41"/>
      <c r="H170" s="123">
        <v>4800</v>
      </c>
      <c r="I170" s="40"/>
      <c r="J170" s="124"/>
      <c r="K170" s="17"/>
      <c r="L170" s="106">
        <v>4800</v>
      </c>
      <c r="M170" s="42"/>
      <c r="N170" s="124"/>
      <c r="O170" s="43"/>
      <c r="P170" s="66"/>
      <c r="Q170" s="66"/>
      <c r="R170" s="66"/>
    </row>
    <row r="171" spans="1:18" x14ac:dyDescent="0.25">
      <c r="A171" s="66"/>
      <c r="B171" s="98"/>
      <c r="C171" s="38"/>
      <c r="D171" s="38"/>
      <c r="E171" s="38"/>
      <c r="F171" s="38"/>
      <c r="G171" s="38"/>
      <c r="H171" s="38"/>
      <c r="I171" s="38"/>
      <c r="J171" s="38"/>
      <c r="K171" s="38"/>
      <c r="L171" s="38"/>
      <c r="M171" s="38"/>
      <c r="N171" s="38"/>
      <c r="O171" s="99"/>
      <c r="P171" s="66"/>
      <c r="Q171" s="66"/>
      <c r="R171" s="66"/>
    </row>
    <row r="172" spans="1:18" x14ac:dyDescent="0.25">
      <c r="A172" s="66"/>
      <c r="B172" s="66"/>
      <c r="C172" s="66"/>
      <c r="D172" s="66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  <c r="R172" s="66"/>
    </row>
    <row r="173" spans="1:18" x14ac:dyDescent="0.25">
      <c r="A173" s="66"/>
      <c r="B173" s="128"/>
      <c r="C173" s="109" t="s">
        <v>10</v>
      </c>
      <c r="D173" s="109"/>
      <c r="E173" s="109"/>
      <c r="F173" s="109"/>
      <c r="G173" s="109"/>
      <c r="H173" s="109"/>
      <c r="I173" s="109"/>
      <c r="J173" s="109"/>
      <c r="K173" s="109"/>
      <c r="L173" s="109"/>
      <c r="M173" s="109"/>
      <c r="N173" s="109">
        <v>53</v>
      </c>
      <c r="O173" s="126"/>
      <c r="P173" s="66"/>
      <c r="Q173" s="66"/>
      <c r="R173" s="66"/>
    </row>
    <row r="174" spans="1:18" x14ac:dyDescent="0.25">
      <c r="A174" s="66"/>
      <c r="B174" s="129"/>
      <c r="C174" s="110"/>
      <c r="D174" s="110"/>
      <c r="E174" s="110"/>
      <c r="F174" s="110" t="s">
        <v>14</v>
      </c>
      <c r="G174" s="110"/>
      <c r="H174" s="110"/>
      <c r="I174" s="110"/>
      <c r="J174" s="110"/>
      <c r="K174" s="110"/>
      <c r="L174" s="196" t="s">
        <v>18</v>
      </c>
      <c r="M174" s="196"/>
      <c r="N174" s="196"/>
      <c r="O174" s="116"/>
      <c r="P174" s="66"/>
      <c r="Q174" s="66"/>
      <c r="R174" s="66"/>
    </row>
    <row r="175" spans="1:18" x14ac:dyDescent="0.25">
      <c r="A175" s="66"/>
      <c r="B175" s="130"/>
      <c r="C175" s="111" t="s">
        <v>12</v>
      </c>
      <c r="D175" s="111"/>
      <c r="E175" s="111" t="s">
        <v>13</v>
      </c>
      <c r="F175" s="111" t="s">
        <v>15</v>
      </c>
      <c r="G175" s="111"/>
      <c r="H175" s="111" t="s">
        <v>17</v>
      </c>
      <c r="I175" s="111"/>
      <c r="J175" s="111" t="s">
        <v>16</v>
      </c>
      <c r="K175" s="111"/>
      <c r="L175" s="111" t="s">
        <v>17</v>
      </c>
      <c r="M175" s="111"/>
      <c r="N175" s="111" t="s">
        <v>16</v>
      </c>
      <c r="O175" s="118"/>
      <c r="P175" s="66"/>
      <c r="Q175" s="66"/>
      <c r="R175" s="66"/>
    </row>
    <row r="176" spans="1:18" x14ac:dyDescent="0.25">
      <c r="A176" s="66"/>
      <c r="B176" s="96"/>
      <c r="C176" s="119">
        <v>2019</v>
      </c>
      <c r="D176" s="100"/>
      <c r="E176" s="100"/>
      <c r="F176" s="100"/>
      <c r="G176" s="100"/>
      <c r="H176" s="100"/>
      <c r="I176" s="100"/>
      <c r="J176" s="100"/>
      <c r="K176" s="100"/>
      <c r="L176" s="100"/>
      <c r="M176" s="100"/>
      <c r="N176" s="100"/>
      <c r="O176" s="97"/>
      <c r="P176" s="66"/>
      <c r="Q176" s="66"/>
      <c r="R176" s="66"/>
    </row>
    <row r="177" spans="1:18" ht="14.1" customHeight="1" x14ac:dyDescent="0.25">
      <c r="A177" s="66"/>
      <c r="B177" s="101"/>
      <c r="C177" s="17" t="s">
        <v>55</v>
      </c>
      <c r="D177" s="120">
        <v>4</v>
      </c>
      <c r="E177" s="121"/>
      <c r="F177" s="122">
        <v>1</v>
      </c>
      <c r="G177" s="41"/>
      <c r="H177" s="123">
        <v>3000</v>
      </c>
      <c r="I177" s="40"/>
      <c r="J177" s="124"/>
      <c r="K177" s="17"/>
      <c r="L177" s="106">
        <v>3000</v>
      </c>
      <c r="M177" s="42"/>
      <c r="N177" s="124"/>
      <c r="O177" s="43"/>
      <c r="P177" s="66"/>
      <c r="Q177" s="66"/>
      <c r="R177" s="66"/>
    </row>
    <row r="178" spans="1:18" x14ac:dyDescent="0.25">
      <c r="A178" s="66"/>
      <c r="B178" s="98"/>
      <c r="C178" s="38"/>
      <c r="D178" s="38"/>
      <c r="E178" s="38"/>
      <c r="F178" s="38"/>
      <c r="G178" s="38"/>
      <c r="H178" s="38"/>
      <c r="I178" s="38"/>
      <c r="J178" s="38"/>
      <c r="K178" s="38"/>
      <c r="L178" s="38"/>
      <c r="M178" s="38"/>
      <c r="N178" s="38"/>
      <c r="O178" s="99"/>
      <c r="P178" s="66"/>
      <c r="Q178" s="66"/>
      <c r="R178" s="66"/>
    </row>
    <row r="179" spans="1:18" x14ac:dyDescent="0.25">
      <c r="A179" s="66"/>
      <c r="B179" s="66"/>
      <c r="C179" s="66"/>
      <c r="D179" s="66"/>
      <c r="E179" s="66"/>
      <c r="F179" s="66"/>
      <c r="G179" s="66"/>
      <c r="H179" s="66"/>
      <c r="I179" s="66"/>
      <c r="J179" s="66"/>
      <c r="K179" s="66"/>
      <c r="L179" s="66"/>
      <c r="M179" s="66"/>
      <c r="N179" s="66"/>
      <c r="O179" s="66"/>
      <c r="P179" s="66"/>
      <c r="Q179" s="66"/>
      <c r="R179" s="66"/>
    </row>
    <row r="180" spans="1:18" x14ac:dyDescent="0.25">
      <c r="A180" s="66"/>
      <c r="B180" s="128"/>
      <c r="C180" s="109" t="s">
        <v>28</v>
      </c>
      <c r="D180" s="109"/>
      <c r="E180" s="109"/>
      <c r="F180" s="109"/>
      <c r="G180" s="109"/>
      <c r="H180" s="109"/>
      <c r="I180" s="109"/>
      <c r="J180" s="109"/>
      <c r="K180" s="109"/>
      <c r="L180" s="109"/>
      <c r="M180" s="109"/>
      <c r="N180" s="109">
        <v>54</v>
      </c>
      <c r="O180" s="126"/>
      <c r="P180" s="66"/>
      <c r="Q180" s="66"/>
      <c r="R180" s="66"/>
    </row>
    <row r="181" spans="1:18" x14ac:dyDescent="0.25">
      <c r="A181" s="66"/>
      <c r="B181" s="129"/>
      <c r="C181" s="110"/>
      <c r="D181" s="110"/>
      <c r="E181" s="110"/>
      <c r="F181" s="110" t="s">
        <v>14</v>
      </c>
      <c r="G181" s="110"/>
      <c r="H181" s="110"/>
      <c r="I181" s="110"/>
      <c r="J181" s="110"/>
      <c r="K181" s="110"/>
      <c r="L181" s="196" t="s">
        <v>18</v>
      </c>
      <c r="M181" s="196"/>
      <c r="N181" s="196"/>
      <c r="O181" s="116"/>
      <c r="P181" s="66"/>
      <c r="Q181" s="66"/>
      <c r="R181" s="66"/>
    </row>
    <row r="182" spans="1:18" x14ac:dyDescent="0.25">
      <c r="A182" s="66"/>
      <c r="B182" s="130"/>
      <c r="C182" s="111" t="s">
        <v>12</v>
      </c>
      <c r="D182" s="111"/>
      <c r="E182" s="111" t="s">
        <v>13</v>
      </c>
      <c r="F182" s="111" t="s">
        <v>15</v>
      </c>
      <c r="G182" s="111"/>
      <c r="H182" s="111" t="s">
        <v>17</v>
      </c>
      <c r="I182" s="111"/>
      <c r="J182" s="111" t="s">
        <v>16</v>
      </c>
      <c r="K182" s="111"/>
      <c r="L182" s="111" t="s">
        <v>17</v>
      </c>
      <c r="M182" s="111"/>
      <c r="N182" s="111" t="s">
        <v>16</v>
      </c>
      <c r="O182" s="118"/>
      <c r="P182" s="66"/>
      <c r="Q182" s="66"/>
      <c r="R182" s="66"/>
    </row>
    <row r="183" spans="1:18" x14ac:dyDescent="0.25">
      <c r="A183" s="66"/>
      <c r="B183" s="96"/>
      <c r="C183" s="119">
        <v>2019</v>
      </c>
      <c r="D183" s="100"/>
      <c r="E183" s="100"/>
      <c r="F183" s="100"/>
      <c r="G183" s="100"/>
      <c r="H183" s="100"/>
      <c r="I183" s="100"/>
      <c r="J183" s="100"/>
      <c r="K183" s="100"/>
      <c r="L183" s="100"/>
      <c r="M183" s="100"/>
      <c r="N183" s="100"/>
      <c r="O183" s="97"/>
      <c r="P183" s="66"/>
      <c r="Q183" s="66"/>
      <c r="R183" s="66"/>
    </row>
    <row r="184" spans="1:18" ht="14.1" customHeight="1" x14ac:dyDescent="0.25">
      <c r="A184" s="66"/>
      <c r="B184" s="101"/>
      <c r="C184" s="17" t="s">
        <v>55</v>
      </c>
      <c r="D184" s="120">
        <v>27</v>
      </c>
      <c r="E184" s="121"/>
      <c r="F184" s="122">
        <v>2</v>
      </c>
      <c r="G184" s="41"/>
      <c r="H184" s="123">
        <v>2240</v>
      </c>
      <c r="I184" s="40"/>
      <c r="J184" s="124"/>
      <c r="K184" s="17"/>
      <c r="L184" s="106">
        <v>2240</v>
      </c>
      <c r="M184" s="42"/>
      <c r="N184" s="124"/>
      <c r="O184" s="43"/>
      <c r="P184" s="66"/>
      <c r="Q184" s="66"/>
      <c r="R184" s="66"/>
    </row>
    <row r="185" spans="1:18" x14ac:dyDescent="0.25">
      <c r="A185" s="66"/>
      <c r="B185" s="98"/>
      <c r="C185" s="38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99"/>
      <c r="P185" s="66"/>
      <c r="Q185" s="66"/>
      <c r="R185" s="66"/>
    </row>
    <row r="186" spans="1:18" x14ac:dyDescent="0.25">
      <c r="A186" s="66"/>
      <c r="B186" s="66"/>
      <c r="C186" s="66"/>
      <c r="D186" s="66"/>
      <c r="E186" s="66"/>
      <c r="F186" s="66"/>
      <c r="G186" s="66"/>
      <c r="H186" s="66"/>
      <c r="I186" s="66"/>
      <c r="J186" s="66"/>
      <c r="K186" s="66"/>
      <c r="L186" s="66"/>
      <c r="M186" s="66"/>
      <c r="N186" s="66"/>
      <c r="O186" s="66"/>
      <c r="P186" s="66"/>
      <c r="Q186" s="66"/>
      <c r="R186" s="66"/>
    </row>
    <row r="187" spans="1:18" x14ac:dyDescent="0.25">
      <c r="A187" s="66"/>
      <c r="B187" s="128"/>
      <c r="C187" s="109" t="s">
        <v>29</v>
      </c>
      <c r="D187" s="109"/>
      <c r="E187" s="109"/>
      <c r="F187" s="109"/>
      <c r="G187" s="109"/>
      <c r="H187" s="109"/>
      <c r="I187" s="109"/>
      <c r="J187" s="109"/>
      <c r="K187" s="109"/>
      <c r="L187" s="109"/>
      <c r="M187" s="109"/>
      <c r="N187" s="109">
        <v>55</v>
      </c>
      <c r="O187" s="126"/>
      <c r="P187" s="66"/>
      <c r="Q187" s="66"/>
      <c r="R187" s="66"/>
    </row>
    <row r="188" spans="1:18" x14ac:dyDescent="0.25">
      <c r="A188" s="66"/>
      <c r="B188" s="129"/>
      <c r="C188" s="110"/>
      <c r="D188" s="110"/>
      <c r="E188" s="110"/>
      <c r="F188" s="110" t="s">
        <v>14</v>
      </c>
      <c r="G188" s="110"/>
      <c r="H188" s="110"/>
      <c r="I188" s="110"/>
      <c r="J188" s="110"/>
      <c r="K188" s="110"/>
      <c r="L188" s="196" t="s">
        <v>18</v>
      </c>
      <c r="M188" s="196"/>
      <c r="N188" s="196"/>
      <c r="O188" s="116"/>
      <c r="P188" s="66"/>
      <c r="Q188" s="66"/>
      <c r="R188" s="66"/>
    </row>
    <row r="189" spans="1:18" x14ac:dyDescent="0.25">
      <c r="A189" s="66"/>
      <c r="B189" s="130"/>
      <c r="C189" s="111" t="s">
        <v>12</v>
      </c>
      <c r="D189" s="111"/>
      <c r="E189" s="111" t="s">
        <v>13</v>
      </c>
      <c r="F189" s="111" t="s">
        <v>15</v>
      </c>
      <c r="G189" s="111"/>
      <c r="H189" s="111" t="s">
        <v>17</v>
      </c>
      <c r="I189" s="111"/>
      <c r="J189" s="111" t="s">
        <v>16</v>
      </c>
      <c r="K189" s="111"/>
      <c r="L189" s="111" t="s">
        <v>17</v>
      </c>
      <c r="M189" s="111"/>
      <c r="N189" s="111" t="s">
        <v>16</v>
      </c>
      <c r="O189" s="118"/>
      <c r="P189" s="66"/>
      <c r="Q189" s="66"/>
      <c r="R189" s="66"/>
    </row>
    <row r="190" spans="1:18" x14ac:dyDescent="0.25">
      <c r="A190" s="66"/>
      <c r="B190" s="96"/>
      <c r="C190" s="119">
        <v>2019</v>
      </c>
      <c r="D190" s="100"/>
      <c r="E190" s="100"/>
      <c r="F190" s="100"/>
      <c r="G190" s="100"/>
      <c r="H190" s="100"/>
      <c r="I190" s="100"/>
      <c r="J190" s="100"/>
      <c r="K190" s="100"/>
      <c r="L190" s="100"/>
      <c r="M190" s="100"/>
      <c r="N190" s="100"/>
      <c r="O190" s="97"/>
      <c r="P190" s="66"/>
      <c r="Q190" s="66"/>
      <c r="R190" s="66"/>
    </row>
    <row r="191" spans="1:18" ht="14.1" customHeight="1" x14ac:dyDescent="0.25">
      <c r="A191" s="66"/>
      <c r="B191" s="101"/>
      <c r="C191" s="17" t="s">
        <v>55</v>
      </c>
      <c r="D191" s="120">
        <v>26</v>
      </c>
      <c r="E191" s="121"/>
      <c r="F191" s="122">
        <v>2</v>
      </c>
      <c r="G191" s="41"/>
      <c r="H191" s="123">
        <v>700</v>
      </c>
      <c r="I191" s="40"/>
      <c r="J191" s="124"/>
      <c r="K191" s="17"/>
      <c r="L191" s="106">
        <v>700</v>
      </c>
      <c r="M191" s="42"/>
      <c r="N191" s="124"/>
      <c r="O191" s="43"/>
      <c r="P191" s="66"/>
      <c r="Q191" s="66"/>
      <c r="R191" s="66"/>
    </row>
    <row r="192" spans="1:18" x14ac:dyDescent="0.25">
      <c r="A192" s="66"/>
      <c r="B192" s="98"/>
      <c r="C192" s="38"/>
      <c r="D192" s="38"/>
      <c r="E192" s="38"/>
      <c r="F192" s="38"/>
      <c r="G192" s="38"/>
      <c r="H192" s="38"/>
      <c r="I192" s="38"/>
      <c r="J192" s="38"/>
      <c r="K192" s="38"/>
      <c r="L192" s="38"/>
      <c r="M192" s="38"/>
      <c r="N192" s="38"/>
      <c r="O192" s="99"/>
      <c r="P192" s="66"/>
      <c r="Q192" s="66"/>
      <c r="R192" s="66"/>
    </row>
    <row r="193" spans="1:18" x14ac:dyDescent="0.25">
      <c r="A193" s="66"/>
      <c r="B193" s="66"/>
      <c r="C193" s="66"/>
      <c r="D193" s="66"/>
      <c r="E193" s="66"/>
      <c r="F193" s="66"/>
      <c r="G193" s="66"/>
      <c r="H193" s="66"/>
      <c r="I193" s="66"/>
      <c r="J193" s="66"/>
      <c r="K193" s="66"/>
      <c r="L193" s="66"/>
      <c r="M193" s="66"/>
      <c r="N193" s="66"/>
      <c r="O193" s="66"/>
      <c r="P193" s="66"/>
      <c r="Q193" s="66"/>
      <c r="R193" s="66"/>
    </row>
    <row r="194" spans="1:18" x14ac:dyDescent="0.25">
      <c r="A194" s="66"/>
      <c r="B194" s="128"/>
      <c r="C194" s="109" t="s">
        <v>11</v>
      </c>
      <c r="D194" s="109"/>
      <c r="E194" s="109"/>
      <c r="F194" s="109"/>
      <c r="G194" s="109"/>
      <c r="H194" s="109"/>
      <c r="I194" s="109"/>
      <c r="J194" s="109"/>
      <c r="K194" s="109"/>
      <c r="L194" s="109"/>
      <c r="M194" s="109"/>
      <c r="N194" s="109">
        <v>59</v>
      </c>
      <c r="O194" s="126"/>
      <c r="P194" s="66"/>
      <c r="Q194" s="66"/>
      <c r="R194" s="66"/>
    </row>
    <row r="195" spans="1:18" x14ac:dyDescent="0.25">
      <c r="A195" s="66"/>
      <c r="B195" s="129"/>
      <c r="C195" s="110"/>
      <c r="D195" s="110"/>
      <c r="E195" s="110"/>
      <c r="F195" s="110" t="s">
        <v>14</v>
      </c>
      <c r="G195" s="110"/>
      <c r="H195" s="110"/>
      <c r="I195" s="110"/>
      <c r="J195" s="110"/>
      <c r="K195" s="110"/>
      <c r="L195" s="196" t="s">
        <v>18</v>
      </c>
      <c r="M195" s="196"/>
      <c r="N195" s="196"/>
      <c r="O195" s="116"/>
      <c r="P195" s="66"/>
      <c r="Q195" s="66"/>
      <c r="R195" s="66"/>
    </row>
    <row r="196" spans="1:18" x14ac:dyDescent="0.25">
      <c r="A196" s="66"/>
      <c r="B196" s="130"/>
      <c r="C196" s="111" t="s">
        <v>12</v>
      </c>
      <c r="D196" s="111"/>
      <c r="E196" s="111" t="s">
        <v>13</v>
      </c>
      <c r="F196" s="111" t="s">
        <v>15</v>
      </c>
      <c r="G196" s="111"/>
      <c r="H196" s="111" t="s">
        <v>17</v>
      </c>
      <c r="I196" s="111"/>
      <c r="J196" s="111" t="s">
        <v>16</v>
      </c>
      <c r="K196" s="111"/>
      <c r="L196" s="111" t="s">
        <v>17</v>
      </c>
      <c r="M196" s="111"/>
      <c r="N196" s="111" t="s">
        <v>16</v>
      </c>
      <c r="O196" s="118"/>
      <c r="P196" s="66"/>
      <c r="Q196" s="66"/>
      <c r="R196" s="66"/>
    </row>
    <row r="197" spans="1:18" x14ac:dyDescent="0.25">
      <c r="A197" s="66"/>
      <c r="B197" s="96"/>
      <c r="C197" s="119">
        <v>2019</v>
      </c>
      <c r="D197" s="100"/>
      <c r="E197" s="100"/>
      <c r="F197" s="100"/>
      <c r="G197" s="100"/>
      <c r="H197" s="100"/>
      <c r="I197" s="100"/>
      <c r="J197" s="100"/>
      <c r="K197" s="100"/>
      <c r="L197" s="100"/>
      <c r="M197" s="100"/>
      <c r="N197" s="100"/>
      <c r="O197" s="97"/>
      <c r="P197" s="66"/>
      <c r="Q197" s="66"/>
      <c r="R197" s="66"/>
    </row>
    <row r="198" spans="1:18" ht="14.1" customHeight="1" x14ac:dyDescent="0.25">
      <c r="A198" s="66"/>
      <c r="B198" s="101"/>
      <c r="C198" s="17" t="s">
        <v>55</v>
      </c>
      <c r="D198" s="120">
        <v>27</v>
      </c>
      <c r="E198" s="121"/>
      <c r="F198" s="122">
        <v>2</v>
      </c>
      <c r="G198" s="41"/>
      <c r="H198" s="123">
        <v>1100</v>
      </c>
      <c r="I198" s="40"/>
      <c r="J198" s="124"/>
      <c r="K198" s="17"/>
      <c r="L198" s="106">
        <v>1100</v>
      </c>
      <c r="M198" s="42"/>
      <c r="N198" s="124"/>
      <c r="O198" s="43"/>
      <c r="P198" s="66"/>
      <c r="Q198" s="66"/>
      <c r="R198" s="66"/>
    </row>
    <row r="199" spans="1:18" x14ac:dyDescent="0.25">
      <c r="A199" s="66"/>
      <c r="B199" s="98"/>
      <c r="C199" s="38"/>
      <c r="D199" s="38"/>
      <c r="E199" s="38"/>
      <c r="F199" s="38"/>
      <c r="G199" s="38"/>
      <c r="H199" s="38"/>
      <c r="I199" s="38"/>
      <c r="J199" s="38"/>
      <c r="K199" s="38"/>
      <c r="L199" s="38"/>
      <c r="M199" s="38"/>
      <c r="N199" s="38"/>
      <c r="O199" s="99"/>
      <c r="P199" s="66"/>
      <c r="Q199" s="66"/>
      <c r="R199" s="66"/>
    </row>
    <row r="200" spans="1:18" x14ac:dyDescent="0.25">
      <c r="A200" s="66"/>
      <c r="B200" s="66"/>
      <c r="C200" s="66"/>
      <c r="D200" s="66"/>
      <c r="E200" s="66"/>
      <c r="F200" s="66"/>
      <c r="G200" s="66"/>
      <c r="H200" s="66"/>
      <c r="I200" s="66"/>
      <c r="J200" s="66"/>
      <c r="K200" s="66"/>
      <c r="L200" s="66"/>
      <c r="M200" s="66"/>
      <c r="N200" s="66"/>
      <c r="O200" s="66"/>
      <c r="P200" s="66"/>
      <c r="Q200" s="66"/>
      <c r="R200" s="66"/>
    </row>
    <row r="201" spans="1:18" ht="15" customHeight="1" x14ac:dyDescent="0.25">
      <c r="A201" s="134" t="s">
        <v>6</v>
      </c>
      <c r="B201" s="185" t="s">
        <v>59</v>
      </c>
      <c r="C201" s="186"/>
      <c r="D201" s="186"/>
      <c r="E201" s="186"/>
      <c r="F201" s="186"/>
      <c r="G201" s="186"/>
      <c r="H201" s="186"/>
      <c r="I201" s="186"/>
      <c r="J201" s="186"/>
      <c r="K201" s="187"/>
      <c r="L201" s="66"/>
      <c r="M201" s="66"/>
      <c r="N201" s="66"/>
      <c r="O201" s="66"/>
      <c r="P201" s="66"/>
      <c r="Q201" s="66"/>
      <c r="R201" s="66"/>
    </row>
    <row r="202" spans="1:18" x14ac:dyDescent="0.25">
      <c r="A202" s="63"/>
      <c r="B202" s="149" t="s">
        <v>31</v>
      </c>
      <c r="C202" s="150"/>
      <c r="D202" s="150"/>
      <c r="E202" s="150"/>
      <c r="F202" s="150"/>
      <c r="G202" s="150"/>
      <c r="H202" s="150"/>
      <c r="I202" s="150"/>
      <c r="J202" s="150"/>
      <c r="K202" s="151"/>
      <c r="L202" s="66"/>
      <c r="M202" s="66"/>
      <c r="N202" s="66"/>
      <c r="O202" s="66"/>
      <c r="P202" s="66"/>
      <c r="Q202" s="66"/>
      <c r="R202" s="66"/>
    </row>
    <row r="203" spans="1:18" x14ac:dyDescent="0.25">
      <c r="A203" s="63"/>
      <c r="B203" s="182" t="s">
        <v>63</v>
      </c>
      <c r="C203" s="183"/>
      <c r="D203" s="183"/>
      <c r="E203" s="183"/>
      <c r="F203" s="183"/>
      <c r="G203" s="183"/>
      <c r="H203" s="183"/>
      <c r="I203" s="183"/>
      <c r="J203" s="183"/>
      <c r="K203" s="184"/>
      <c r="L203" s="66"/>
      <c r="M203" s="66"/>
      <c r="N203" s="66"/>
      <c r="O203" s="66"/>
      <c r="P203" s="66"/>
      <c r="Q203" s="66"/>
      <c r="R203" s="66"/>
    </row>
    <row r="204" spans="1:18" ht="24" x14ac:dyDescent="0.25">
      <c r="A204" s="63"/>
      <c r="B204" s="96"/>
      <c r="C204" s="100"/>
      <c r="D204" s="100"/>
      <c r="E204" s="100"/>
      <c r="F204" s="100"/>
      <c r="G204" s="100"/>
      <c r="H204" s="137" t="s">
        <v>60</v>
      </c>
      <c r="I204" s="137"/>
      <c r="J204" s="137" t="s">
        <v>61</v>
      </c>
      <c r="K204" s="97"/>
      <c r="L204" s="66"/>
      <c r="M204" s="66"/>
      <c r="N204" s="66"/>
      <c r="O204" s="66"/>
      <c r="P204" s="66"/>
      <c r="Q204" s="66"/>
      <c r="R204" s="66"/>
    </row>
    <row r="205" spans="1:18" ht="14.1" customHeight="1" x14ac:dyDescent="0.25">
      <c r="A205" s="63"/>
      <c r="B205" s="101"/>
      <c r="C205" s="48" t="s">
        <v>4</v>
      </c>
      <c r="D205" s="49"/>
      <c r="E205" s="49"/>
      <c r="F205" s="50"/>
      <c r="G205" s="131"/>
      <c r="H205" s="106">
        <v>8460</v>
      </c>
      <c r="I205" s="132"/>
      <c r="J205" s="106">
        <v>0</v>
      </c>
      <c r="K205" s="52"/>
      <c r="L205" s="66"/>
      <c r="M205" s="66"/>
      <c r="N205" s="66"/>
      <c r="O205" s="66"/>
      <c r="P205" s="66"/>
      <c r="Q205" s="66"/>
      <c r="R205" s="66"/>
    </row>
    <row r="206" spans="1:18" ht="14.1" customHeight="1" x14ac:dyDescent="0.25">
      <c r="A206" s="63"/>
      <c r="B206" s="101"/>
      <c r="C206" s="48" t="s">
        <v>7</v>
      </c>
      <c r="D206" s="49"/>
      <c r="E206" s="49"/>
      <c r="F206" s="50"/>
      <c r="G206" s="131"/>
      <c r="H206" s="106">
        <v>6550</v>
      </c>
      <c r="I206" s="132"/>
      <c r="J206" s="106">
        <v>0</v>
      </c>
      <c r="K206" s="52"/>
      <c r="L206" s="66"/>
      <c r="M206" s="66"/>
      <c r="N206" s="66"/>
      <c r="O206" s="66"/>
      <c r="P206" s="66"/>
      <c r="Q206" s="66"/>
      <c r="R206" s="66"/>
    </row>
    <row r="207" spans="1:18" ht="14.1" customHeight="1" x14ac:dyDescent="0.25">
      <c r="A207" s="63"/>
      <c r="B207" s="101"/>
      <c r="C207" s="48" t="s">
        <v>5</v>
      </c>
      <c r="D207" s="49"/>
      <c r="E207" s="49"/>
      <c r="F207" s="50"/>
      <c r="G207" s="131"/>
      <c r="H207" s="106">
        <v>2100</v>
      </c>
      <c r="I207" s="132"/>
      <c r="J207" s="106">
        <v>0</v>
      </c>
      <c r="K207" s="52"/>
      <c r="L207" s="66"/>
      <c r="M207" s="66"/>
      <c r="N207" s="66"/>
      <c r="O207" s="66"/>
      <c r="P207" s="66"/>
      <c r="Q207" s="66"/>
      <c r="R207" s="66"/>
    </row>
    <row r="208" spans="1:18" ht="14.1" customHeight="1" x14ac:dyDescent="0.25">
      <c r="A208" s="63"/>
      <c r="B208" s="101"/>
      <c r="C208" s="48" t="s">
        <v>23</v>
      </c>
      <c r="D208" s="49"/>
      <c r="E208" s="49"/>
      <c r="F208" s="50"/>
      <c r="G208" s="131"/>
      <c r="H208" s="106">
        <v>3600</v>
      </c>
      <c r="I208" s="132"/>
      <c r="J208" s="106">
        <v>0</v>
      </c>
      <c r="K208" s="52"/>
      <c r="L208" s="66"/>
      <c r="M208" s="66"/>
      <c r="N208" s="66"/>
      <c r="O208" s="66"/>
      <c r="P208" s="66"/>
      <c r="Q208" s="66"/>
      <c r="R208" s="66"/>
    </row>
    <row r="209" spans="1:18" ht="14.1" customHeight="1" x14ac:dyDescent="0.25">
      <c r="A209" s="63"/>
      <c r="B209" s="101"/>
      <c r="C209" s="48" t="s">
        <v>24</v>
      </c>
      <c r="D209" s="49"/>
      <c r="E209" s="49"/>
      <c r="F209" s="50"/>
      <c r="G209" s="131"/>
      <c r="H209" s="106">
        <v>10500</v>
      </c>
      <c r="I209" s="132"/>
      <c r="J209" s="106">
        <v>0</v>
      </c>
      <c r="K209" s="52"/>
      <c r="L209" s="66"/>
      <c r="M209" s="66"/>
      <c r="N209" s="66"/>
      <c r="O209" s="66"/>
      <c r="P209" s="66"/>
      <c r="Q209" s="66"/>
      <c r="R209" s="66"/>
    </row>
    <row r="210" spans="1:18" ht="14.1" customHeight="1" x14ac:dyDescent="0.25">
      <c r="A210" s="63"/>
      <c r="B210" s="101"/>
      <c r="C210" s="48" t="s">
        <v>25</v>
      </c>
      <c r="D210" s="49"/>
      <c r="E210" s="49"/>
      <c r="F210" s="50"/>
      <c r="G210" s="131"/>
      <c r="H210" s="106">
        <v>23750</v>
      </c>
      <c r="I210" s="132"/>
      <c r="J210" s="106">
        <v>0</v>
      </c>
      <c r="K210" s="52"/>
      <c r="L210" s="66"/>
      <c r="M210" s="66"/>
      <c r="N210" s="66"/>
      <c r="O210" s="66"/>
      <c r="P210" s="66"/>
      <c r="Q210" s="66"/>
      <c r="R210" s="66"/>
    </row>
    <row r="211" spans="1:18" ht="14.1" customHeight="1" x14ac:dyDescent="0.25">
      <c r="A211" s="63"/>
      <c r="B211" s="101"/>
      <c r="C211" s="48" t="s">
        <v>26</v>
      </c>
      <c r="D211" s="49"/>
      <c r="E211" s="49"/>
      <c r="F211" s="50"/>
      <c r="G211" s="131"/>
      <c r="H211" s="106">
        <v>0</v>
      </c>
      <c r="I211" s="132"/>
      <c r="J211" s="106">
        <v>20000</v>
      </c>
      <c r="K211" s="52"/>
      <c r="L211" s="66"/>
      <c r="M211" s="66"/>
      <c r="N211" s="66"/>
      <c r="O211" s="66"/>
      <c r="P211" s="66"/>
      <c r="Q211" s="66"/>
      <c r="R211" s="66"/>
    </row>
    <row r="212" spans="1:18" ht="14.1" customHeight="1" x14ac:dyDescent="0.25">
      <c r="A212" s="63"/>
      <c r="B212" s="101"/>
      <c r="C212" s="48" t="s">
        <v>8</v>
      </c>
      <c r="D212" s="49"/>
      <c r="E212" s="49"/>
      <c r="F212" s="50"/>
      <c r="G212" s="131"/>
      <c r="H212" s="106">
        <v>0</v>
      </c>
      <c r="I212" s="132"/>
      <c r="J212" s="106">
        <v>9200</v>
      </c>
      <c r="K212" s="52"/>
      <c r="L212" s="66"/>
      <c r="M212" s="66"/>
      <c r="N212" s="66"/>
      <c r="O212" s="66"/>
      <c r="P212" s="66"/>
      <c r="Q212" s="66"/>
      <c r="R212" s="66"/>
    </row>
    <row r="213" spans="1:18" ht="14.1" customHeight="1" x14ac:dyDescent="0.25">
      <c r="A213" s="63"/>
      <c r="B213" s="101"/>
      <c r="C213" s="48" t="s">
        <v>56</v>
      </c>
      <c r="D213" s="49"/>
      <c r="E213" s="49"/>
      <c r="F213" s="50"/>
      <c r="G213" s="131"/>
      <c r="H213" s="106">
        <v>0</v>
      </c>
      <c r="I213" s="132"/>
      <c r="J213" s="106">
        <v>18000</v>
      </c>
      <c r="K213" s="52"/>
      <c r="L213" s="66"/>
      <c r="M213" s="66"/>
      <c r="N213" s="66"/>
      <c r="O213" s="66"/>
      <c r="P213" s="66"/>
      <c r="Q213" s="66"/>
      <c r="R213" s="66"/>
    </row>
    <row r="214" spans="1:18" ht="14.1" customHeight="1" x14ac:dyDescent="0.25">
      <c r="A214" s="63"/>
      <c r="B214" s="101"/>
      <c r="C214" s="48" t="s">
        <v>57</v>
      </c>
      <c r="D214" s="49"/>
      <c r="E214" s="49"/>
      <c r="F214" s="50"/>
      <c r="G214" s="131"/>
      <c r="H214" s="106">
        <v>3500</v>
      </c>
      <c r="I214" s="132"/>
      <c r="J214" s="106">
        <v>0</v>
      </c>
      <c r="K214" s="52"/>
      <c r="L214" s="66"/>
      <c r="M214" s="66"/>
      <c r="N214" s="66"/>
      <c r="O214" s="66"/>
      <c r="P214" s="66"/>
      <c r="Q214" s="66"/>
      <c r="R214" s="66"/>
    </row>
    <row r="215" spans="1:18" ht="14.1" customHeight="1" x14ac:dyDescent="0.25">
      <c r="A215" s="63"/>
      <c r="B215" s="101"/>
      <c r="C215" s="48" t="s">
        <v>9</v>
      </c>
      <c r="D215" s="49"/>
      <c r="E215" s="49"/>
      <c r="F215" s="50"/>
      <c r="G215" s="131"/>
      <c r="H215" s="106">
        <v>0</v>
      </c>
      <c r="I215" s="132"/>
      <c r="J215" s="106">
        <v>23100</v>
      </c>
      <c r="K215" s="52"/>
      <c r="L215" s="66"/>
      <c r="M215" s="66"/>
      <c r="N215" s="66"/>
      <c r="O215" s="66"/>
      <c r="P215" s="66"/>
      <c r="Q215" s="66"/>
      <c r="R215" s="66"/>
    </row>
    <row r="216" spans="1:18" ht="14.1" customHeight="1" x14ac:dyDescent="0.25">
      <c r="A216" s="63"/>
      <c r="B216" s="101"/>
      <c r="C216" s="48" t="s">
        <v>27</v>
      </c>
      <c r="D216" s="49"/>
      <c r="E216" s="49"/>
      <c r="F216" s="50"/>
      <c r="G216" s="131"/>
      <c r="H216" s="106">
        <v>4800</v>
      </c>
      <c r="I216" s="132"/>
      <c r="J216" s="106">
        <v>0</v>
      </c>
      <c r="K216" s="52"/>
      <c r="L216" s="66"/>
      <c r="M216" s="66"/>
      <c r="N216" s="66"/>
      <c r="O216" s="66"/>
      <c r="P216" s="66"/>
      <c r="Q216" s="66"/>
      <c r="R216" s="66"/>
    </row>
    <row r="217" spans="1:18" ht="14.1" customHeight="1" x14ac:dyDescent="0.25">
      <c r="A217" s="63"/>
      <c r="B217" s="101"/>
      <c r="C217" s="48" t="s">
        <v>10</v>
      </c>
      <c r="D217" s="49"/>
      <c r="E217" s="49"/>
      <c r="F217" s="50"/>
      <c r="G217" s="131"/>
      <c r="H217" s="106">
        <v>3000</v>
      </c>
      <c r="I217" s="132"/>
      <c r="J217" s="106">
        <v>0</v>
      </c>
      <c r="K217" s="52"/>
      <c r="L217" s="66"/>
      <c r="M217" s="66"/>
      <c r="N217" s="66"/>
      <c r="O217" s="66"/>
      <c r="P217" s="66"/>
      <c r="Q217" s="66"/>
      <c r="R217" s="66"/>
    </row>
    <row r="218" spans="1:18" ht="14.1" customHeight="1" x14ac:dyDescent="0.25">
      <c r="A218" s="63"/>
      <c r="B218" s="101"/>
      <c r="C218" s="48" t="s">
        <v>28</v>
      </c>
      <c r="D218" s="49"/>
      <c r="E218" s="49"/>
      <c r="F218" s="50"/>
      <c r="G218" s="131"/>
      <c r="H218" s="106">
        <v>2240</v>
      </c>
      <c r="I218" s="132"/>
      <c r="J218" s="106">
        <v>0</v>
      </c>
      <c r="K218" s="52"/>
      <c r="L218" s="66"/>
      <c r="M218" s="66"/>
      <c r="N218" s="66"/>
      <c r="O218" s="66"/>
      <c r="P218" s="66"/>
      <c r="Q218" s="66"/>
      <c r="R218" s="66"/>
    </row>
    <row r="219" spans="1:18" ht="14.1" customHeight="1" x14ac:dyDescent="0.25">
      <c r="A219" s="63"/>
      <c r="B219" s="101"/>
      <c r="C219" s="48" t="s">
        <v>29</v>
      </c>
      <c r="D219" s="49"/>
      <c r="E219" s="49"/>
      <c r="F219" s="50"/>
      <c r="G219" s="131"/>
      <c r="H219" s="106">
        <v>700</v>
      </c>
      <c r="I219" s="132"/>
      <c r="J219" s="106">
        <v>0</v>
      </c>
      <c r="K219" s="52"/>
      <c r="L219" s="66"/>
      <c r="M219" s="66"/>
      <c r="N219" s="66"/>
      <c r="O219" s="66"/>
      <c r="P219" s="66"/>
      <c r="Q219" s="66"/>
      <c r="R219" s="66"/>
    </row>
    <row r="220" spans="1:18" ht="14.1" customHeight="1" x14ac:dyDescent="0.25">
      <c r="A220" s="63"/>
      <c r="B220" s="101"/>
      <c r="C220" s="48" t="s">
        <v>11</v>
      </c>
      <c r="D220" s="49"/>
      <c r="E220" s="49"/>
      <c r="F220" s="50"/>
      <c r="G220" s="131"/>
      <c r="H220" s="106">
        <v>1100</v>
      </c>
      <c r="I220" s="132"/>
      <c r="J220" s="106">
        <v>0</v>
      </c>
      <c r="K220" s="52"/>
      <c r="L220" s="66"/>
      <c r="M220" s="66"/>
      <c r="N220" s="66"/>
      <c r="O220" s="66"/>
      <c r="P220" s="66"/>
      <c r="Q220" s="66"/>
      <c r="R220" s="66"/>
    </row>
    <row r="221" spans="1:18" ht="14.1" customHeight="1" thickBot="1" x14ac:dyDescent="0.3">
      <c r="A221" s="63"/>
      <c r="B221" s="101"/>
      <c r="C221" s="48"/>
      <c r="D221" s="49"/>
      <c r="E221" s="49"/>
      <c r="F221" s="50"/>
      <c r="G221" s="131"/>
      <c r="H221" s="133">
        <f>SUM(H205:H220)</f>
        <v>70300</v>
      </c>
      <c r="I221" s="51"/>
      <c r="J221" s="133">
        <f>SUM(J205:J220)</f>
        <v>70300</v>
      </c>
      <c r="K221" s="52"/>
      <c r="L221" s="66"/>
      <c r="M221" s="66"/>
      <c r="N221" s="66"/>
      <c r="O221" s="66"/>
      <c r="P221" s="66"/>
      <c r="Q221" s="66"/>
      <c r="R221" s="66"/>
    </row>
    <row r="222" spans="1:18" ht="13.8" thickTop="1" x14ac:dyDescent="0.25">
      <c r="A222" s="63"/>
      <c r="B222" s="98"/>
      <c r="C222" s="38"/>
      <c r="D222" s="38"/>
      <c r="E222" s="38"/>
      <c r="F222" s="38"/>
      <c r="G222" s="38"/>
      <c r="H222" s="38"/>
      <c r="I222" s="38"/>
      <c r="J222" s="38"/>
      <c r="K222" s="99"/>
      <c r="L222" s="66"/>
      <c r="M222" s="66"/>
      <c r="N222" s="66"/>
      <c r="O222" s="66"/>
      <c r="P222" s="66"/>
      <c r="Q222" s="66"/>
      <c r="R222" s="66"/>
    </row>
    <row r="223" spans="1:18" x14ac:dyDescent="0.25">
      <c r="A223" s="63"/>
      <c r="B223" s="66"/>
      <c r="C223" s="66"/>
      <c r="D223" s="66"/>
      <c r="E223" s="66"/>
      <c r="F223" s="66"/>
      <c r="G223" s="66"/>
      <c r="H223" s="66"/>
      <c r="I223" s="66"/>
      <c r="J223" s="66"/>
      <c r="K223" s="66"/>
      <c r="L223" s="66"/>
      <c r="M223" s="66"/>
      <c r="N223" s="66"/>
      <c r="O223" s="66"/>
      <c r="P223" s="66"/>
      <c r="Q223" s="66"/>
      <c r="R223" s="66"/>
    </row>
    <row r="224" spans="1:18" x14ac:dyDescent="0.25">
      <c r="A224" s="134" t="s">
        <v>51</v>
      </c>
      <c r="B224" s="96"/>
      <c r="C224" s="119"/>
      <c r="D224" s="135"/>
      <c r="E224" s="100"/>
      <c r="F224" s="100"/>
      <c r="G224" s="97"/>
      <c r="H224" s="66"/>
      <c r="I224" s="66"/>
      <c r="J224" s="66"/>
      <c r="K224" s="66"/>
      <c r="L224" s="66"/>
      <c r="M224" s="66"/>
      <c r="N224" s="66"/>
      <c r="O224" s="66"/>
      <c r="P224" s="66"/>
      <c r="Q224" s="66"/>
      <c r="R224" s="66"/>
    </row>
    <row r="225" spans="1:18" ht="14.1" customHeight="1" x14ac:dyDescent="0.25">
      <c r="A225" s="66"/>
      <c r="B225" s="101"/>
      <c r="C225" s="127"/>
      <c r="D225" s="17"/>
      <c r="E225" s="136">
        <f>J215-SUM(H216:H220)</f>
        <v>11260</v>
      </c>
      <c r="F225" s="42"/>
      <c r="G225" s="52"/>
      <c r="H225" s="66"/>
      <c r="I225" s="66"/>
      <c r="J225" s="66"/>
      <c r="K225" s="66"/>
      <c r="L225" s="66"/>
      <c r="M225" s="66"/>
      <c r="N225" s="66"/>
      <c r="O225" s="66"/>
      <c r="P225" s="66"/>
      <c r="Q225" s="66"/>
      <c r="R225" s="66"/>
    </row>
    <row r="226" spans="1:18" x14ac:dyDescent="0.25">
      <c r="A226" s="66"/>
      <c r="B226" s="98"/>
      <c r="C226" s="38"/>
      <c r="D226" s="38"/>
      <c r="E226" s="38"/>
      <c r="F226" s="38"/>
      <c r="G226" s="99"/>
      <c r="H226" s="66"/>
      <c r="I226" s="66"/>
      <c r="J226" s="66"/>
      <c r="K226" s="66"/>
      <c r="L226" s="66"/>
      <c r="M226" s="66"/>
      <c r="N226" s="66"/>
      <c r="O226" s="66"/>
      <c r="P226" s="66"/>
      <c r="Q226" s="66"/>
      <c r="R226" s="66"/>
    </row>
    <row r="228" spans="1:18" x14ac:dyDescent="0.25">
      <c r="A228" s="134" t="s">
        <v>64</v>
      </c>
      <c r="B228" s="96"/>
      <c r="C228" s="119"/>
      <c r="D228" s="135"/>
      <c r="E228" s="100"/>
      <c r="F228" s="100"/>
      <c r="G228" s="119"/>
      <c r="H228" s="135"/>
      <c r="I228" s="100"/>
      <c r="J228" s="100"/>
      <c r="K228" s="97"/>
      <c r="L228" s="66"/>
    </row>
    <row r="229" spans="1:18" x14ac:dyDescent="0.25">
      <c r="A229" s="66"/>
      <c r="B229" s="101"/>
      <c r="C229" s="202" t="s">
        <v>65</v>
      </c>
      <c r="D229" s="203"/>
      <c r="E229" s="203"/>
      <c r="F229" s="203"/>
      <c r="G229" s="203"/>
      <c r="H229" s="203"/>
      <c r="I229" s="203"/>
      <c r="J229" s="204"/>
      <c r="K229" s="52"/>
      <c r="L229" s="66"/>
    </row>
    <row r="230" spans="1:18" x14ac:dyDescent="0.25">
      <c r="A230" s="66"/>
      <c r="B230" s="101"/>
      <c r="C230" s="205"/>
      <c r="D230" s="206"/>
      <c r="E230" s="206"/>
      <c r="F230" s="206"/>
      <c r="G230" s="206"/>
      <c r="H230" s="206"/>
      <c r="I230" s="206"/>
      <c r="J230" s="207"/>
      <c r="K230" s="52"/>
      <c r="L230" s="66"/>
    </row>
    <row r="231" spans="1:18" x14ac:dyDescent="0.25">
      <c r="A231" s="66"/>
      <c r="B231" s="101"/>
      <c r="C231" s="205"/>
      <c r="D231" s="206"/>
      <c r="E231" s="206"/>
      <c r="F231" s="206"/>
      <c r="G231" s="206"/>
      <c r="H231" s="206"/>
      <c r="I231" s="206"/>
      <c r="J231" s="207"/>
      <c r="K231" s="52"/>
      <c r="L231" s="66"/>
    </row>
    <row r="232" spans="1:18" x14ac:dyDescent="0.25">
      <c r="A232" s="66"/>
      <c r="B232" s="101"/>
      <c r="C232" s="208"/>
      <c r="D232" s="209"/>
      <c r="E232" s="209"/>
      <c r="F232" s="209"/>
      <c r="G232" s="209"/>
      <c r="H232" s="209"/>
      <c r="I232" s="209"/>
      <c r="J232" s="210"/>
      <c r="K232" s="52"/>
      <c r="L232" s="66"/>
    </row>
    <row r="233" spans="1:18" x14ac:dyDescent="0.25">
      <c r="A233" s="66"/>
      <c r="B233" s="98"/>
      <c r="C233" s="38"/>
      <c r="D233" s="38"/>
      <c r="E233" s="38"/>
      <c r="F233" s="38"/>
      <c r="G233" s="38"/>
      <c r="H233" s="38"/>
      <c r="I233" s="38"/>
      <c r="J233" s="38"/>
      <c r="K233" s="99"/>
      <c r="L233" s="66"/>
    </row>
    <row r="234" spans="1:18" x14ac:dyDescent="0.25">
      <c r="K234" s="66"/>
      <c r="L234" s="66"/>
    </row>
  </sheetData>
  <sheetProtection password="D8EA" sheet="1" objects="1" scenarios="1"/>
  <mergeCells count="65">
    <mergeCell ref="C229:J232"/>
    <mergeCell ref="L174:N174"/>
    <mergeCell ref="L181:N181"/>
    <mergeCell ref="L129:N129"/>
    <mergeCell ref="L167:N167"/>
    <mergeCell ref="E20:H20"/>
    <mergeCell ref="B203:K203"/>
    <mergeCell ref="B201:K201"/>
    <mergeCell ref="B202:K202"/>
    <mergeCell ref="L188:N188"/>
    <mergeCell ref="L195:N195"/>
    <mergeCell ref="L145:N145"/>
    <mergeCell ref="L152:N152"/>
    <mergeCell ref="L159:N159"/>
    <mergeCell ref="E34:H34"/>
    <mergeCell ref="E40:H40"/>
    <mergeCell ref="E47:H47"/>
    <mergeCell ref="E54:H54"/>
    <mergeCell ref="E73:L73"/>
    <mergeCell ref="L101:N101"/>
    <mergeCell ref="L108:N108"/>
    <mergeCell ref="L115:N115"/>
    <mergeCell ref="L122:N122"/>
    <mergeCell ref="L75:N75"/>
    <mergeCell ref="L136:N136"/>
    <mergeCell ref="L93:N93"/>
    <mergeCell ref="E30:H30"/>
    <mergeCell ref="E53:H53"/>
    <mergeCell ref="E23:H23"/>
    <mergeCell ref="E24:H24"/>
    <mergeCell ref="A1:Q1"/>
    <mergeCell ref="B16:M16"/>
    <mergeCell ref="A2:C2"/>
    <mergeCell ref="D2:Q2"/>
    <mergeCell ref="A3:C3"/>
    <mergeCell ref="D3:Q3"/>
    <mergeCell ref="E28:H28"/>
    <mergeCell ref="A10:R10"/>
    <mergeCell ref="D5:I5"/>
    <mergeCell ref="D7:F7"/>
    <mergeCell ref="A8:R8"/>
    <mergeCell ref="A9:R9"/>
    <mergeCell ref="E18:H18"/>
    <mergeCell ref="E59:H59"/>
    <mergeCell ref="E60:H60"/>
    <mergeCell ref="E62:H62"/>
    <mergeCell ref="E31:H31"/>
    <mergeCell ref="E33:H33"/>
    <mergeCell ref="E48:H48"/>
    <mergeCell ref="B43:M43"/>
    <mergeCell ref="E45:H45"/>
    <mergeCell ref="E39:H39"/>
    <mergeCell ref="E57:H57"/>
    <mergeCell ref="E50:H50"/>
    <mergeCell ref="E51:H51"/>
    <mergeCell ref="E21:H21"/>
    <mergeCell ref="E36:H36"/>
    <mergeCell ref="E27:H27"/>
    <mergeCell ref="E69:H69"/>
    <mergeCell ref="E37:H37"/>
    <mergeCell ref="E68:H68"/>
    <mergeCell ref="E63:H63"/>
    <mergeCell ref="E56:H56"/>
    <mergeCell ref="E65:H65"/>
    <mergeCell ref="E66:H66"/>
  </mergeCells>
  <phoneticPr fontId="5" type="noConversion"/>
  <dataValidations count="2">
    <dataValidation type="list" allowBlank="1" showInputMessage="1" showErrorMessage="1" prompt="Select accounts from the drop-down list." sqref="E30:H31 E20:H21 E23:H24 E26:H28 E36:H37 E33:H34 E39:H40 E68:H69 E65:H66 E62:H63 E59:H60 E56:H57 E53:H54 E50:H51 E47:H48">
      <formula1>$Q$20:$Q$35</formula1>
    </dataValidation>
    <dataValidation allowBlank="1" showInputMessage="1" showErrorMessage="1" prompt="Enter as a formula calling on amounts in the trial balance._x000a_" sqref="E225"/>
  </dataValidations>
  <pageMargins left="0.75" right="0.75" top="1" bottom="1" header="0.5" footer="0.5"/>
  <pageSetup scale="82" orientation="portrait" horizontalDpi="4294967293" verticalDpi="0" r:id="rId1"/>
  <headerFooter alignWithMargins="0"/>
  <rowBreaks count="3" manualBreakCount="3">
    <brk id="73" max="14" man="1"/>
    <brk id="127" max="14" man="1"/>
    <brk id="165" max="14" man="1"/>
  </rowBreaks>
  <ignoredErrors>
    <ignoredError sqref="A16:A37 C113 C186 C99 C165 A227 C127 C143 C91 A70:A72 A74:A223 A53:A69 A49" numberStoredAsText="1"/>
    <ignoredError sqref="E225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Pr. 2-3B</vt:lpstr>
      <vt:lpstr>Sol</vt:lpstr>
      <vt:lpstr>'Pr. 2-3B'!Print_Area</vt:lpstr>
      <vt:lpstr>Sol!Print_Area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by Mark Sears for 27e</dc:creator>
  <cp:lastModifiedBy>Leslie</cp:lastModifiedBy>
  <cp:lastPrinted>2006-06-25T17:14:15Z</cp:lastPrinted>
  <dcterms:created xsi:type="dcterms:W3CDTF">2003-09-26T16:25:32Z</dcterms:created>
  <dcterms:modified xsi:type="dcterms:W3CDTF">2017-02-13T08:11:12Z</dcterms:modified>
</cp:coreProperties>
</file>